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FABE5CC-915D-46A4-ABE7-CCDB85E3B6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Y474" i="1" s="1"/>
  <c r="P470" i="1"/>
  <c r="BP469" i="1"/>
  <c r="BO469" i="1"/>
  <c r="BN469" i="1"/>
  <c r="BM469" i="1"/>
  <c r="Z469" i="1"/>
  <c r="Y469" i="1"/>
  <c r="Y473" i="1" s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Y458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N435" i="1"/>
  <c r="BM435" i="1"/>
  <c r="Z435" i="1"/>
  <c r="Y435" i="1"/>
  <c r="BP435" i="1" s="1"/>
  <c r="P435" i="1"/>
  <c r="BO434" i="1"/>
  <c r="BM434" i="1"/>
  <c r="Y434" i="1"/>
  <c r="BP434" i="1" s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X427" i="1"/>
  <c r="X426" i="1"/>
  <c r="BO425" i="1"/>
  <c r="BM425" i="1"/>
  <c r="Y425" i="1"/>
  <c r="Y426" i="1" s="1"/>
  <c r="P425" i="1"/>
  <c r="X422" i="1"/>
  <c r="X421" i="1"/>
  <c r="BO420" i="1"/>
  <c r="BM420" i="1"/>
  <c r="Y420" i="1"/>
  <c r="X510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W510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Y400" i="1" s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1" i="1" s="1"/>
  <c r="P368" i="1"/>
  <c r="X365" i="1"/>
  <c r="X364" i="1"/>
  <c r="BO363" i="1"/>
  <c r="BM363" i="1"/>
  <c r="Y363" i="1"/>
  <c r="Y364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Y350" i="1" s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S510" i="1" s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Y332" i="1" s="1"/>
  <c r="P328" i="1"/>
  <c r="X326" i="1"/>
  <c r="X325" i="1"/>
  <c r="BO324" i="1"/>
  <c r="BM324" i="1"/>
  <c r="Z324" i="1"/>
  <c r="Y324" i="1"/>
  <c r="BP324" i="1" s="1"/>
  <c r="P324" i="1"/>
  <c r="BO323" i="1"/>
  <c r="BM323" i="1"/>
  <c r="Y323" i="1"/>
  <c r="BP323" i="1" s="1"/>
  <c r="P323" i="1"/>
  <c r="BO322" i="1"/>
  <c r="BM322" i="1"/>
  <c r="Z322" i="1"/>
  <c r="Y322" i="1"/>
  <c r="BP322" i="1" s="1"/>
  <c r="BO321" i="1"/>
  <c r="BM321" i="1"/>
  <c r="Y321" i="1"/>
  <c r="Y326" i="1" s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Y318" i="1" s="1"/>
  <c r="P315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2" i="1" s="1"/>
  <c r="P307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4" i="1" s="1"/>
  <c r="P297" i="1"/>
  <c r="X295" i="1"/>
  <c r="X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Y281" i="1"/>
  <c r="X281" i="1"/>
  <c r="X280" i="1"/>
  <c r="BO279" i="1"/>
  <c r="BM279" i="1"/>
  <c r="Z279" i="1"/>
  <c r="Z280" i="1" s="1"/>
  <c r="Y279" i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0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0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48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K510" i="1" s="1"/>
  <c r="P222" i="1"/>
  <c r="X219" i="1"/>
  <c r="X218" i="1"/>
  <c r="BO217" i="1"/>
  <c r="BM217" i="1"/>
  <c r="Y217" i="1"/>
  <c r="Y219" i="1" s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Z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J510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6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I510" i="1" s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BP144" i="1" s="1"/>
  <c r="BO143" i="1"/>
  <c r="BM143" i="1"/>
  <c r="Y143" i="1"/>
  <c r="H510" i="1" s="1"/>
  <c r="P143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F510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10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Y45" i="1" s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0" i="1" s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2" i="1" s="1"/>
  <c r="BN26" i="1"/>
  <c r="BP26" i="1"/>
  <c r="Z28" i="1"/>
  <c r="BN28" i="1"/>
  <c r="BP29" i="1"/>
  <c r="BN29" i="1"/>
  <c r="Z29" i="1"/>
  <c r="BP43" i="1"/>
  <c r="BN43" i="1"/>
  <c r="Z43" i="1"/>
  <c r="Y48" i="1"/>
  <c r="BP47" i="1"/>
  <c r="BN47" i="1"/>
  <c r="Z47" i="1"/>
  <c r="Z48" i="1" s="1"/>
  <c r="Y49" i="1"/>
  <c r="D510" i="1"/>
  <c r="Y58" i="1"/>
  <c r="Y59" i="1"/>
  <c r="BP52" i="1"/>
  <c r="BN52" i="1"/>
  <c r="Z52" i="1"/>
  <c r="Z64" i="1"/>
  <c r="H9" i="1"/>
  <c r="Y24" i="1"/>
  <c r="BP31" i="1"/>
  <c r="BN31" i="1"/>
  <c r="Z31" i="1"/>
  <c r="Y33" i="1"/>
  <c r="Y36" i="1"/>
  <c r="BP35" i="1"/>
  <c r="BN35" i="1"/>
  <c r="Z35" i="1"/>
  <c r="Z36" i="1" s="1"/>
  <c r="Y37" i="1"/>
  <c r="C510" i="1"/>
  <c r="Y44" i="1"/>
  <c r="BP41" i="1"/>
  <c r="BN41" i="1"/>
  <c r="Z41" i="1"/>
  <c r="Z44" i="1" s="1"/>
  <c r="BP54" i="1"/>
  <c r="BN54" i="1"/>
  <c r="Z54" i="1"/>
  <c r="Z139" i="1"/>
  <c r="Z56" i="1"/>
  <c r="BN56" i="1"/>
  <c r="Z62" i="1"/>
  <c r="BN62" i="1"/>
  <c r="BP62" i="1"/>
  <c r="Z68" i="1"/>
  <c r="Z70" i="1" s="1"/>
  <c r="BN68" i="1"/>
  <c r="BP68" i="1"/>
  <c r="Z74" i="1"/>
  <c r="BN74" i="1"/>
  <c r="BP74" i="1"/>
  <c r="Z76" i="1"/>
  <c r="Z78" i="1" s="1"/>
  <c r="BN76" i="1"/>
  <c r="Z82" i="1"/>
  <c r="Z83" i="1" s="1"/>
  <c r="BN82" i="1"/>
  <c r="BP82" i="1"/>
  <c r="Z87" i="1"/>
  <c r="BN87" i="1"/>
  <c r="BP87" i="1"/>
  <c r="Z89" i="1"/>
  <c r="BN89" i="1"/>
  <c r="Y90" i="1"/>
  <c r="Z94" i="1"/>
  <c r="Z97" i="1" s="1"/>
  <c r="BN94" i="1"/>
  <c r="BP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BP109" i="1"/>
  <c r="Z115" i="1"/>
  <c r="Z118" i="1" s="1"/>
  <c r="BN115" i="1"/>
  <c r="BP115" i="1"/>
  <c r="Z117" i="1"/>
  <c r="BN117" i="1"/>
  <c r="Z121" i="1"/>
  <c r="Z123" i="1" s="1"/>
  <c r="BN121" i="1"/>
  <c r="BP121" i="1"/>
  <c r="Y124" i="1"/>
  <c r="G510" i="1"/>
  <c r="Z128" i="1"/>
  <c r="Z129" i="1" s="1"/>
  <c r="BN128" i="1"/>
  <c r="BP128" i="1"/>
  <c r="Y129" i="1"/>
  <c r="Z132" i="1"/>
  <c r="Z134" i="1" s="1"/>
  <c r="BN132" i="1"/>
  <c r="BP132" i="1"/>
  <c r="Y135" i="1"/>
  <c r="Z138" i="1"/>
  <c r="BN138" i="1"/>
  <c r="BP138" i="1"/>
  <c r="Z143" i="1"/>
  <c r="Z145" i="1" s="1"/>
  <c r="BN143" i="1"/>
  <c r="BP143" i="1"/>
  <c r="Z144" i="1"/>
  <c r="BN144" i="1"/>
  <c r="Y145" i="1"/>
  <c r="Z148" i="1"/>
  <c r="Z151" i="1" s="1"/>
  <c r="BN148" i="1"/>
  <c r="BP148" i="1"/>
  <c r="Z150" i="1"/>
  <c r="BN150" i="1"/>
  <c r="Y151" i="1"/>
  <c r="Z156" i="1"/>
  <c r="Z157" i="1" s="1"/>
  <c r="BN156" i="1"/>
  <c r="BP156" i="1"/>
  <c r="Y157" i="1"/>
  <c r="Z160" i="1"/>
  <c r="Z169" i="1" s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Z175" i="1" s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BP199" i="1"/>
  <c r="BN199" i="1"/>
  <c r="Z199" i="1"/>
  <c r="Y214" i="1"/>
  <c r="BP207" i="1"/>
  <c r="BN207" i="1"/>
  <c r="Z207" i="1"/>
  <c r="Y91" i="1"/>
  <c r="Y105" i="1"/>
  <c r="Y146" i="1"/>
  <c r="Y158" i="1"/>
  <c r="Y185" i="1"/>
  <c r="BP195" i="1"/>
  <c r="BN195" i="1"/>
  <c r="BP197" i="1"/>
  <c r="BN197" i="1"/>
  <c r="Z197" i="1"/>
  <c r="Y201" i="1"/>
  <c r="Y213" i="1"/>
  <c r="BP205" i="1"/>
  <c r="BN205" i="1"/>
  <c r="Z205" i="1"/>
  <c r="Z213" i="1" s="1"/>
  <c r="Z209" i="1"/>
  <c r="BN209" i="1"/>
  <c r="Z211" i="1"/>
  <c r="BN211" i="1"/>
  <c r="Z217" i="1"/>
  <c r="Z218" i="1" s="1"/>
  <c r="BN217" i="1"/>
  <c r="BP217" i="1"/>
  <c r="Z222" i="1"/>
  <c r="BN222" i="1"/>
  <c r="BP222" i="1"/>
  <c r="Z224" i="1"/>
  <c r="BN224" i="1"/>
  <c r="Z227" i="1"/>
  <c r="BN227" i="1"/>
  <c r="Z229" i="1"/>
  <c r="BN229" i="1"/>
  <c r="Z230" i="1"/>
  <c r="BN230" i="1"/>
  <c r="Y231" i="1"/>
  <c r="Z234" i="1"/>
  <c r="Z235" i="1" s="1"/>
  <c r="BN234" i="1"/>
  <c r="BP234" i="1"/>
  <c r="Y235" i="1"/>
  <c r="Z244" i="1"/>
  <c r="BN244" i="1"/>
  <c r="BP244" i="1"/>
  <c r="Z246" i="1"/>
  <c r="Z247" i="1" s="1"/>
  <c r="BN246" i="1"/>
  <c r="Z251" i="1"/>
  <c r="Z256" i="1" s="1"/>
  <c r="BN251" i="1"/>
  <c r="BP251" i="1"/>
  <c r="Z253" i="1"/>
  <c r="BN253" i="1"/>
  <c r="Z255" i="1"/>
  <c r="BN255" i="1"/>
  <c r="Y256" i="1"/>
  <c r="Z260" i="1"/>
  <c r="Z264" i="1" s="1"/>
  <c r="BN260" i="1"/>
  <c r="BP260" i="1"/>
  <c r="Z261" i="1"/>
  <c r="BN261" i="1"/>
  <c r="Y265" i="1"/>
  <c r="O510" i="1"/>
  <c r="Z269" i="1"/>
  <c r="Z271" i="1" s="1"/>
  <c r="BN269" i="1"/>
  <c r="Y272" i="1"/>
  <c r="Y277" i="1"/>
  <c r="Y280" i="1"/>
  <c r="BP279" i="1"/>
  <c r="BN279" i="1"/>
  <c r="Y232" i="1"/>
  <c r="Y257" i="1"/>
  <c r="Y264" i="1"/>
  <c r="Y271" i="1"/>
  <c r="Y285" i="1"/>
  <c r="BP284" i="1"/>
  <c r="BN284" i="1"/>
  <c r="Z284" i="1"/>
  <c r="Z285" i="1" s="1"/>
  <c r="Q510" i="1"/>
  <c r="Y286" i="1"/>
  <c r="R510" i="1"/>
  <c r="Y294" i="1"/>
  <c r="BP289" i="1"/>
  <c r="BN289" i="1"/>
  <c r="Z289" i="1"/>
  <c r="Y295" i="1"/>
  <c r="Z331" i="1"/>
  <c r="Z350" i="1"/>
  <c r="Y305" i="1"/>
  <c r="Y313" i="1"/>
  <c r="Z316" i="1"/>
  <c r="BN316" i="1"/>
  <c r="Y319" i="1"/>
  <c r="Z321" i="1"/>
  <c r="BN321" i="1"/>
  <c r="BP321" i="1"/>
  <c r="BN322" i="1"/>
  <c r="BN324" i="1"/>
  <c r="Y325" i="1"/>
  <c r="Y331" i="1"/>
  <c r="Y338" i="1"/>
  <c r="Y356" i="1"/>
  <c r="Y360" i="1"/>
  <c r="Y365" i="1"/>
  <c r="Y372" i="1"/>
  <c r="Y376" i="1"/>
  <c r="Y380" i="1"/>
  <c r="Y404" i="1"/>
  <c r="Y417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BP472" i="1"/>
  <c r="BN472" i="1"/>
  <c r="Z472" i="1"/>
  <c r="Y480" i="1"/>
  <c r="BP476" i="1"/>
  <c r="BN476" i="1"/>
  <c r="Z476" i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U510" i="1"/>
  <c r="Y510" i="1"/>
  <c r="Z291" i="1"/>
  <c r="BN291" i="1"/>
  <c r="Z293" i="1"/>
  <c r="BN293" i="1"/>
  <c r="Z297" i="1"/>
  <c r="Z304" i="1" s="1"/>
  <c r="BN297" i="1"/>
  <c r="BP297" i="1"/>
  <c r="Z299" i="1"/>
  <c r="BN299" i="1"/>
  <c r="Z301" i="1"/>
  <c r="BN301" i="1"/>
  <c r="Z303" i="1"/>
  <c r="BN303" i="1"/>
  <c r="Z307" i="1"/>
  <c r="BN307" i="1"/>
  <c r="BP307" i="1"/>
  <c r="Z309" i="1"/>
  <c r="BN309" i="1"/>
  <c r="Z311" i="1"/>
  <c r="BN311" i="1"/>
  <c r="Z315" i="1"/>
  <c r="Z318" i="1" s="1"/>
  <c r="BN315" i="1"/>
  <c r="BP315" i="1"/>
  <c r="Z317" i="1"/>
  <c r="BN317" i="1"/>
  <c r="Z323" i="1"/>
  <c r="BN323" i="1"/>
  <c r="Z329" i="1"/>
  <c r="BN329" i="1"/>
  <c r="Z336" i="1"/>
  <c r="Z338" i="1" s="1"/>
  <c r="BN336" i="1"/>
  <c r="Y339" i="1"/>
  <c r="T510" i="1"/>
  <c r="Z344" i="1"/>
  <c r="BN344" i="1"/>
  <c r="Z346" i="1"/>
  <c r="BN346" i="1"/>
  <c r="Z348" i="1"/>
  <c r="BN348" i="1"/>
  <c r="Y351" i="1"/>
  <c r="Z354" i="1"/>
  <c r="Z355" i="1" s="1"/>
  <c r="BN354" i="1"/>
  <c r="Z358" i="1"/>
  <c r="Z360" i="1" s="1"/>
  <c r="BN358" i="1"/>
  <c r="BP358" i="1"/>
  <c r="Z363" i="1"/>
  <c r="Z364" i="1" s="1"/>
  <c r="BN363" i="1"/>
  <c r="BP363" i="1"/>
  <c r="Z368" i="1"/>
  <c r="Z371" i="1" s="1"/>
  <c r="BN368" i="1"/>
  <c r="BP368" i="1"/>
  <c r="Z370" i="1"/>
  <c r="BN370" i="1"/>
  <c r="Z374" i="1"/>
  <c r="Z375" i="1" s="1"/>
  <c r="BN374" i="1"/>
  <c r="BP374" i="1"/>
  <c r="Z378" i="1"/>
  <c r="Z380" i="1" s="1"/>
  <c r="BN378" i="1"/>
  <c r="BP378" i="1"/>
  <c r="V510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10" i="1"/>
  <c r="Z413" i="1"/>
  <c r="Z416" i="1" s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Z431" i="1"/>
  <c r="Z443" i="1" s="1"/>
  <c r="BN431" i="1"/>
  <c r="BP431" i="1"/>
  <c r="Z433" i="1"/>
  <c r="BN433" i="1"/>
  <c r="Z434" i="1"/>
  <c r="BN434" i="1"/>
  <c r="BP440" i="1"/>
  <c r="BN440" i="1"/>
  <c r="Z440" i="1"/>
  <c r="BP448" i="1"/>
  <c r="BN448" i="1"/>
  <c r="Z448" i="1"/>
  <c r="Y450" i="1"/>
  <c r="Y459" i="1"/>
  <c r="BP452" i="1"/>
  <c r="BN452" i="1"/>
  <c r="Z452" i="1"/>
  <c r="BP456" i="1"/>
  <c r="BN456" i="1"/>
  <c r="Z456" i="1"/>
  <c r="Y464" i="1"/>
  <c r="BP470" i="1"/>
  <c r="BN470" i="1"/>
  <c r="Z470" i="1"/>
  <c r="Z473" i="1" s="1"/>
  <c r="BP477" i="1"/>
  <c r="BN477" i="1"/>
  <c r="Z477" i="1"/>
  <c r="Y493" i="1"/>
  <c r="AB510" i="1"/>
  <c r="Y498" i="1"/>
  <c r="BP497" i="1"/>
  <c r="BN497" i="1"/>
  <c r="Z497" i="1"/>
  <c r="Z498" i="1" s="1"/>
  <c r="Y499" i="1"/>
  <c r="AA510" i="1"/>
  <c r="Z294" i="1" l="1"/>
  <c r="Y500" i="1"/>
  <c r="Y502" i="1"/>
  <c r="Z458" i="1"/>
  <c r="Z312" i="1"/>
  <c r="Z479" i="1"/>
  <c r="Z449" i="1"/>
  <c r="Z325" i="1"/>
  <c r="Z231" i="1"/>
  <c r="Z201" i="1"/>
  <c r="Z90" i="1"/>
  <c r="Z58" i="1"/>
  <c r="Z505" i="1" s="1"/>
  <c r="Y504" i="1"/>
  <c r="Y501" i="1"/>
  <c r="Y503" i="1" s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<sst xmlns="http://schemas.openxmlformats.org/spreadsheetml/2006/main" count="2203" uniqueCount="804">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</sst>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4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100</v>
      </c>
      <c r="Y87" s="548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9.2592592592592595</v>
      </c>
      <c r="Y90" s="549">
        <f>IFERROR(Y87/H87,"0")+IFERROR(Y88/H88,"0")+IFERROR(Y89/H89,"0")</f>
        <v>10</v>
      </c>
      <c r="Z90" s="549">
        <f>IFERROR(IF(Z87="",0,Z87),"0")+IFERROR(IF(Z88="",0,Z88),"0")+IFERROR(IF(Z89="",0,Z89),"0")</f>
        <v>0.1898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100</v>
      </c>
      <c r="Y91" s="549">
        <f>IFERROR(SUM(Y87:Y89),"0")</f>
        <v>108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41</v>
      </c>
      <c r="Y95" s="548">
        <f>IFERROR(IF(X95="",0,CEILING((X95/$H95),1)*$H95),"")</f>
        <v>43.2</v>
      </c>
      <c r="Z95" s="36">
        <f>IFERROR(IF(Y95=0,"",ROUNDUP(Y95/H95,0)*0.00651),"")</f>
        <v>0.10416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44.826666666666661</v>
      </c>
      <c r="BN95" s="64">
        <f>IFERROR(Y95*I95/H95,"0")</f>
        <v>47.231999999999999</v>
      </c>
      <c r="BO95" s="64">
        <f>IFERROR(1/J95*(X95/H95),"0")</f>
        <v>8.3435083435083435E-2</v>
      </c>
      <c r="BP95" s="64">
        <f>IFERROR(1/J95*(Y95/H95),"0")</f>
        <v>8.7912087912087919E-2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15.185185185185183</v>
      </c>
      <c r="Y97" s="549">
        <f>IFERROR(Y93/H93,"0")+IFERROR(Y94/H94,"0")+IFERROR(Y95/H95,"0")+IFERROR(Y96/H96,"0")</f>
        <v>16</v>
      </c>
      <c r="Z97" s="549">
        <f>IFERROR(IF(Z93="",0,Z93),"0")+IFERROR(IF(Z94="",0,Z94),"0")+IFERROR(IF(Z95="",0,Z95),"0")+IFERROR(IF(Z96="",0,Z96),"0")</f>
        <v>0.10416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41</v>
      </c>
      <c r="Y98" s="549">
        <f>IFERROR(SUM(Y93:Y96),"0")</f>
        <v>43.2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110</v>
      </c>
      <c r="Y101" s="548">
        <f>IFERROR(IF(X101="",0,CEILING((X101/$H101),1)*$H101),"")</f>
        <v>118.80000000000001</v>
      </c>
      <c r="Z101" s="36">
        <f>IFERROR(IF(Y101=0,"",ROUNDUP(Y101/H101,0)*0.01898),"")</f>
        <v>0.20877999999999999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114.43055555555554</v>
      </c>
      <c r="BN101" s="64">
        <f>IFERROR(Y101*I101/H101,"0")</f>
        <v>123.58499999999999</v>
      </c>
      <c r="BO101" s="64">
        <f>IFERROR(1/J101*(X101/H101),"0")</f>
        <v>0.15914351851851852</v>
      </c>
      <c r="BP101" s="64">
        <f>IFERROR(1/J101*(Y101/H101),"0")</f>
        <v>0.171875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10.185185185185185</v>
      </c>
      <c r="Y105" s="549">
        <f>IFERROR(Y101/H101,"0")+IFERROR(Y102/H102,"0")+IFERROR(Y103/H103,"0")+IFERROR(Y104/H104,"0")</f>
        <v>11</v>
      </c>
      <c r="Z105" s="549">
        <f>IFERROR(IF(Z101="",0,Z101),"0")+IFERROR(IF(Z102="",0,Z102),"0")+IFERROR(IF(Z103="",0,Z103),"0")+IFERROR(IF(Z104="",0,Z104),"0")</f>
        <v>0.20877999999999999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110</v>
      </c>
      <c r="Y106" s="549">
        <f>IFERROR(SUM(Y101:Y104),"0")</f>
        <v>118.80000000000001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180</v>
      </c>
      <c r="Y116" s="548">
        <f>IFERROR(IF(X116="",0,CEILING((X116/$H116),1)*$H116),"")</f>
        <v>180.9</v>
      </c>
      <c r="Z116" s="36">
        <f>IFERROR(IF(Y116=0,"",ROUNDUP(Y116/H116,0)*0.00651),"")</f>
        <v>0.43617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196.79999999999998</v>
      </c>
      <c r="BN116" s="64">
        <f>IFERROR(Y116*I116/H116,"0")</f>
        <v>197.78399999999999</v>
      </c>
      <c r="BO116" s="64">
        <f>IFERROR(1/J116*(X116/H116),"0")</f>
        <v>0.36630036630036628</v>
      </c>
      <c r="BP116" s="64">
        <f>IFERROR(1/J116*(Y116/H116),"0")</f>
        <v>0.36813186813186816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66.666666666666657</v>
      </c>
      <c r="Y118" s="549">
        <f>IFERROR(Y114/H114,"0")+IFERROR(Y115/H115,"0")+IFERROR(Y116/H116,"0")+IFERROR(Y117/H117,"0")</f>
        <v>67</v>
      </c>
      <c r="Z118" s="549">
        <f>IFERROR(IF(Z114="",0,Z114),"0")+IFERROR(IF(Z115="",0,Z115),"0")+IFERROR(IF(Z116="",0,Z116),"0")+IFERROR(IF(Z117="",0,Z117),"0")</f>
        <v>0.43617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180</v>
      </c>
      <c r="Y119" s="549">
        <f>IFERROR(SUM(Y114:Y117),"0")</f>
        <v>180.9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70</v>
      </c>
      <c r="Y166" s="548">
        <f t="shared" si="11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73.333333333333329</v>
      </c>
      <c r="BN166" s="64">
        <f t="shared" si="13"/>
        <v>74.8</v>
      </c>
      <c r="BO166" s="64">
        <f t="shared" si="14"/>
        <v>0.14245014245014245</v>
      </c>
      <c r="BP166" s="64">
        <f t="shared" si="15"/>
        <v>0.14529914529914531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33.333333333333329</v>
      </c>
      <c r="Y169" s="549">
        <f>IFERROR(Y160/H160,"0")+IFERROR(Y161/H161,"0")+IFERROR(Y162/H162,"0")+IFERROR(Y163/H163,"0")+IFERROR(Y164/H164,"0")+IFERROR(Y165/H165,"0")+IFERROR(Y166/H166,"0")+IFERROR(Y167/H167,"0")+IFERROR(Y168/H168,"0")</f>
        <v>34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0.17068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70</v>
      </c>
      <c r="Y170" s="549">
        <f>IFERROR(SUM(Y160:Y168),"0")</f>
        <v>71.400000000000006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0</v>
      </c>
      <c r="Y201" s="549">
        <f>IFERROR(Y193/H193,"0")+IFERROR(Y194/H194,"0")+IFERROR(Y195/H195,"0")+IFERROR(Y196/H196,"0")+IFERROR(Y197/H197,"0")+IFERROR(Y198/H198,"0")+IFERROR(Y199/H199,"0")+IFERROR(Y200/H200,"0")</f>
        <v>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0</v>
      </c>
      <c r="Y202" s="549">
        <f>IFERROR(SUM(Y193:Y200),"0")</f>
        <v>0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80</v>
      </c>
      <c r="Y209" s="548">
        <f t="shared" si="21"/>
        <v>81.599999999999994</v>
      </c>
      <c r="Z209" s="36">
        <f t="shared" si="26"/>
        <v>0.22134000000000001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88.40000000000002</v>
      </c>
      <c r="BN209" s="64">
        <f t="shared" si="23"/>
        <v>90.168000000000006</v>
      </c>
      <c r="BO209" s="64">
        <f t="shared" si="24"/>
        <v>0.18315018315018317</v>
      </c>
      <c r="BP209" s="64">
        <f t="shared" si="25"/>
        <v>0.18681318681318682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40</v>
      </c>
      <c r="Y210" s="548">
        <f t="shared" si="21"/>
        <v>40.799999999999997</v>
      </c>
      <c r="Z210" s="36">
        <f t="shared" si="26"/>
        <v>0.11067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44.20000000000001</v>
      </c>
      <c r="BN210" s="64">
        <f t="shared" si="23"/>
        <v>45.084000000000003</v>
      </c>
      <c r="BO210" s="64">
        <f t="shared" si="24"/>
        <v>9.1575091575091583E-2</v>
      </c>
      <c r="BP210" s="64">
        <f t="shared" si="25"/>
        <v>9.3406593406593408E-2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50</v>
      </c>
      <c r="Y213" s="549">
        <f>IFERROR(Y204/H204,"0")+IFERROR(Y205/H205,"0")+IFERROR(Y206/H206,"0")+IFERROR(Y207/H207,"0")+IFERROR(Y208/H208,"0")+IFERROR(Y209/H209,"0")+IFERROR(Y210/H210,"0")+IFERROR(Y211/H211,"0")+IFERROR(Y212/H212,"0")</f>
        <v>51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0.33201000000000003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120</v>
      </c>
      <c r="Y214" s="549">
        <f>IFERROR(SUM(Y204:Y212),"0")</f>
        <v>122.39999999999999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400</v>
      </c>
      <c r="Y343" s="548">
        <f t="shared" ref="Y343:Y349" si="38">IFERROR(IF(X343="",0,CEILING((X343/$H343),1)*$H343),"")</f>
        <v>405</v>
      </c>
      <c r="Z343" s="36">
        <f>IFERROR(IF(Y343=0,"",ROUNDUP(Y343/H343,0)*0.02175),"")</f>
        <v>0.58724999999999994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412.8</v>
      </c>
      <c r="BN343" s="64">
        <f t="shared" ref="BN343:BN349" si="40">IFERROR(Y343*I343/H343,"0")</f>
        <v>417.96000000000004</v>
      </c>
      <c r="BO343" s="64">
        <f t="shared" ref="BO343:BO349" si="41">IFERROR(1/J343*(X343/H343),"0")</f>
        <v>0.55555555555555558</v>
      </c>
      <c r="BP343" s="64">
        <f t="shared" ref="BP343:BP349" si="42">IFERROR(1/J343*(Y343/H343),"0")</f>
        <v>0.5625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300</v>
      </c>
      <c r="Y344" s="548">
        <f t="shared" si="38"/>
        <v>300</v>
      </c>
      <c r="Z344" s="36">
        <f>IFERROR(IF(Y344=0,"",ROUNDUP(Y344/H344,0)*0.02175),"")</f>
        <v>0.43499999999999994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309.60000000000002</v>
      </c>
      <c r="BN344" s="64">
        <f t="shared" si="40"/>
        <v>309.60000000000002</v>
      </c>
      <c r="BO344" s="64">
        <f t="shared" si="41"/>
        <v>0.41666666666666663</v>
      </c>
      <c r="BP344" s="64">
        <f t="shared" si="42"/>
        <v>0.41666666666666663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200</v>
      </c>
      <c r="Y346" s="548">
        <f t="shared" si="38"/>
        <v>210</v>
      </c>
      <c r="Z346" s="36">
        <f>IFERROR(IF(Y346=0,"",ROUNDUP(Y346/H346,0)*0.02175),"")</f>
        <v>0.30449999999999999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206.4</v>
      </c>
      <c r="BN346" s="64">
        <f t="shared" si="40"/>
        <v>216.72</v>
      </c>
      <c r="BO346" s="64">
        <f t="shared" si="41"/>
        <v>0.27777777777777779</v>
      </c>
      <c r="BP346" s="64">
        <f t="shared" si="42"/>
        <v>0.29166666666666663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60.000000000000007</v>
      </c>
      <c r="Y350" s="549">
        <f>IFERROR(Y343/H343,"0")+IFERROR(Y344/H344,"0")+IFERROR(Y345/H345,"0")+IFERROR(Y346/H346,"0")+IFERROR(Y347/H347,"0")+IFERROR(Y348/H348,"0")+IFERROR(Y349/H349,"0")</f>
        <v>61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1.3267499999999999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900</v>
      </c>
      <c r="Y351" s="549">
        <f>IFERROR(SUM(Y343:Y349),"0")</f>
        <v>915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400</v>
      </c>
      <c r="Y353" s="548">
        <f>IFERROR(IF(X353="",0,CEILING((X353/$H353),1)*$H353),"")</f>
        <v>405</v>
      </c>
      <c r="Z353" s="36">
        <f>IFERROR(IF(Y353=0,"",ROUNDUP(Y353/H353,0)*0.02175),"")</f>
        <v>0.58724999999999994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412.8</v>
      </c>
      <c r="BN353" s="64">
        <f>IFERROR(Y353*I353/H353,"0")</f>
        <v>417.96000000000004</v>
      </c>
      <c r="BO353" s="64">
        <f>IFERROR(1/J353*(X353/H353),"0")</f>
        <v>0.55555555555555558</v>
      </c>
      <c r="BP353" s="64">
        <f>IFERROR(1/J353*(Y353/H353),"0")</f>
        <v>0.5625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26.666666666666668</v>
      </c>
      <c r="Y355" s="549">
        <f>IFERROR(Y353/H353,"0")+IFERROR(Y354/H354,"0")</f>
        <v>27</v>
      </c>
      <c r="Z355" s="549">
        <f>IFERROR(IF(Z353="",0,Z353),"0")+IFERROR(IF(Z354="",0,Z354),"0")</f>
        <v>0.58724999999999994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400</v>
      </c>
      <c r="Y356" s="549">
        <f>IFERROR(SUM(Y353:Y354),"0")</f>
        <v>405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400</v>
      </c>
      <c r="Y378" s="548">
        <f>IFERROR(IF(X378="",0,CEILING((X378/$H378),1)*$H378),"")</f>
        <v>405</v>
      </c>
      <c r="Z378" s="36">
        <f>IFERROR(IF(Y378=0,"",ROUNDUP(Y378/H378,0)*0.01898),"")</f>
        <v>0.85409999999999997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423.06666666666666</v>
      </c>
      <c r="BN378" s="64">
        <f>IFERROR(Y378*I378/H378,"0")</f>
        <v>428.35500000000002</v>
      </c>
      <c r="BO378" s="64">
        <f>IFERROR(1/J378*(X378/H378),"0")</f>
        <v>0.69444444444444442</v>
      </c>
      <c r="BP378" s="64">
        <f>IFERROR(1/J378*(Y378/H378),"0")</f>
        <v>0.703125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44.444444444444443</v>
      </c>
      <c r="Y380" s="549">
        <f>IFERROR(Y378/H378,"0")+IFERROR(Y379/H379,"0")</f>
        <v>45</v>
      </c>
      <c r="Z380" s="549">
        <f>IFERROR(IF(Z378="",0,Z378),"0")+IFERROR(IF(Z379="",0,Z379),"0")</f>
        <v>0.85409999999999997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400</v>
      </c>
      <c r="Y381" s="549">
        <f>IFERROR(SUM(Y378:Y379),"0")</f>
        <v>405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100</v>
      </c>
      <c r="Y436" s="548">
        <f t="shared" si="49"/>
        <v>100.32000000000001</v>
      </c>
      <c r="Z436" s="36">
        <f t="shared" si="50"/>
        <v>0.22724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106.81818181818181</v>
      </c>
      <c r="BN436" s="64">
        <f t="shared" si="52"/>
        <v>107.16</v>
      </c>
      <c r="BO436" s="64">
        <f t="shared" si="53"/>
        <v>0.18210955710955709</v>
      </c>
      <c r="BP436" s="64">
        <f t="shared" si="54"/>
        <v>0.18269230769230771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18.939393939393938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19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0.22724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100</v>
      </c>
      <c r="Y444" s="549">
        <f>IFERROR(SUM(Y431:Y442),"0")</f>
        <v>100.32000000000001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100</v>
      </c>
      <c r="Y446" s="548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18.939393939393938</v>
      </c>
      <c r="Y449" s="549">
        <f>IFERROR(Y446/H446,"0")+IFERROR(Y447/H447,"0")+IFERROR(Y448/H448,"0")</f>
        <v>19</v>
      </c>
      <c r="Z449" s="549">
        <f>IFERROR(IF(Z446="",0,Z446),"0")+IFERROR(IF(Z447="",0,Z447),"0")+IFERROR(IF(Z448="",0,Z448),"0")</f>
        <v>0.22724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100</v>
      </c>
      <c r="Y450" s="549">
        <f>IFERROR(SUM(Y446:Y448),"0")</f>
        <v>100.32000000000001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100</v>
      </c>
      <c r="Y452" s="548">
        <f t="shared" ref="Y452:Y457" si="55">IFERROR(IF(X452="",0,CEILING((X452/$H452),1)*$H452),"")</f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106.81818181818181</v>
      </c>
      <c r="BN452" s="64">
        <f t="shared" ref="BN452:BN457" si="57">IFERROR(Y452*I452/H452,"0")</f>
        <v>107.16</v>
      </c>
      <c r="BO452" s="64">
        <f t="shared" ref="BO452:BO457" si="58">IFERROR(1/J452*(X452/H452),"0")</f>
        <v>0.18210955710955709</v>
      </c>
      <c r="BP452" s="64">
        <f t="shared" ref="BP452:BP457" si="59">IFERROR(1/J452*(Y452/H452),"0")</f>
        <v>0.18269230769230771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18.939393939393938</v>
      </c>
      <c r="Y458" s="549">
        <f>IFERROR(Y452/H452,"0")+IFERROR(Y453/H453,"0")+IFERROR(Y454/H454,"0")+IFERROR(Y455/H455,"0")+IFERROR(Y456/H456,"0")+IFERROR(Y457/H457,"0")</f>
        <v>19</v>
      </c>
      <c r="Z458" s="549">
        <f>IFERROR(IF(Z452="",0,Z452),"0")+IFERROR(IF(Z453="",0,Z453),"0")+IFERROR(IF(Z454="",0,Z454),"0")+IFERROR(IF(Z455="",0,Z455),"0")+IFERROR(IF(Z456="",0,Z456),"0")+IFERROR(IF(Z457="",0,Z457),"0")</f>
        <v>0.22724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100</v>
      </c>
      <c r="Y459" s="549">
        <f>IFERROR(SUM(Y452:Y457),"0")</f>
        <v>100.32000000000001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2621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2670.6600000000003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2751.1395454545464</v>
      </c>
      <c r="Y501" s="549">
        <f>IFERROR(SUM(BN22:BN497),"0")</f>
        <v>2803.078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5</v>
      </c>
      <c r="Y502" s="38">
        <f>ROUNDUP(SUM(BP22:BP497),0)</f>
        <v>5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2876.1395454545464</v>
      </c>
      <c r="Y503" s="549">
        <f>GrossWeightTotalR+PalletQtyTotalR*25</f>
        <v>2928.078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372.55892255892257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379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4.8914200000000001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0" s="46">
        <f>IFERROR(Y87*1,"0")+IFERROR(Y88*1,"0")+IFERROR(Y89*1,"0")+IFERROR(Y93*1,"0")+IFERROR(Y94*1,"0")+IFERROR(Y95*1,"0")+IFERROR(Y96*1,"0")</f>
        <v>151.19999999999999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299.70000000000005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71.400000000000006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122.39999999999999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1320</v>
      </c>
      <c r="U510" s="46">
        <f>IFERROR(Y368*1,"0")+IFERROR(Y369*1,"0")+IFERROR(Y370*1,"0")+IFERROR(Y374*1,"0")+IFERROR(Y378*1,"0")+IFERROR(Y379*1,"0")+IFERROR(Y383*1,"0")</f>
        <v>405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300.96000000000004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2025-09-19T09:28:29Z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