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Ост КИ филиалы\"/>
    </mc:Choice>
  </mc:AlternateContent>
  <xr:revisionPtr revIDLastSave="0" documentId="13_ncr:1_{CF019237-6CF6-49BB-B24C-F0BD46451A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Sheet!$A$3:$AG$114</definedName>
  </definedNames>
  <calcPr calcId="191029"/>
</workbook>
</file>

<file path=xl/calcChain.xml><?xml version="1.0" encoding="utf-8"?>
<calcChain xmlns="http://schemas.openxmlformats.org/spreadsheetml/2006/main">
  <c r="AG68" i="1" l="1"/>
  <c r="AG43" i="1"/>
  <c r="AG19" i="1"/>
  <c r="F84" i="1"/>
  <c r="E84" i="1"/>
  <c r="L84" i="1" s="1"/>
  <c r="P84" i="1" s="1"/>
  <c r="E83" i="1"/>
  <c r="L83" i="1" s="1"/>
  <c r="P83" i="1" s="1"/>
  <c r="L7" i="1"/>
  <c r="P7" i="1" s="1"/>
  <c r="Q7" i="1" s="1"/>
  <c r="AG7" i="1" s="1"/>
  <c r="L8" i="1"/>
  <c r="P8" i="1" s="1"/>
  <c r="L9" i="1"/>
  <c r="P9" i="1" s="1"/>
  <c r="L10" i="1"/>
  <c r="P10" i="1" s="1"/>
  <c r="U10" i="1" s="1"/>
  <c r="L11" i="1"/>
  <c r="P11" i="1" s="1"/>
  <c r="T11" i="1" s="1"/>
  <c r="L12" i="1"/>
  <c r="P12" i="1" s="1"/>
  <c r="L13" i="1"/>
  <c r="P13" i="1" s="1"/>
  <c r="T13" i="1" s="1"/>
  <c r="L14" i="1"/>
  <c r="P14" i="1" s="1"/>
  <c r="L15" i="1"/>
  <c r="P15" i="1" s="1"/>
  <c r="Q15" i="1" s="1"/>
  <c r="AG15" i="1" s="1"/>
  <c r="L16" i="1"/>
  <c r="P16" i="1" s="1"/>
  <c r="L17" i="1"/>
  <c r="P17" i="1" s="1"/>
  <c r="L18" i="1"/>
  <c r="P18" i="1" s="1"/>
  <c r="Q18" i="1" s="1"/>
  <c r="AG18" i="1" s="1"/>
  <c r="L19" i="1"/>
  <c r="P19" i="1" s="1"/>
  <c r="U19" i="1" s="1"/>
  <c r="L20" i="1"/>
  <c r="P20" i="1" s="1"/>
  <c r="T20" i="1" s="1"/>
  <c r="L21" i="1"/>
  <c r="P21" i="1" s="1"/>
  <c r="Q21" i="1" s="1"/>
  <c r="AG21" i="1" s="1"/>
  <c r="L22" i="1"/>
  <c r="P22" i="1" s="1"/>
  <c r="AG22" i="1" s="1"/>
  <c r="L23" i="1"/>
  <c r="P23" i="1" s="1"/>
  <c r="Q23" i="1" s="1"/>
  <c r="AG23" i="1" s="1"/>
  <c r="L24" i="1"/>
  <c r="P24" i="1" s="1"/>
  <c r="Q24" i="1" s="1"/>
  <c r="AG24" i="1" s="1"/>
  <c r="L25" i="1"/>
  <c r="P25" i="1" s="1"/>
  <c r="Q25" i="1" s="1"/>
  <c r="AG25" i="1" s="1"/>
  <c r="L26" i="1"/>
  <c r="P26" i="1" s="1"/>
  <c r="AG26" i="1" s="1"/>
  <c r="L27" i="1"/>
  <c r="P27" i="1" s="1"/>
  <c r="U27" i="1" s="1"/>
  <c r="L28" i="1"/>
  <c r="P28" i="1" s="1"/>
  <c r="T28" i="1" s="1"/>
  <c r="L29" i="1"/>
  <c r="P29" i="1" s="1"/>
  <c r="T29" i="1" s="1"/>
  <c r="L30" i="1"/>
  <c r="P30" i="1" s="1"/>
  <c r="L31" i="1"/>
  <c r="P31" i="1" s="1"/>
  <c r="L32" i="1"/>
  <c r="P32" i="1" s="1"/>
  <c r="AG32" i="1" s="1"/>
  <c r="L33" i="1"/>
  <c r="P33" i="1" s="1"/>
  <c r="AG33" i="1" s="1"/>
  <c r="L34" i="1"/>
  <c r="P34" i="1" s="1"/>
  <c r="L35" i="1"/>
  <c r="P35" i="1" s="1"/>
  <c r="AG35" i="1" s="1"/>
  <c r="L36" i="1"/>
  <c r="P36" i="1" s="1"/>
  <c r="Q36" i="1" s="1"/>
  <c r="AG36" i="1" s="1"/>
  <c r="L37" i="1"/>
  <c r="P37" i="1" s="1"/>
  <c r="U37" i="1" s="1"/>
  <c r="L38" i="1"/>
  <c r="P38" i="1" s="1"/>
  <c r="L39" i="1"/>
  <c r="P39" i="1" s="1"/>
  <c r="Q39" i="1" s="1"/>
  <c r="AG39" i="1" s="1"/>
  <c r="L40" i="1"/>
  <c r="P40" i="1" s="1"/>
  <c r="L41" i="1"/>
  <c r="P41" i="1" s="1"/>
  <c r="T41" i="1" s="1"/>
  <c r="L42" i="1"/>
  <c r="P42" i="1" s="1"/>
  <c r="L43" i="1"/>
  <c r="P43" i="1" s="1"/>
  <c r="L44" i="1"/>
  <c r="P44" i="1" s="1"/>
  <c r="Q44" i="1" s="1"/>
  <c r="AG44" i="1" s="1"/>
  <c r="L45" i="1"/>
  <c r="P45" i="1" s="1"/>
  <c r="Q45" i="1" s="1"/>
  <c r="AG45" i="1" s="1"/>
  <c r="L46" i="1"/>
  <c r="P46" i="1" s="1"/>
  <c r="Q46" i="1" s="1"/>
  <c r="AG46" i="1" s="1"/>
  <c r="L47" i="1"/>
  <c r="P47" i="1" s="1"/>
  <c r="AG47" i="1" s="1"/>
  <c r="L48" i="1"/>
  <c r="P48" i="1" s="1"/>
  <c r="T48" i="1" s="1"/>
  <c r="L49" i="1"/>
  <c r="P49" i="1" s="1"/>
  <c r="U49" i="1" s="1"/>
  <c r="L50" i="1"/>
  <c r="P50" i="1" s="1"/>
  <c r="Q50" i="1" s="1"/>
  <c r="L51" i="1"/>
  <c r="P51" i="1" s="1"/>
  <c r="AG51" i="1" s="1"/>
  <c r="L52" i="1"/>
  <c r="P52" i="1" s="1"/>
  <c r="L53" i="1"/>
  <c r="P53" i="1" s="1"/>
  <c r="T53" i="1" s="1"/>
  <c r="L54" i="1"/>
  <c r="P54" i="1" s="1"/>
  <c r="Q54" i="1" s="1"/>
  <c r="AG54" i="1" s="1"/>
  <c r="L55" i="1"/>
  <c r="P55" i="1" s="1"/>
  <c r="Q55" i="1" s="1"/>
  <c r="AG55" i="1" s="1"/>
  <c r="L56" i="1"/>
  <c r="P56" i="1" s="1"/>
  <c r="L57" i="1"/>
  <c r="P57" i="1" s="1"/>
  <c r="L58" i="1"/>
  <c r="P58" i="1" s="1"/>
  <c r="Q58" i="1" s="1"/>
  <c r="AG58" i="1" s="1"/>
  <c r="L59" i="1"/>
  <c r="P59" i="1" s="1"/>
  <c r="AG59" i="1" s="1"/>
  <c r="L60" i="1"/>
  <c r="P60" i="1" s="1"/>
  <c r="L61" i="1"/>
  <c r="P61" i="1" s="1"/>
  <c r="L62" i="1"/>
  <c r="P62" i="1" s="1"/>
  <c r="Q62" i="1" s="1"/>
  <c r="AG62" i="1" s="1"/>
  <c r="L63" i="1"/>
  <c r="P63" i="1" s="1"/>
  <c r="L64" i="1"/>
  <c r="P64" i="1" s="1"/>
  <c r="T64" i="1" s="1"/>
  <c r="L65" i="1"/>
  <c r="P65" i="1" s="1"/>
  <c r="L66" i="1"/>
  <c r="P66" i="1" s="1"/>
  <c r="L67" i="1"/>
  <c r="P67" i="1" s="1"/>
  <c r="Q67" i="1" s="1"/>
  <c r="AG67" i="1" s="1"/>
  <c r="L68" i="1"/>
  <c r="P68" i="1" s="1"/>
  <c r="L69" i="1"/>
  <c r="P69" i="1" s="1"/>
  <c r="Q69" i="1" s="1"/>
  <c r="AG69" i="1" s="1"/>
  <c r="L70" i="1"/>
  <c r="P70" i="1" s="1"/>
  <c r="U70" i="1" s="1"/>
  <c r="L71" i="1"/>
  <c r="P71" i="1" s="1"/>
  <c r="L72" i="1"/>
  <c r="P72" i="1" s="1"/>
  <c r="AG72" i="1" s="1"/>
  <c r="L73" i="1"/>
  <c r="P73" i="1" s="1"/>
  <c r="U73" i="1" s="1"/>
  <c r="L74" i="1"/>
  <c r="P74" i="1" s="1"/>
  <c r="AG74" i="1" s="1"/>
  <c r="L75" i="1"/>
  <c r="P75" i="1" s="1"/>
  <c r="Q75" i="1" s="1"/>
  <c r="AG75" i="1" s="1"/>
  <c r="L76" i="1"/>
  <c r="P76" i="1" s="1"/>
  <c r="L77" i="1"/>
  <c r="P77" i="1" s="1"/>
  <c r="Q77" i="1" s="1"/>
  <c r="AG77" i="1" s="1"/>
  <c r="L78" i="1"/>
  <c r="P78" i="1" s="1"/>
  <c r="AG78" i="1" s="1"/>
  <c r="L79" i="1"/>
  <c r="P79" i="1" s="1"/>
  <c r="AG79" i="1" s="1"/>
  <c r="L80" i="1"/>
  <c r="P80" i="1" s="1"/>
  <c r="L81" i="1"/>
  <c r="P81" i="1" s="1"/>
  <c r="T81" i="1" s="1"/>
  <c r="L82" i="1"/>
  <c r="P82" i="1" s="1"/>
  <c r="U82" i="1" s="1"/>
  <c r="L85" i="1"/>
  <c r="P85" i="1" s="1"/>
  <c r="L86" i="1"/>
  <c r="P86" i="1" s="1"/>
  <c r="L87" i="1"/>
  <c r="P87" i="1" s="1"/>
  <c r="Q87" i="1" s="1"/>
  <c r="AG87" i="1" s="1"/>
  <c r="L88" i="1"/>
  <c r="P88" i="1" s="1"/>
  <c r="Q88" i="1" s="1"/>
  <c r="AG88" i="1" s="1"/>
  <c r="L89" i="1"/>
  <c r="P89" i="1" s="1"/>
  <c r="U89" i="1" s="1"/>
  <c r="L90" i="1"/>
  <c r="P90" i="1" s="1"/>
  <c r="AG90" i="1" s="1"/>
  <c r="L91" i="1"/>
  <c r="P91" i="1" s="1"/>
  <c r="L92" i="1"/>
  <c r="P92" i="1" s="1"/>
  <c r="U92" i="1" s="1"/>
  <c r="L93" i="1"/>
  <c r="P93" i="1" s="1"/>
  <c r="AG93" i="1" s="1"/>
  <c r="L94" i="1"/>
  <c r="P94" i="1" s="1"/>
  <c r="L95" i="1"/>
  <c r="P95" i="1" s="1"/>
  <c r="T95" i="1" s="1"/>
  <c r="L96" i="1"/>
  <c r="P96" i="1" s="1"/>
  <c r="Q96" i="1" s="1"/>
  <c r="AG96" i="1" s="1"/>
  <c r="L97" i="1"/>
  <c r="P97" i="1" s="1"/>
  <c r="AG97" i="1" s="1"/>
  <c r="L98" i="1"/>
  <c r="P98" i="1" s="1"/>
  <c r="Q98" i="1" s="1"/>
  <c r="AG98" i="1" s="1"/>
  <c r="L99" i="1"/>
  <c r="P99" i="1" s="1"/>
  <c r="AG99" i="1" s="1"/>
  <c r="L100" i="1"/>
  <c r="P100" i="1" s="1"/>
  <c r="T100" i="1" s="1"/>
  <c r="L101" i="1"/>
  <c r="P101" i="1" s="1"/>
  <c r="Q101" i="1" s="1"/>
  <c r="AG101" i="1" s="1"/>
  <c r="L102" i="1"/>
  <c r="P102" i="1" s="1"/>
  <c r="U102" i="1" s="1"/>
  <c r="L103" i="1"/>
  <c r="P103" i="1" s="1"/>
  <c r="T103" i="1" s="1"/>
  <c r="L104" i="1"/>
  <c r="P104" i="1" s="1"/>
  <c r="L105" i="1"/>
  <c r="P105" i="1" s="1"/>
  <c r="L106" i="1"/>
  <c r="P106" i="1" s="1"/>
  <c r="T106" i="1" s="1"/>
  <c r="L107" i="1"/>
  <c r="P107" i="1" s="1"/>
  <c r="L108" i="1"/>
  <c r="P108" i="1" s="1"/>
  <c r="L109" i="1"/>
  <c r="P109" i="1" s="1"/>
  <c r="U109" i="1" s="1"/>
  <c r="L110" i="1"/>
  <c r="P110" i="1" s="1"/>
  <c r="T110" i="1" s="1"/>
  <c r="L111" i="1"/>
  <c r="P111" i="1" s="1"/>
  <c r="L112" i="1"/>
  <c r="P112" i="1" s="1"/>
  <c r="U112" i="1" s="1"/>
  <c r="L113" i="1"/>
  <c r="P113" i="1" s="1"/>
  <c r="T113" i="1" s="1"/>
  <c r="L114" i="1"/>
  <c r="P114" i="1" s="1"/>
  <c r="T114" i="1" s="1"/>
  <c r="L6" i="1"/>
  <c r="P6" i="1" s="1"/>
  <c r="U6" i="1" s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AG61" i="1"/>
  <c r="K61" i="1"/>
  <c r="AG60" i="1"/>
  <c r="K60" i="1"/>
  <c r="K59" i="1"/>
  <c r="K58" i="1"/>
  <c r="AG57" i="1"/>
  <c r="K57" i="1"/>
  <c r="AG56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K83" i="1" l="1"/>
  <c r="Q84" i="1"/>
  <c r="AG84" i="1" s="1"/>
  <c r="Q66" i="1"/>
  <c r="AG66" i="1" s="1"/>
  <c r="Q37" i="1"/>
  <c r="AG37" i="1" s="1"/>
  <c r="Q89" i="1"/>
  <c r="AG89" i="1" s="1"/>
  <c r="AG70" i="1"/>
  <c r="Q91" i="1"/>
  <c r="AG91" i="1" s="1"/>
  <c r="T90" i="1"/>
  <c r="T69" i="1"/>
  <c r="Q49" i="1"/>
  <c r="AG49" i="1" s="1"/>
  <c r="Q71" i="1"/>
  <c r="AG71" i="1" s="1"/>
  <c r="AG92" i="1"/>
  <c r="T68" i="1"/>
  <c r="T8" i="1"/>
  <c r="AG50" i="1"/>
  <c r="T88" i="1"/>
  <c r="T67" i="1"/>
  <c r="T47" i="1"/>
  <c r="AG73" i="1"/>
  <c r="AG94" i="1"/>
  <c r="T93" i="1"/>
  <c r="T46" i="1"/>
  <c r="AG30" i="1"/>
  <c r="Q52" i="1"/>
  <c r="AG52" i="1" s="1"/>
  <c r="T65" i="1"/>
  <c r="T45" i="1"/>
  <c r="T25" i="1"/>
  <c r="Q31" i="1"/>
  <c r="AG31" i="1" s="1"/>
  <c r="T54" i="1"/>
  <c r="T72" i="1"/>
  <c r="T23" i="1"/>
  <c r="AG34" i="1"/>
  <c r="T61" i="1"/>
  <c r="T21" i="1"/>
  <c r="Q9" i="1"/>
  <c r="T9" i="1" s="1"/>
  <c r="Q102" i="1"/>
  <c r="AG102" i="1" s="1"/>
  <c r="T32" i="1"/>
  <c r="T101" i="1"/>
  <c r="T60" i="1"/>
  <c r="AG10" i="1"/>
  <c r="Q80" i="1"/>
  <c r="AG80" i="1" s="1"/>
  <c r="AG104" i="1"/>
  <c r="T79" i="1"/>
  <c r="Q12" i="1"/>
  <c r="AG12" i="1" s="1"/>
  <c r="Q82" i="1"/>
  <c r="AG82" i="1" s="1"/>
  <c r="Q105" i="1"/>
  <c r="AG105" i="1" s="1"/>
  <c r="T99" i="1"/>
  <c r="T78" i="1"/>
  <c r="T58" i="1"/>
  <c r="Q14" i="1"/>
  <c r="AG14" i="1" s="1"/>
  <c r="Q38" i="1"/>
  <c r="AG38" i="1" s="1"/>
  <c r="Q83" i="1"/>
  <c r="AG83" i="1" s="1"/>
  <c r="AG107" i="1"/>
  <c r="T74" i="1"/>
  <c r="T98" i="1"/>
  <c r="T77" i="1"/>
  <c r="T57" i="1"/>
  <c r="Q108" i="1"/>
  <c r="AG108" i="1" s="1"/>
  <c r="T97" i="1"/>
  <c r="T76" i="1"/>
  <c r="T56" i="1"/>
  <c r="Q16" i="1"/>
  <c r="AG16" i="1" s="1"/>
  <c r="Q40" i="1"/>
  <c r="AG40" i="1" s="1"/>
  <c r="Q63" i="1"/>
  <c r="AG85" i="1"/>
  <c r="Q111" i="1"/>
  <c r="AG111" i="1" s="1"/>
  <c r="T96" i="1"/>
  <c r="T75" i="1"/>
  <c r="T55" i="1"/>
  <c r="T35" i="1"/>
  <c r="Q17" i="1"/>
  <c r="AG17" i="1" s="1"/>
  <c r="Q42" i="1"/>
  <c r="AG42" i="1" s="1"/>
  <c r="AG65" i="1"/>
  <c r="AG86" i="1"/>
  <c r="AG112" i="1"/>
  <c r="T33" i="1"/>
  <c r="T51" i="1"/>
  <c r="T87" i="1"/>
  <c r="T66" i="1"/>
  <c r="T26" i="1"/>
  <c r="T84" i="1"/>
  <c r="T44" i="1"/>
  <c r="T24" i="1"/>
  <c r="T43" i="1"/>
  <c r="T62" i="1"/>
  <c r="T22" i="1"/>
  <c r="T59" i="1"/>
  <c r="T39" i="1"/>
  <c r="T18" i="1"/>
  <c r="T36" i="1"/>
  <c r="T15" i="1"/>
  <c r="T7" i="1"/>
  <c r="K84" i="1"/>
  <c r="K5" i="1" s="1"/>
  <c r="U23" i="1"/>
  <c r="U107" i="1"/>
  <c r="U97" i="1"/>
  <c r="U87" i="1"/>
  <c r="U85" i="1"/>
  <c r="U68" i="1"/>
  <c r="U59" i="1"/>
  <c r="U42" i="1"/>
  <c r="U32" i="1"/>
  <c r="U12" i="1"/>
  <c r="U78" i="1"/>
  <c r="U41" i="1"/>
  <c r="T6" i="1"/>
  <c r="U77" i="1"/>
  <c r="T37" i="1"/>
  <c r="T73" i="1"/>
  <c r="T109" i="1"/>
  <c r="T70" i="1"/>
  <c r="U31" i="1"/>
  <c r="U106" i="1"/>
  <c r="U67" i="1"/>
  <c r="U30" i="1"/>
  <c r="U105" i="1"/>
  <c r="U66" i="1"/>
  <c r="T27" i="1"/>
  <c r="T19" i="1"/>
  <c r="U96" i="1"/>
  <c r="U58" i="1"/>
  <c r="U14" i="1"/>
  <c r="U13" i="1"/>
  <c r="U51" i="1"/>
  <c r="U50" i="1"/>
  <c r="U86" i="1"/>
  <c r="U95" i="1"/>
  <c r="U76" i="1"/>
  <c r="U57" i="1"/>
  <c r="U40" i="1"/>
  <c r="U22" i="1"/>
  <c r="U114" i="1"/>
  <c r="U104" i="1"/>
  <c r="U94" i="1"/>
  <c r="U84" i="1"/>
  <c r="U75" i="1"/>
  <c r="U65" i="1"/>
  <c r="U56" i="1"/>
  <c r="U48" i="1"/>
  <c r="U39" i="1"/>
  <c r="U29" i="1"/>
  <c r="U21" i="1"/>
  <c r="U11" i="1"/>
  <c r="U113" i="1"/>
  <c r="U103" i="1"/>
  <c r="U93" i="1"/>
  <c r="U83" i="1"/>
  <c r="U74" i="1"/>
  <c r="U64" i="1"/>
  <c r="U55" i="1"/>
  <c r="U47" i="1"/>
  <c r="U38" i="1"/>
  <c r="U28" i="1"/>
  <c r="U20" i="1"/>
  <c r="U111" i="1"/>
  <c r="U101" i="1"/>
  <c r="U91" i="1"/>
  <c r="U81" i="1"/>
  <c r="U72" i="1"/>
  <c r="U63" i="1"/>
  <c r="U54" i="1"/>
  <c r="U46" i="1"/>
  <c r="U36" i="1"/>
  <c r="U26" i="1"/>
  <c r="U18" i="1"/>
  <c r="U9" i="1"/>
  <c r="U110" i="1"/>
  <c r="U100" i="1"/>
  <c r="U90" i="1"/>
  <c r="U71" i="1"/>
  <c r="U62" i="1"/>
  <c r="U45" i="1"/>
  <c r="U35" i="1"/>
  <c r="U25" i="1"/>
  <c r="U17" i="1"/>
  <c r="U8" i="1"/>
  <c r="U99" i="1"/>
  <c r="U80" i="1"/>
  <c r="U61" i="1"/>
  <c r="U53" i="1"/>
  <c r="U44" i="1"/>
  <c r="U34" i="1"/>
  <c r="U24" i="1"/>
  <c r="U16" i="1"/>
  <c r="U7" i="1"/>
  <c r="U108" i="1"/>
  <c r="U98" i="1"/>
  <c r="U88" i="1"/>
  <c r="U79" i="1"/>
  <c r="U69" i="1"/>
  <c r="U60" i="1"/>
  <c r="U52" i="1"/>
  <c r="U43" i="1"/>
  <c r="U33" i="1"/>
  <c r="U15" i="1"/>
  <c r="P5" i="1"/>
  <c r="L5" i="1"/>
  <c r="T89" i="1" l="1"/>
  <c r="T52" i="1"/>
  <c r="T82" i="1"/>
  <c r="AG63" i="1"/>
  <c r="T63" i="1"/>
  <c r="T17" i="1"/>
  <c r="T105" i="1"/>
  <c r="T50" i="1"/>
  <c r="T40" i="1"/>
  <c r="T86" i="1"/>
  <c r="T10" i="1"/>
  <c r="T112" i="1"/>
  <c r="Q5" i="1"/>
  <c r="AG9" i="1"/>
  <c r="AG5" i="1" s="1"/>
  <c r="T80" i="1"/>
  <c r="T107" i="1"/>
  <c r="T30" i="1"/>
  <c r="T38" i="1"/>
  <c r="T42" i="1"/>
  <c r="T91" i="1"/>
  <c r="T92" i="1"/>
  <c r="T111" i="1"/>
  <c r="T14" i="1"/>
  <c r="T83" i="1"/>
  <c r="T31" i="1"/>
  <c r="T104" i="1"/>
  <c r="T71" i="1"/>
  <c r="T49" i="1"/>
  <c r="T16" i="1"/>
  <c r="T12" i="1"/>
  <c r="T108" i="1"/>
  <c r="T94" i="1"/>
  <c r="T102" i="1"/>
  <c r="T85" i="1"/>
  <c r="T34" i="1"/>
</calcChain>
</file>

<file path=xl/sharedStrings.xml><?xml version="1.0" encoding="utf-8"?>
<sst xmlns="http://schemas.openxmlformats.org/spreadsheetml/2006/main" count="406" uniqueCount="181">
  <si>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</si>
  <si>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</si>
  <si>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</si>
  <si>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</si>
  <si>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</si>
  <si>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</si>
  <si>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</si>
  <si>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</si>
  <si>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</si>
  <si>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</si>
  <si>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</si>
  <si>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</si>
  <si>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</si>
  <si>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</si>
  <si>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</si>
  <si>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</si>
  <si>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</si>
  <si>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</si>
  <si>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</si>
  <si>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</si>
  <si>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</si>
  <si>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</si>
  <si>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</si>
  <si>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</t>
  </si>
  <si>
    <t>12,05,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</si>
  <si>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</si>
  <si>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</si>
  <si>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</si>
  <si>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</si>
  <si>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</si>
  <si>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</si>
  <si>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</si>
  <si>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</si>
  <si>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</si>
  <si>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</si>
  <si>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</si>
  <si>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0614 ПРАЗДНИЧНАЯ с/к в/с дек.спец.мгс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</si>
  <si>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</si>
  <si>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</si>
  <si>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</si>
  <si>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</si>
  <si>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</si>
  <si>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</si>
  <si>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</si>
  <si>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</si>
  <si>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</si>
  <si>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</si>
  <si>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</si>
  <si>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</si>
  <si>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</si>
  <si>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</si>
  <si>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</si>
  <si>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</si>
  <si>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</si>
  <si>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</si>
  <si>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</si>
  <si>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</si>
  <si>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</si>
  <si>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</si>
  <si>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</si>
  <si>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</si>
  <si>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</si>
  <si>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</si>
  <si>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</si>
  <si>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</si>
  <si>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</si>
  <si>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ротация завода на 7257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</si>
  <si>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</si>
  <si>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</si>
  <si>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</si>
  <si>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</si>
  <si>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</si>
  <si>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</si>
  <si>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</si>
  <si>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</si>
  <si>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</si>
  <si>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</si>
  <si>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</si>
  <si>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</si>
  <si>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</si>
  <si>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</si>
  <si>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</si>
  <si>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</si>
  <si>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</si>
  <si>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</si>
  <si>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</si>
  <si>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</si>
  <si>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</si>
  <si>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</si>
  <si>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</si>
  <si>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</si>
  <si>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</si>
  <si>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</si>
  <si>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</si>
  <si>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</si>
  <si>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 на 7236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</si>
  <si>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</si>
  <si>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</si>
  <si>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</si>
  <si>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</si>
  <si>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</si>
  <si>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</si>
  <si>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</si>
  <si>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</si>
  <si>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</si>
  <si>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</si>
  <si>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</si>
  <si>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</si>
  <si>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</si>
  <si>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</si>
  <si>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</si>
  <si>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</si>
  <si>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</si>
  <si>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</si>
  <si>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</si>
  <si>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</si>
  <si>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</si>
  <si>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</si>
  <si>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</si>
  <si>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</si>
  <si>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ПОД ЗАКАЗ ТК</t>
  </si>
  <si>
    <t>6872 ШАШЛЫК ИЗ СВИНИНЫ зам.  Останкино</t>
  </si>
  <si>
    <t>6877 В ОБВЯЗКЕ вар п/о  Останкино</t>
  </si>
  <si>
    <t>новинка, 1001015676877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</si>
  <si>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</si>
  <si>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</si>
  <si>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</si>
  <si>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</si>
  <si>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</si>
  <si>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</si>
  <si>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</si>
  <si>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</si>
  <si>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</si>
  <si>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</si>
  <si>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</si>
  <si>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</si>
  <si>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</si>
  <si>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</si>
  <si>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</si>
  <si>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</si>
  <si>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</si>
  <si>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</si>
  <si>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</si>
  <si>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</si>
  <si>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</si>
  <si>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</si>
  <si>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</si>
  <si>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</si>
  <si>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</si>
  <si>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</si>
  <si>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</si>
  <si>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</si>
  <si>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</si>
  <si>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</si>
  <si>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</si>
  <si>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</si>
  <si>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</si>
  <si>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</si>
  <si>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</si>
  <si>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</si>
  <si>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7177 ЧЕСНОЧНАЯ ПМ п/к в/у 0,35кг 8шт_50с  Останкино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</si>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</sst>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  <xf numFmtId="164" fontId="7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9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19508.741999999995</v>
      </c>
      <c r="F5" s="4">
        <f>SUM(F6:F490)</f>
        <v>9195.0779999999977</v>
      </c>
      <c r="G5" s="7"/>
      <c r="H5" s="1"/>
      <c r="I5" s="1"/>
      <c r="J5" s="4">
        <f t="shared" ref="J5:R5" si="0">SUM(J6:J490)</f>
        <v>11580.550000000001</v>
      </c>
      <c r="K5" s="4">
        <f t="shared" si="0"/>
        <v>7928.192</v>
      </c>
      <c r="L5" s="4">
        <f t="shared" si="0"/>
        <v>11227.680999999999</v>
      </c>
      <c r="M5" s="4">
        <f t="shared" si="0"/>
        <v>8281.0610000000015</v>
      </c>
      <c r="N5" s="4">
        <f t="shared" si="0"/>
        <v>11095</v>
      </c>
      <c r="O5" s="4">
        <f t="shared" si="0"/>
        <v>4230</v>
      </c>
      <c r="P5" s="4">
        <f t="shared" si="0"/>
        <v>2245.5362000000009</v>
      </c>
      <c r="Q5" s="4">
        <f t="shared" si="0"/>
        <v>9091.5360000000019</v>
      </c>
      <c r="R5" s="4">
        <f t="shared" si="0"/>
        <v>0</v>
      </c>
      <c r="S5" s="1"/>
      <c r="T5" s="1"/>
      <c r="U5" s="1"/>
      <c r="V5" s="4">
        <f t="shared" ref="V5:AE5" si="1">SUM(V6:V490)</f>
        <v>2500.2433999999998</v>
      </c>
      <c r="W5" s="4">
        <f t="shared" si="1"/>
        <v>1899.2646000000002</v>
      </c>
      <c r="X5" s="4">
        <f t="shared" si="1"/>
        <v>2329.1498000000001</v>
      </c>
      <c r="Y5" s="4">
        <f t="shared" si="1"/>
        <v>2992.3464000000017</v>
      </c>
      <c r="Z5" s="4">
        <f t="shared" si="1"/>
        <v>2250.8458000000001</v>
      </c>
      <c r="AA5" s="4">
        <f t="shared" si="1"/>
        <v>2144.4202</v>
      </c>
      <c r="AB5" s="4">
        <f t="shared" si="1"/>
        <v>2362.7347999999988</v>
      </c>
      <c r="AC5" s="4">
        <f t="shared" si="1"/>
        <v>1921.9119999999998</v>
      </c>
      <c r="AD5" s="4">
        <f t="shared" si="1"/>
        <v>1783.3556000000001</v>
      </c>
      <c r="AE5" s="4">
        <f t="shared" si="1"/>
        <v>2305.3575999999994</v>
      </c>
      <c r="AF5" s="1"/>
      <c r="AG5" s="4">
        <f>SUM(AG6:AG490)</f>
        <v>5153.0539999999992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36</v>
      </c>
      <c r="B6" s="10" t="s">
        <v>37</v>
      </c>
      <c r="C6" s="10"/>
      <c r="D6" s="10">
        <v>15.111000000000001</v>
      </c>
      <c r="E6" s="10">
        <v>15.111000000000001</v>
      </c>
      <c r="F6" s="10"/>
      <c r="G6" s="11">
        <v>0</v>
      </c>
      <c r="H6" s="10" t="e">
        <v>#N/A</v>
      </c>
      <c r="I6" s="10" t="s">
        <v>38</v>
      </c>
      <c r="J6" s="10"/>
      <c r="K6" s="10">
        <f t="shared" ref="K6:K33" si="2">E6-J6</f>
        <v>15.111000000000001</v>
      </c>
      <c r="L6" s="10">
        <f>E6-M6</f>
        <v>0</v>
      </c>
      <c r="M6" s="10">
        <v>15.111000000000001</v>
      </c>
      <c r="N6" s="10"/>
      <c r="O6" s="10"/>
      <c r="P6" s="10">
        <f>L6/5</f>
        <v>0</v>
      </c>
      <c r="Q6" s="12"/>
      <c r="R6" s="12"/>
      <c r="S6" s="10"/>
      <c r="T6" s="10" t="e">
        <f>(F6+N6+O6+Q6)/P6</f>
        <v>#DIV/0!</v>
      </c>
      <c r="U6" s="10" t="e">
        <f>(F6+N6+O6)/P6</f>
        <v>#DIV/0!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/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213</v>
      </c>
      <c r="D7" s="1">
        <v>157</v>
      </c>
      <c r="E7" s="1">
        <v>289</v>
      </c>
      <c r="F7" s="1"/>
      <c r="G7" s="7">
        <v>0.4</v>
      </c>
      <c r="H7" s="1">
        <v>60</v>
      </c>
      <c r="I7" s="1" t="s">
        <v>41</v>
      </c>
      <c r="J7" s="1">
        <v>243</v>
      </c>
      <c r="K7" s="1">
        <f t="shared" si="2"/>
        <v>46</v>
      </c>
      <c r="L7" s="1">
        <f t="shared" ref="L7:L63" si="3">E7-M7</f>
        <v>209</v>
      </c>
      <c r="M7" s="1">
        <v>80</v>
      </c>
      <c r="N7" s="1">
        <v>242</v>
      </c>
      <c r="O7" s="1">
        <v>100</v>
      </c>
      <c r="P7" s="1">
        <f t="shared" ref="P7:P63" si="4">L7/5</f>
        <v>41.8</v>
      </c>
      <c r="Q7" s="5">
        <f>14*P7-O7-N7-F7</f>
        <v>243.19999999999993</v>
      </c>
      <c r="R7" s="5"/>
      <c r="S7" s="1"/>
      <c r="T7" s="1">
        <f t="shared" ref="T7:T63" si="5">(F7+N7+O7+Q7)/P7</f>
        <v>14</v>
      </c>
      <c r="U7" s="1">
        <f t="shared" ref="U7:U63" si="6">(F7+N7+O7)/P7</f>
        <v>8.1818181818181817</v>
      </c>
      <c r="V7" s="1">
        <v>41.6</v>
      </c>
      <c r="W7" s="1">
        <v>14.4</v>
      </c>
      <c r="X7" s="1">
        <v>35.200000000000003</v>
      </c>
      <c r="Y7" s="1">
        <v>58.4</v>
      </c>
      <c r="Z7" s="1">
        <v>31.6</v>
      </c>
      <c r="AA7" s="1">
        <v>37.4</v>
      </c>
      <c r="AB7" s="1">
        <v>43.2</v>
      </c>
      <c r="AC7" s="1">
        <v>33.4</v>
      </c>
      <c r="AD7" s="1">
        <v>48.4</v>
      </c>
      <c r="AE7" s="1">
        <v>61.4</v>
      </c>
      <c r="AF7" s="1"/>
      <c r="AG7" s="1">
        <f>G7*Q7</f>
        <v>97.279999999999973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73.775000000000006</v>
      </c>
      <c r="D8" s="1">
        <v>61.915999999999997</v>
      </c>
      <c r="E8" s="1">
        <v>80.198999999999998</v>
      </c>
      <c r="F8" s="1">
        <v>55.012999999999998</v>
      </c>
      <c r="G8" s="7">
        <v>1</v>
      </c>
      <c r="H8" s="1">
        <v>120</v>
      </c>
      <c r="I8" s="1" t="s">
        <v>41</v>
      </c>
      <c r="J8" s="1">
        <v>18.2</v>
      </c>
      <c r="K8" s="1">
        <f t="shared" si="2"/>
        <v>61.998999999999995</v>
      </c>
      <c r="L8" s="1">
        <f t="shared" si="3"/>
        <v>18.283000000000001</v>
      </c>
      <c r="M8" s="1">
        <v>61.915999999999997</v>
      </c>
      <c r="N8" s="1">
        <v>4</v>
      </c>
      <c r="O8" s="1"/>
      <c r="P8" s="1">
        <f t="shared" si="4"/>
        <v>3.6566000000000001</v>
      </c>
      <c r="Q8" s="5"/>
      <c r="R8" s="5"/>
      <c r="S8" s="1"/>
      <c r="T8" s="1">
        <f t="shared" si="5"/>
        <v>16.138762785100912</v>
      </c>
      <c r="U8" s="1">
        <f t="shared" si="6"/>
        <v>16.138762785100912</v>
      </c>
      <c r="V8" s="1">
        <v>4.8512000000000004</v>
      </c>
      <c r="W8" s="1">
        <v>2.4891999999999981</v>
      </c>
      <c r="X8" s="1">
        <v>6.4730000000000008</v>
      </c>
      <c r="Y8" s="1">
        <v>6.6941999999999986</v>
      </c>
      <c r="Z8" s="1">
        <v>4.6660000000000013</v>
      </c>
      <c r="AA8" s="1">
        <v>4.6436000000000002</v>
      </c>
      <c r="AB8" s="1">
        <v>3.6772</v>
      </c>
      <c r="AC8" s="1">
        <v>3.8508</v>
      </c>
      <c r="AD8" s="1">
        <v>4.9964000000000004</v>
      </c>
      <c r="AE8" s="1">
        <v>3.5655999999999999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37</v>
      </c>
      <c r="C9" s="1">
        <v>564.29700000000003</v>
      </c>
      <c r="D9" s="1">
        <v>150.63</v>
      </c>
      <c r="E9" s="1">
        <v>437.61599999999999</v>
      </c>
      <c r="F9" s="1">
        <v>274.62799999999999</v>
      </c>
      <c r="G9" s="7">
        <v>1</v>
      </c>
      <c r="H9" s="1">
        <v>60</v>
      </c>
      <c r="I9" s="1" t="s">
        <v>44</v>
      </c>
      <c r="J9" s="1">
        <v>275.7</v>
      </c>
      <c r="K9" s="1">
        <f t="shared" si="2"/>
        <v>161.916</v>
      </c>
      <c r="L9" s="1">
        <f t="shared" si="3"/>
        <v>286.98599999999999</v>
      </c>
      <c r="M9" s="1">
        <v>150.63</v>
      </c>
      <c r="N9" s="1">
        <v>220</v>
      </c>
      <c r="O9" s="1">
        <v>100</v>
      </c>
      <c r="P9" s="1">
        <f t="shared" si="4"/>
        <v>57.397199999999998</v>
      </c>
      <c r="Q9" s="5">
        <f t="shared" ref="Q9" si="7">14*P9-O9-N9-F9</f>
        <v>208.93279999999999</v>
      </c>
      <c r="R9" s="5"/>
      <c r="S9" s="1"/>
      <c r="T9" s="1">
        <f t="shared" si="5"/>
        <v>14</v>
      </c>
      <c r="U9" s="1">
        <f t="shared" si="6"/>
        <v>10.359878182210979</v>
      </c>
      <c r="V9" s="1">
        <v>56.106000000000023</v>
      </c>
      <c r="W9" s="1">
        <v>49.461199999999998</v>
      </c>
      <c r="X9" s="1">
        <v>61.498599999999989</v>
      </c>
      <c r="Y9" s="1">
        <v>65.7864</v>
      </c>
      <c r="Z9" s="1">
        <v>59.345600000000012</v>
      </c>
      <c r="AA9" s="1">
        <v>56.864600000000003</v>
      </c>
      <c r="AB9" s="1">
        <v>58.976399999999998</v>
      </c>
      <c r="AC9" s="1">
        <v>54.410600000000009</v>
      </c>
      <c r="AD9" s="1">
        <v>48.630400000000002</v>
      </c>
      <c r="AE9" s="1">
        <v>58.698599999999999</v>
      </c>
      <c r="AF9" s="1"/>
      <c r="AG9" s="1">
        <f>G9*Q9</f>
        <v>208.93279999999999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68.792000000000002</v>
      </c>
      <c r="D10" s="1">
        <v>19.494</v>
      </c>
      <c r="E10" s="1">
        <v>24.917999999999999</v>
      </c>
      <c r="F10" s="1">
        <v>61.350999999999999</v>
      </c>
      <c r="G10" s="7">
        <v>1</v>
      </c>
      <c r="H10" s="1">
        <v>120</v>
      </c>
      <c r="I10" s="1" t="s">
        <v>41</v>
      </c>
      <c r="J10" s="1">
        <v>6.6</v>
      </c>
      <c r="K10" s="1">
        <f t="shared" si="2"/>
        <v>18.317999999999998</v>
      </c>
      <c r="L10" s="1">
        <f t="shared" si="3"/>
        <v>5.4239999999999995</v>
      </c>
      <c r="M10" s="1">
        <v>19.494</v>
      </c>
      <c r="N10" s="1">
        <v>17</v>
      </c>
      <c r="O10" s="1"/>
      <c r="P10" s="1">
        <f t="shared" si="4"/>
        <v>1.0848</v>
      </c>
      <c r="Q10" s="5"/>
      <c r="R10" s="5"/>
      <c r="S10" s="1"/>
      <c r="T10" s="1">
        <f t="shared" si="5"/>
        <v>72.226216814159287</v>
      </c>
      <c r="U10" s="1">
        <f t="shared" si="6"/>
        <v>72.226216814159287</v>
      </c>
      <c r="V10" s="1">
        <v>4.7033999999999994</v>
      </c>
      <c r="W10" s="1">
        <v>1.6849999999999989</v>
      </c>
      <c r="X10" s="1">
        <v>5.7644000000000002</v>
      </c>
      <c r="Y10" s="1">
        <v>4.9436000000000009</v>
      </c>
      <c r="Z10" s="1">
        <v>3.867</v>
      </c>
      <c r="AA10" s="1">
        <v>4.5228000000000002</v>
      </c>
      <c r="AB10" s="1">
        <v>1.5911999999999999</v>
      </c>
      <c r="AC10" s="1">
        <v>1.599</v>
      </c>
      <c r="AD10" s="1">
        <v>4.2455999999999996</v>
      </c>
      <c r="AE10" s="1">
        <v>5.1863999999999999</v>
      </c>
      <c r="AF10" s="18" t="s">
        <v>73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46</v>
      </c>
      <c r="B11" s="10" t="s">
        <v>37</v>
      </c>
      <c r="C11" s="10"/>
      <c r="D11" s="10">
        <v>32.521999999999998</v>
      </c>
      <c r="E11" s="10">
        <v>32.521999999999998</v>
      </c>
      <c r="F11" s="10"/>
      <c r="G11" s="11">
        <v>0</v>
      </c>
      <c r="H11" s="10" t="e">
        <v>#N/A</v>
      </c>
      <c r="I11" s="10" t="s">
        <v>38</v>
      </c>
      <c r="J11" s="10"/>
      <c r="K11" s="10">
        <f t="shared" si="2"/>
        <v>32.521999999999998</v>
      </c>
      <c r="L11" s="10">
        <f t="shared" si="3"/>
        <v>0</v>
      </c>
      <c r="M11" s="10">
        <v>32.521999999999998</v>
      </c>
      <c r="N11" s="10">
        <v>0</v>
      </c>
      <c r="O11" s="10"/>
      <c r="P11" s="10">
        <f t="shared" si="4"/>
        <v>0</v>
      </c>
      <c r="Q11" s="12"/>
      <c r="R11" s="12"/>
      <c r="S11" s="10"/>
      <c r="T11" s="10" t="e">
        <f t="shared" si="5"/>
        <v>#DIV/0!</v>
      </c>
      <c r="U11" s="10" t="e">
        <f t="shared" si="6"/>
        <v>#DIV/0!</v>
      </c>
      <c r="V11" s="10">
        <v>-0.26899999999999979</v>
      </c>
      <c r="W11" s="10">
        <v>13.4468</v>
      </c>
      <c r="X11" s="10">
        <v>26.906999999999989</v>
      </c>
      <c r="Y11" s="10">
        <v>19.1112</v>
      </c>
      <c r="Z11" s="10">
        <v>20.185600000000001</v>
      </c>
      <c r="AA11" s="10">
        <v>17.686800000000002</v>
      </c>
      <c r="AB11" s="10">
        <v>21.703600000000002</v>
      </c>
      <c r="AC11" s="10">
        <v>16.504000000000001</v>
      </c>
      <c r="AD11" s="10">
        <v>10.8466</v>
      </c>
      <c r="AE11" s="10">
        <v>14.8752</v>
      </c>
      <c r="AF11" s="10" t="s">
        <v>47</v>
      </c>
      <c r="AG11" s="10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140.13300000000001</v>
      </c>
      <c r="D12" s="1"/>
      <c r="E12" s="1">
        <v>68.727999999999994</v>
      </c>
      <c r="F12" s="1">
        <v>70.046000000000006</v>
      </c>
      <c r="G12" s="7">
        <v>1</v>
      </c>
      <c r="H12" s="1">
        <v>60</v>
      </c>
      <c r="I12" s="1" t="s">
        <v>44</v>
      </c>
      <c r="J12" s="1">
        <v>67</v>
      </c>
      <c r="K12" s="1">
        <f t="shared" si="2"/>
        <v>1.7279999999999944</v>
      </c>
      <c r="L12" s="1">
        <f t="shared" si="3"/>
        <v>68.727999999999994</v>
      </c>
      <c r="M12" s="1"/>
      <c r="N12" s="1">
        <v>20</v>
      </c>
      <c r="O12" s="1"/>
      <c r="P12" s="1">
        <f t="shared" si="4"/>
        <v>13.7456</v>
      </c>
      <c r="Q12" s="5">
        <f>14*P12-O12-N12-F12</f>
        <v>102.39239999999999</v>
      </c>
      <c r="R12" s="5"/>
      <c r="S12" s="1"/>
      <c r="T12" s="1">
        <f t="shared" si="5"/>
        <v>14</v>
      </c>
      <c r="U12" s="1">
        <f t="shared" si="6"/>
        <v>6.5508962868117804</v>
      </c>
      <c r="V12" s="1">
        <v>8.8886000000000003</v>
      </c>
      <c r="W12" s="1">
        <v>11.1188</v>
      </c>
      <c r="X12" s="1">
        <v>15.1266</v>
      </c>
      <c r="Y12" s="1">
        <v>10.799799999999999</v>
      </c>
      <c r="Z12" s="1">
        <v>10.7806</v>
      </c>
      <c r="AA12" s="1">
        <v>5.1372</v>
      </c>
      <c r="AB12" s="1">
        <v>10.023999999999999</v>
      </c>
      <c r="AC12" s="1">
        <v>16.4724</v>
      </c>
      <c r="AD12" s="1">
        <v>7.3246000000000002</v>
      </c>
      <c r="AE12" s="1">
        <v>11.2248</v>
      </c>
      <c r="AF12" s="1"/>
      <c r="AG12" s="1">
        <f>G12*Q12</f>
        <v>102.39239999999999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49</v>
      </c>
      <c r="B13" s="10" t="s">
        <v>37</v>
      </c>
      <c r="C13" s="10"/>
      <c r="D13" s="10">
        <v>22.454999999999998</v>
      </c>
      <c r="E13" s="10">
        <v>22.454999999999998</v>
      </c>
      <c r="F13" s="10"/>
      <c r="G13" s="11">
        <v>0</v>
      </c>
      <c r="H13" s="10" t="e">
        <v>#N/A</v>
      </c>
      <c r="I13" s="10" t="s">
        <v>38</v>
      </c>
      <c r="J13" s="10"/>
      <c r="K13" s="10">
        <f t="shared" si="2"/>
        <v>22.454999999999998</v>
      </c>
      <c r="L13" s="10">
        <f t="shared" si="3"/>
        <v>0</v>
      </c>
      <c r="M13" s="10">
        <v>22.454999999999998</v>
      </c>
      <c r="N13" s="10">
        <v>0</v>
      </c>
      <c r="O13" s="10"/>
      <c r="P13" s="10">
        <f t="shared" si="4"/>
        <v>0</v>
      </c>
      <c r="Q13" s="12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/>
      <c r="AG13" s="1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37</v>
      </c>
      <c r="C14" s="1">
        <v>587.18600000000004</v>
      </c>
      <c r="D14" s="1">
        <v>1.3560000000000001</v>
      </c>
      <c r="E14" s="1">
        <v>217.81</v>
      </c>
      <c r="F14" s="1">
        <v>364.899</v>
      </c>
      <c r="G14" s="7">
        <v>1</v>
      </c>
      <c r="H14" s="1">
        <v>60</v>
      </c>
      <c r="I14" s="1" t="s">
        <v>44</v>
      </c>
      <c r="J14" s="1">
        <v>213.4</v>
      </c>
      <c r="K14" s="1">
        <f t="shared" si="2"/>
        <v>4.4099999999999966</v>
      </c>
      <c r="L14" s="1">
        <f t="shared" si="3"/>
        <v>217.81</v>
      </c>
      <c r="M14" s="1"/>
      <c r="N14" s="1">
        <v>150</v>
      </c>
      <c r="O14" s="1">
        <v>50</v>
      </c>
      <c r="P14" s="1">
        <f t="shared" si="4"/>
        <v>43.561999999999998</v>
      </c>
      <c r="Q14" s="5">
        <f t="shared" ref="Q14:Q18" si="8">14*P14-O14-N14-F14</f>
        <v>44.968999999999937</v>
      </c>
      <c r="R14" s="5"/>
      <c r="S14" s="1"/>
      <c r="T14" s="1">
        <f t="shared" si="5"/>
        <v>14</v>
      </c>
      <c r="U14" s="1">
        <f t="shared" si="6"/>
        <v>12.967701207474406</v>
      </c>
      <c r="V14" s="1">
        <v>50.871599999999987</v>
      </c>
      <c r="W14" s="1">
        <v>44.753599999999977</v>
      </c>
      <c r="X14" s="1">
        <v>60.102800000000023</v>
      </c>
      <c r="Y14" s="1">
        <v>53.701199999999993</v>
      </c>
      <c r="Z14" s="1">
        <v>55.011799999999987</v>
      </c>
      <c r="AA14" s="1">
        <v>51.794600000000003</v>
      </c>
      <c r="AB14" s="1">
        <v>54.423999999999999</v>
      </c>
      <c r="AC14" s="1">
        <v>47.394800000000011</v>
      </c>
      <c r="AD14" s="1">
        <v>46.546599999999998</v>
      </c>
      <c r="AE14" s="1">
        <v>53.948</v>
      </c>
      <c r="AF14" s="1"/>
      <c r="AG14" s="1">
        <f t="shared" ref="AG14:AG19" si="9">G14*Q14</f>
        <v>44.968999999999937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40</v>
      </c>
      <c r="C15" s="1">
        <v>284</v>
      </c>
      <c r="D15" s="1">
        <v>2</v>
      </c>
      <c r="E15" s="1">
        <v>174</v>
      </c>
      <c r="F15" s="1">
        <v>90</v>
      </c>
      <c r="G15" s="7">
        <v>0.25</v>
      </c>
      <c r="H15" s="1">
        <v>120</v>
      </c>
      <c r="I15" s="1" t="s">
        <v>41</v>
      </c>
      <c r="J15" s="1">
        <v>181.5</v>
      </c>
      <c r="K15" s="1">
        <f t="shared" si="2"/>
        <v>-7.5</v>
      </c>
      <c r="L15" s="1">
        <f t="shared" si="3"/>
        <v>174</v>
      </c>
      <c r="M15" s="1"/>
      <c r="N15" s="1">
        <v>150</v>
      </c>
      <c r="O15" s="1"/>
      <c r="P15" s="1">
        <f t="shared" si="4"/>
        <v>34.799999999999997</v>
      </c>
      <c r="Q15" s="5">
        <f t="shared" si="8"/>
        <v>247.19999999999993</v>
      </c>
      <c r="R15" s="5"/>
      <c r="S15" s="1"/>
      <c r="T15" s="1">
        <f t="shared" si="5"/>
        <v>14</v>
      </c>
      <c r="U15" s="1">
        <f t="shared" si="6"/>
        <v>6.8965517241379315</v>
      </c>
      <c r="V15" s="1">
        <v>28.8</v>
      </c>
      <c r="W15" s="1">
        <v>21.8</v>
      </c>
      <c r="X15" s="1">
        <v>34</v>
      </c>
      <c r="Y15" s="1">
        <v>40.200000000000003</v>
      </c>
      <c r="Z15" s="1">
        <v>29.8</v>
      </c>
      <c r="AA15" s="1">
        <v>26.4</v>
      </c>
      <c r="AB15" s="1">
        <v>33.200000000000003</v>
      </c>
      <c r="AC15" s="1">
        <v>18</v>
      </c>
      <c r="AD15" s="1">
        <v>33.6</v>
      </c>
      <c r="AE15" s="1">
        <v>25.8</v>
      </c>
      <c r="AF15" s="1"/>
      <c r="AG15" s="1">
        <f t="shared" si="9"/>
        <v>61.799999999999983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114.244</v>
      </c>
      <c r="D16" s="1">
        <v>48.587000000000003</v>
      </c>
      <c r="E16" s="1">
        <v>90.037999999999997</v>
      </c>
      <c r="F16" s="1">
        <v>70.028999999999996</v>
      </c>
      <c r="G16" s="7">
        <v>1</v>
      </c>
      <c r="H16" s="1">
        <v>60</v>
      </c>
      <c r="I16" s="1" t="s">
        <v>41</v>
      </c>
      <c r="J16" s="1">
        <v>43.01</v>
      </c>
      <c r="K16" s="1">
        <f t="shared" si="2"/>
        <v>47.027999999999999</v>
      </c>
      <c r="L16" s="1">
        <f t="shared" si="3"/>
        <v>41.450999999999993</v>
      </c>
      <c r="M16" s="1">
        <v>48.587000000000003</v>
      </c>
      <c r="N16" s="1">
        <v>40</v>
      </c>
      <c r="O16" s="1"/>
      <c r="P16" s="1">
        <f t="shared" si="4"/>
        <v>8.2901999999999987</v>
      </c>
      <c r="Q16" s="5">
        <f t="shared" si="8"/>
        <v>6.0337999999999852</v>
      </c>
      <c r="R16" s="5"/>
      <c r="S16" s="1"/>
      <c r="T16" s="1">
        <f t="shared" si="5"/>
        <v>14</v>
      </c>
      <c r="U16" s="1">
        <f t="shared" si="6"/>
        <v>13.272176787049771</v>
      </c>
      <c r="V16" s="1">
        <v>9.0975999999999999</v>
      </c>
      <c r="W16" s="1">
        <v>10.911199999999999</v>
      </c>
      <c r="X16" s="1">
        <v>13.3592</v>
      </c>
      <c r="Y16" s="1">
        <v>13.355600000000001</v>
      </c>
      <c r="Z16" s="1">
        <v>11.971</v>
      </c>
      <c r="AA16" s="1">
        <v>11.8528</v>
      </c>
      <c r="AB16" s="1">
        <v>18.816400000000002</v>
      </c>
      <c r="AC16" s="1">
        <v>18.189599999999999</v>
      </c>
      <c r="AD16" s="1">
        <v>9.7899999999999991</v>
      </c>
      <c r="AE16" s="1">
        <v>13.878399999999999</v>
      </c>
      <c r="AF16" s="1"/>
      <c r="AG16" s="1">
        <f t="shared" si="9"/>
        <v>6.0337999999999852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40</v>
      </c>
      <c r="C17" s="1">
        <v>199</v>
      </c>
      <c r="D17" s="1">
        <v>448</v>
      </c>
      <c r="E17" s="1">
        <v>443</v>
      </c>
      <c r="F17" s="1">
        <v>200</v>
      </c>
      <c r="G17" s="7">
        <v>0.25</v>
      </c>
      <c r="H17" s="1">
        <v>120</v>
      </c>
      <c r="I17" s="1" t="s">
        <v>41</v>
      </c>
      <c r="J17" s="1">
        <v>223</v>
      </c>
      <c r="K17" s="1">
        <f t="shared" si="2"/>
        <v>220</v>
      </c>
      <c r="L17" s="1">
        <f t="shared" si="3"/>
        <v>227</v>
      </c>
      <c r="M17" s="1">
        <v>216</v>
      </c>
      <c r="N17" s="1">
        <v>200</v>
      </c>
      <c r="O17" s="1"/>
      <c r="P17" s="1">
        <f t="shared" si="4"/>
        <v>45.4</v>
      </c>
      <c r="Q17" s="5">
        <f t="shared" si="8"/>
        <v>235.60000000000002</v>
      </c>
      <c r="R17" s="5"/>
      <c r="S17" s="1"/>
      <c r="T17" s="1">
        <f t="shared" si="5"/>
        <v>14.000000000000002</v>
      </c>
      <c r="U17" s="1">
        <f t="shared" si="6"/>
        <v>8.8105726872246706</v>
      </c>
      <c r="V17" s="1">
        <v>37.200000000000003</v>
      </c>
      <c r="W17" s="1">
        <v>47.4</v>
      </c>
      <c r="X17" s="1">
        <v>42.4</v>
      </c>
      <c r="Y17" s="1">
        <v>42.6</v>
      </c>
      <c r="Z17" s="1">
        <v>40.799999999999997</v>
      </c>
      <c r="AA17" s="1">
        <v>32.4</v>
      </c>
      <c r="AB17" s="1">
        <v>41</v>
      </c>
      <c r="AC17" s="1">
        <v>28.6</v>
      </c>
      <c r="AD17" s="1">
        <v>40.4</v>
      </c>
      <c r="AE17" s="1">
        <v>51.2</v>
      </c>
      <c r="AF17" s="1"/>
      <c r="AG17" s="1">
        <f t="shared" si="9"/>
        <v>58.900000000000006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40</v>
      </c>
      <c r="C18" s="1">
        <v>127</v>
      </c>
      <c r="D18" s="1">
        <v>24</v>
      </c>
      <c r="E18" s="1">
        <v>83</v>
      </c>
      <c r="F18" s="1">
        <v>49</v>
      </c>
      <c r="G18" s="7">
        <v>0.4</v>
      </c>
      <c r="H18" s="1">
        <v>60</v>
      </c>
      <c r="I18" s="1" t="s">
        <v>41</v>
      </c>
      <c r="J18" s="1">
        <v>83</v>
      </c>
      <c r="K18" s="1">
        <f t="shared" si="2"/>
        <v>0</v>
      </c>
      <c r="L18" s="1">
        <f t="shared" si="3"/>
        <v>83</v>
      </c>
      <c r="M18" s="1"/>
      <c r="N18" s="1">
        <v>80</v>
      </c>
      <c r="O18" s="1"/>
      <c r="P18" s="1">
        <f t="shared" si="4"/>
        <v>16.600000000000001</v>
      </c>
      <c r="Q18" s="5">
        <f t="shared" si="8"/>
        <v>103.40000000000003</v>
      </c>
      <c r="R18" s="5"/>
      <c r="S18" s="1"/>
      <c r="T18" s="1">
        <f t="shared" si="5"/>
        <v>14</v>
      </c>
      <c r="U18" s="1">
        <f t="shared" si="6"/>
        <v>7.7710843373493965</v>
      </c>
      <c r="V18" s="1">
        <v>14.8</v>
      </c>
      <c r="W18" s="1">
        <v>14.4</v>
      </c>
      <c r="X18" s="1">
        <v>9.1999999999999993</v>
      </c>
      <c r="Y18" s="1">
        <v>21.8</v>
      </c>
      <c r="Z18" s="1">
        <v>15.6</v>
      </c>
      <c r="AA18" s="1">
        <v>11.8</v>
      </c>
      <c r="AB18" s="1">
        <v>11.2</v>
      </c>
      <c r="AC18" s="1">
        <v>11.8</v>
      </c>
      <c r="AD18" s="1">
        <v>13.4</v>
      </c>
      <c r="AE18" s="1">
        <v>12.8</v>
      </c>
      <c r="AF18" s="1"/>
      <c r="AG18" s="1">
        <f t="shared" si="9"/>
        <v>41.360000000000014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37</v>
      </c>
      <c r="C19" s="1">
        <v>648.23699999999997</v>
      </c>
      <c r="D19" s="1">
        <v>572.71400000000006</v>
      </c>
      <c r="E19" s="1">
        <v>568.226</v>
      </c>
      <c r="F19" s="1">
        <v>645.99800000000005</v>
      </c>
      <c r="G19" s="7">
        <v>1</v>
      </c>
      <c r="H19" s="1">
        <v>45</v>
      </c>
      <c r="I19" s="1" t="s">
        <v>56</v>
      </c>
      <c r="J19" s="1">
        <v>237.6</v>
      </c>
      <c r="K19" s="1">
        <f t="shared" si="2"/>
        <v>330.62599999999998</v>
      </c>
      <c r="L19" s="1">
        <f t="shared" si="3"/>
        <v>254.57499999999999</v>
      </c>
      <c r="M19" s="1">
        <v>313.65100000000001</v>
      </c>
      <c r="N19" s="1">
        <v>200</v>
      </c>
      <c r="O19" s="1"/>
      <c r="P19" s="1">
        <f t="shared" si="4"/>
        <v>50.914999999999999</v>
      </c>
      <c r="Q19" s="5"/>
      <c r="R19" s="5"/>
      <c r="S19" s="1"/>
      <c r="T19" s="1">
        <f t="shared" si="5"/>
        <v>16.615889227143278</v>
      </c>
      <c r="U19" s="1">
        <f t="shared" si="6"/>
        <v>16.615889227143278</v>
      </c>
      <c r="V19" s="1">
        <v>68.290199999999999</v>
      </c>
      <c r="W19" s="1">
        <v>73.460999999999984</v>
      </c>
      <c r="X19" s="1">
        <v>83.468399999999974</v>
      </c>
      <c r="Y19" s="1">
        <v>65.718400000000003</v>
      </c>
      <c r="Z19" s="1">
        <v>64.968400000000003</v>
      </c>
      <c r="AA19" s="1">
        <v>57.17</v>
      </c>
      <c r="AB19" s="1">
        <v>47.156799999999997</v>
      </c>
      <c r="AC19" s="1">
        <v>55.413400000000003</v>
      </c>
      <c r="AD19" s="1">
        <v>55.908799999999999</v>
      </c>
      <c r="AE19" s="1">
        <v>56.091200000000001</v>
      </c>
      <c r="AF19" s="1"/>
      <c r="AG19" s="1">
        <f t="shared" si="9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57</v>
      </c>
      <c r="B20" s="10" t="s">
        <v>40</v>
      </c>
      <c r="C20" s="10"/>
      <c r="D20" s="10">
        <v>200</v>
      </c>
      <c r="E20" s="10">
        <v>200</v>
      </c>
      <c r="F20" s="10"/>
      <c r="G20" s="11">
        <v>0</v>
      </c>
      <c r="H20" s="10" t="e">
        <v>#N/A</v>
      </c>
      <c r="I20" s="10" t="s">
        <v>38</v>
      </c>
      <c r="J20" s="10"/>
      <c r="K20" s="10">
        <f t="shared" si="2"/>
        <v>200</v>
      </c>
      <c r="L20" s="10">
        <f t="shared" si="3"/>
        <v>0</v>
      </c>
      <c r="M20" s="10">
        <v>200</v>
      </c>
      <c r="N20" s="10"/>
      <c r="O20" s="10"/>
      <c r="P20" s="10">
        <f t="shared" si="4"/>
        <v>0</v>
      </c>
      <c r="Q20" s="12"/>
      <c r="R20" s="12"/>
      <c r="S20" s="10"/>
      <c r="T20" s="10" t="e">
        <f t="shared" si="5"/>
        <v>#DIV/0!</v>
      </c>
      <c r="U20" s="10" t="e">
        <f t="shared" si="6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/>
      <c r="AG20" s="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40</v>
      </c>
      <c r="C21" s="1">
        <v>224</v>
      </c>
      <c r="D21" s="1">
        <v>216</v>
      </c>
      <c r="E21" s="1">
        <v>418</v>
      </c>
      <c r="F21" s="1">
        <v>17</v>
      </c>
      <c r="G21" s="7">
        <v>0.12</v>
      </c>
      <c r="H21" s="1">
        <v>60</v>
      </c>
      <c r="I21" s="1" t="s">
        <v>41</v>
      </c>
      <c r="J21" s="1">
        <v>209</v>
      </c>
      <c r="K21" s="1">
        <f t="shared" si="2"/>
        <v>209</v>
      </c>
      <c r="L21" s="1">
        <f t="shared" si="3"/>
        <v>202</v>
      </c>
      <c r="M21" s="1">
        <v>216</v>
      </c>
      <c r="N21" s="1">
        <v>250</v>
      </c>
      <c r="O21" s="1">
        <v>150</v>
      </c>
      <c r="P21" s="1">
        <f t="shared" si="4"/>
        <v>40.4</v>
      </c>
      <c r="Q21" s="5">
        <f t="shared" ref="Q21:Q25" si="10">14*P21-O21-N21-F21</f>
        <v>148.60000000000002</v>
      </c>
      <c r="R21" s="5"/>
      <c r="S21" s="1"/>
      <c r="T21" s="1">
        <f t="shared" si="5"/>
        <v>14.000000000000002</v>
      </c>
      <c r="U21" s="1">
        <f t="shared" si="6"/>
        <v>10.321782178217822</v>
      </c>
      <c r="V21" s="1">
        <v>44.6</v>
      </c>
      <c r="W21" s="1">
        <v>19.600000000000001</v>
      </c>
      <c r="X21" s="1">
        <v>37.6</v>
      </c>
      <c r="Y21" s="1">
        <v>42.4</v>
      </c>
      <c r="Z21" s="1">
        <v>40.799999999999997</v>
      </c>
      <c r="AA21" s="1">
        <v>44.2</v>
      </c>
      <c r="AB21" s="1">
        <v>49.6</v>
      </c>
      <c r="AC21" s="1">
        <v>30.2</v>
      </c>
      <c r="AD21" s="1">
        <v>44.8</v>
      </c>
      <c r="AE21" s="1">
        <v>49.8</v>
      </c>
      <c r="AF21" s="1"/>
      <c r="AG21" s="1">
        <f t="shared" ref="AG21:AG26" si="11">G21*Q21</f>
        <v>17.832000000000001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40</v>
      </c>
      <c r="C22" s="1">
        <v>323</v>
      </c>
      <c r="D22" s="1">
        <v>200</v>
      </c>
      <c r="E22" s="1">
        <v>361</v>
      </c>
      <c r="F22" s="1">
        <v>157</v>
      </c>
      <c r="G22" s="7">
        <v>0.25</v>
      </c>
      <c r="H22" s="1">
        <v>120</v>
      </c>
      <c r="I22" s="1" t="s">
        <v>41</v>
      </c>
      <c r="J22" s="1">
        <v>161</v>
      </c>
      <c r="K22" s="1">
        <f t="shared" si="2"/>
        <v>200</v>
      </c>
      <c r="L22" s="1">
        <f t="shared" si="3"/>
        <v>161</v>
      </c>
      <c r="M22" s="1">
        <v>200</v>
      </c>
      <c r="N22" s="1">
        <v>192</v>
      </c>
      <c r="O22" s="1">
        <v>100</v>
      </c>
      <c r="P22" s="1">
        <f t="shared" si="4"/>
        <v>32.200000000000003</v>
      </c>
      <c r="Q22" s="5"/>
      <c r="R22" s="5"/>
      <c r="S22" s="1"/>
      <c r="T22" s="1">
        <f t="shared" si="5"/>
        <v>13.944099378881987</v>
      </c>
      <c r="U22" s="1">
        <f t="shared" si="6"/>
        <v>13.944099378881987</v>
      </c>
      <c r="V22" s="1">
        <v>41.8</v>
      </c>
      <c r="W22" s="1">
        <v>44</v>
      </c>
      <c r="X22" s="1">
        <v>49.2</v>
      </c>
      <c r="Y22" s="1">
        <v>59.2</v>
      </c>
      <c r="Z22" s="1">
        <v>43.6</v>
      </c>
      <c r="AA22" s="1">
        <v>34.799999999999997</v>
      </c>
      <c r="AB22" s="1">
        <v>40.799999999999997</v>
      </c>
      <c r="AC22" s="1">
        <v>34</v>
      </c>
      <c r="AD22" s="1">
        <v>38.6</v>
      </c>
      <c r="AE22" s="1">
        <v>55.8</v>
      </c>
      <c r="AF22" s="1"/>
      <c r="AG22" s="1">
        <f t="shared" si="11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37</v>
      </c>
      <c r="C23" s="1">
        <v>61.572000000000003</v>
      </c>
      <c r="D23" s="1">
        <v>19.911000000000001</v>
      </c>
      <c r="E23" s="1">
        <v>36.35</v>
      </c>
      <c r="F23" s="1">
        <v>41.627000000000002</v>
      </c>
      <c r="G23" s="7">
        <v>1</v>
      </c>
      <c r="H23" s="1">
        <v>120</v>
      </c>
      <c r="I23" s="1" t="s">
        <v>41</v>
      </c>
      <c r="J23" s="1">
        <v>18.7</v>
      </c>
      <c r="K23" s="1">
        <f t="shared" si="2"/>
        <v>17.650000000000002</v>
      </c>
      <c r="L23" s="1">
        <f t="shared" si="3"/>
        <v>16.439</v>
      </c>
      <c r="M23" s="1">
        <v>19.911000000000001</v>
      </c>
      <c r="N23" s="1">
        <v>0</v>
      </c>
      <c r="O23" s="1"/>
      <c r="P23" s="1">
        <f t="shared" si="4"/>
        <v>3.2877999999999998</v>
      </c>
      <c r="Q23" s="5">
        <f t="shared" si="10"/>
        <v>4.4021999999999935</v>
      </c>
      <c r="R23" s="5"/>
      <c r="S23" s="1"/>
      <c r="T23" s="1">
        <f t="shared" si="5"/>
        <v>14</v>
      </c>
      <c r="U23" s="1">
        <f t="shared" si="6"/>
        <v>12.661049942210598</v>
      </c>
      <c r="V23" s="1">
        <v>2.9515999999999991</v>
      </c>
      <c r="W23" s="1">
        <v>2.3633999999999999</v>
      </c>
      <c r="X23" s="1">
        <v>5.5464000000000011</v>
      </c>
      <c r="Y23" s="1">
        <v>0.48639999999999972</v>
      </c>
      <c r="Z23" s="1">
        <v>1.212</v>
      </c>
      <c r="AA23" s="1">
        <v>3.1322000000000001</v>
      </c>
      <c r="AB23" s="1">
        <v>0.98520000000000008</v>
      </c>
      <c r="AC23" s="1">
        <v>1.924800000000001</v>
      </c>
      <c r="AD23" s="1">
        <v>3.1459999999999999</v>
      </c>
      <c r="AE23" s="1">
        <v>3.9842</v>
      </c>
      <c r="AF23" s="1"/>
      <c r="AG23" s="1">
        <f t="shared" si="11"/>
        <v>4.4021999999999935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40</v>
      </c>
      <c r="C24" s="1">
        <v>97</v>
      </c>
      <c r="D24" s="1">
        <v>32</v>
      </c>
      <c r="E24" s="1">
        <v>124</v>
      </c>
      <c r="F24" s="1"/>
      <c r="G24" s="7">
        <v>0.4</v>
      </c>
      <c r="H24" s="1">
        <v>45</v>
      </c>
      <c r="I24" s="1" t="s">
        <v>41</v>
      </c>
      <c r="J24" s="1">
        <v>138</v>
      </c>
      <c r="K24" s="1">
        <f t="shared" si="2"/>
        <v>-14</v>
      </c>
      <c r="L24" s="1">
        <f t="shared" si="3"/>
        <v>124</v>
      </c>
      <c r="M24" s="1"/>
      <c r="N24" s="1">
        <v>120</v>
      </c>
      <c r="O24" s="1"/>
      <c r="P24" s="1">
        <f t="shared" si="4"/>
        <v>24.8</v>
      </c>
      <c r="Q24" s="5">
        <f t="shared" si="10"/>
        <v>227.2</v>
      </c>
      <c r="R24" s="5"/>
      <c r="S24" s="1"/>
      <c r="T24" s="1">
        <f t="shared" si="5"/>
        <v>14</v>
      </c>
      <c r="U24" s="1">
        <f t="shared" si="6"/>
        <v>4.838709677419355</v>
      </c>
      <c r="V24" s="1">
        <v>18.399999999999999</v>
      </c>
      <c r="W24" s="1">
        <v>31.6</v>
      </c>
      <c r="X24" s="1">
        <v>39.200000000000003</v>
      </c>
      <c r="Y24" s="1">
        <v>51.2</v>
      </c>
      <c r="Z24" s="1">
        <v>42.4</v>
      </c>
      <c r="AA24" s="1">
        <v>46.6</v>
      </c>
      <c r="AB24" s="1">
        <v>40.4</v>
      </c>
      <c r="AC24" s="1">
        <v>26.2</v>
      </c>
      <c r="AD24" s="1">
        <v>26.2</v>
      </c>
      <c r="AE24" s="1">
        <v>74.2</v>
      </c>
      <c r="AF24" s="1"/>
      <c r="AG24" s="1">
        <f t="shared" si="11"/>
        <v>90.88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37</v>
      </c>
      <c r="C25" s="1">
        <v>349.11500000000001</v>
      </c>
      <c r="D25" s="1"/>
      <c r="E25" s="1">
        <v>159.553</v>
      </c>
      <c r="F25" s="1">
        <v>185.095</v>
      </c>
      <c r="G25" s="7">
        <v>1</v>
      </c>
      <c r="H25" s="1">
        <v>60</v>
      </c>
      <c r="I25" s="1" t="s">
        <v>44</v>
      </c>
      <c r="J25" s="1">
        <v>155</v>
      </c>
      <c r="K25" s="1">
        <f t="shared" si="2"/>
        <v>4.5529999999999973</v>
      </c>
      <c r="L25" s="1">
        <f t="shared" si="3"/>
        <v>159.553</v>
      </c>
      <c r="M25" s="1"/>
      <c r="N25" s="1">
        <v>100</v>
      </c>
      <c r="O25" s="1">
        <v>50</v>
      </c>
      <c r="P25" s="1">
        <f t="shared" si="4"/>
        <v>31.910599999999999</v>
      </c>
      <c r="Q25" s="5">
        <f t="shared" si="10"/>
        <v>111.6534</v>
      </c>
      <c r="R25" s="5"/>
      <c r="S25" s="1"/>
      <c r="T25" s="1">
        <f t="shared" si="5"/>
        <v>14.000000000000002</v>
      </c>
      <c r="U25" s="1">
        <f t="shared" si="6"/>
        <v>10.501056075410681</v>
      </c>
      <c r="V25" s="1">
        <v>30.489599999999999</v>
      </c>
      <c r="W25" s="1">
        <v>28.898800000000001</v>
      </c>
      <c r="X25" s="1">
        <v>37.494600000000013</v>
      </c>
      <c r="Y25" s="1">
        <v>37.174799999999998</v>
      </c>
      <c r="Z25" s="1">
        <v>29.403600000000001</v>
      </c>
      <c r="AA25" s="1">
        <v>20.3828</v>
      </c>
      <c r="AB25" s="1">
        <v>31.780799999999999</v>
      </c>
      <c r="AC25" s="1">
        <v>29.873799999999999</v>
      </c>
      <c r="AD25" s="1">
        <v>30.773399999999999</v>
      </c>
      <c r="AE25" s="1">
        <v>33.688000000000002</v>
      </c>
      <c r="AF25" s="1"/>
      <c r="AG25" s="1">
        <f t="shared" si="11"/>
        <v>111.6534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40</v>
      </c>
      <c r="C26" s="1">
        <v>53</v>
      </c>
      <c r="D26" s="1"/>
      <c r="E26" s="1">
        <v>43</v>
      </c>
      <c r="F26" s="1">
        <v>9</v>
      </c>
      <c r="G26" s="7">
        <v>0.22</v>
      </c>
      <c r="H26" s="1">
        <v>120</v>
      </c>
      <c r="I26" s="1" t="s">
        <v>41</v>
      </c>
      <c r="J26" s="1">
        <v>43</v>
      </c>
      <c r="K26" s="1">
        <f t="shared" si="2"/>
        <v>0</v>
      </c>
      <c r="L26" s="1">
        <f t="shared" si="3"/>
        <v>43</v>
      </c>
      <c r="M26" s="1"/>
      <c r="N26" s="1">
        <v>150</v>
      </c>
      <c r="O26" s="1">
        <v>100</v>
      </c>
      <c r="P26" s="1">
        <f t="shared" si="4"/>
        <v>8.6</v>
      </c>
      <c r="Q26" s="5"/>
      <c r="R26" s="5"/>
      <c r="S26" s="1"/>
      <c r="T26" s="1">
        <f t="shared" si="5"/>
        <v>30.116279069767444</v>
      </c>
      <c r="U26" s="1">
        <f t="shared" si="6"/>
        <v>30.116279069767444</v>
      </c>
      <c r="V26" s="1">
        <v>25.4</v>
      </c>
      <c r="W26" s="1">
        <v>14.2</v>
      </c>
      <c r="X26" s="1">
        <v>21.2</v>
      </c>
      <c r="Y26" s="1">
        <v>34.200000000000003</v>
      </c>
      <c r="Z26" s="1">
        <v>21.2</v>
      </c>
      <c r="AA26" s="1">
        <v>19.8</v>
      </c>
      <c r="AB26" s="1">
        <v>22.8</v>
      </c>
      <c r="AC26" s="1">
        <v>17.2</v>
      </c>
      <c r="AD26" s="1">
        <v>18.399999999999999</v>
      </c>
      <c r="AE26" s="1">
        <v>26.4</v>
      </c>
      <c r="AF26" s="1"/>
      <c r="AG26" s="1">
        <f t="shared" si="11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64</v>
      </c>
      <c r="B27" s="10" t="s">
        <v>37</v>
      </c>
      <c r="C27" s="10"/>
      <c r="D27" s="10">
        <v>78.025000000000006</v>
      </c>
      <c r="E27" s="10">
        <v>78.025000000000006</v>
      </c>
      <c r="F27" s="10"/>
      <c r="G27" s="11">
        <v>0</v>
      </c>
      <c r="H27" s="10" t="e">
        <v>#N/A</v>
      </c>
      <c r="I27" s="10" t="s">
        <v>38</v>
      </c>
      <c r="J27" s="10"/>
      <c r="K27" s="10">
        <f t="shared" si="2"/>
        <v>78.025000000000006</v>
      </c>
      <c r="L27" s="10">
        <f t="shared" si="3"/>
        <v>0</v>
      </c>
      <c r="M27" s="10">
        <v>78.025000000000006</v>
      </c>
      <c r="N27" s="10">
        <v>0</v>
      </c>
      <c r="O27" s="10"/>
      <c r="P27" s="10">
        <f t="shared" si="4"/>
        <v>0</v>
      </c>
      <c r="Q27" s="12"/>
      <c r="R27" s="12"/>
      <c r="S27" s="10"/>
      <c r="T27" s="10" t="e">
        <f t="shared" si="5"/>
        <v>#DIV/0!</v>
      </c>
      <c r="U27" s="10" t="e">
        <f t="shared" si="6"/>
        <v>#DIV/0!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/>
      <c r="AG27" s="1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65</v>
      </c>
      <c r="B28" s="10" t="s">
        <v>40</v>
      </c>
      <c r="C28" s="10">
        <v>54</v>
      </c>
      <c r="D28" s="10">
        <v>1</v>
      </c>
      <c r="E28" s="10">
        <v>38</v>
      </c>
      <c r="F28" s="10"/>
      <c r="G28" s="11">
        <v>0</v>
      </c>
      <c r="H28" s="10">
        <v>45</v>
      </c>
      <c r="I28" s="10" t="s">
        <v>38</v>
      </c>
      <c r="J28" s="10">
        <v>73</v>
      </c>
      <c r="K28" s="10">
        <f t="shared" si="2"/>
        <v>-35</v>
      </c>
      <c r="L28" s="10">
        <f t="shared" si="3"/>
        <v>38</v>
      </c>
      <c r="M28" s="10"/>
      <c r="N28" s="10">
        <v>0</v>
      </c>
      <c r="O28" s="10"/>
      <c r="P28" s="10">
        <f t="shared" si="4"/>
        <v>7.6</v>
      </c>
      <c r="Q28" s="12"/>
      <c r="R28" s="12"/>
      <c r="S28" s="10"/>
      <c r="T28" s="10">
        <f t="shared" si="5"/>
        <v>0</v>
      </c>
      <c r="U28" s="10">
        <f t="shared" si="6"/>
        <v>0</v>
      </c>
      <c r="V28" s="10">
        <v>7</v>
      </c>
      <c r="W28" s="10">
        <v>3.4</v>
      </c>
      <c r="X28" s="10">
        <v>7.6</v>
      </c>
      <c r="Y28" s="10">
        <v>18.2</v>
      </c>
      <c r="Z28" s="10">
        <v>12.2</v>
      </c>
      <c r="AA28" s="10">
        <v>6.8</v>
      </c>
      <c r="AB28" s="10">
        <v>25.2</v>
      </c>
      <c r="AC28" s="10">
        <v>16</v>
      </c>
      <c r="AD28" s="10">
        <v>13.4</v>
      </c>
      <c r="AE28" s="10">
        <v>18.399999999999999</v>
      </c>
      <c r="AF28" s="10" t="s">
        <v>66</v>
      </c>
      <c r="AG28" s="1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67</v>
      </c>
      <c r="B29" s="10" t="s">
        <v>40</v>
      </c>
      <c r="C29" s="10"/>
      <c r="D29" s="10">
        <v>120</v>
      </c>
      <c r="E29" s="10">
        <v>120</v>
      </c>
      <c r="F29" s="10"/>
      <c r="G29" s="11">
        <v>0</v>
      </c>
      <c r="H29" s="10" t="e">
        <v>#N/A</v>
      </c>
      <c r="I29" s="10" t="s">
        <v>38</v>
      </c>
      <c r="J29" s="10"/>
      <c r="K29" s="10">
        <f t="shared" si="2"/>
        <v>120</v>
      </c>
      <c r="L29" s="10">
        <f t="shared" si="3"/>
        <v>0</v>
      </c>
      <c r="M29" s="10">
        <v>120</v>
      </c>
      <c r="N29" s="10">
        <v>0</v>
      </c>
      <c r="O29" s="10"/>
      <c r="P29" s="10">
        <f t="shared" si="4"/>
        <v>0</v>
      </c>
      <c r="Q29" s="12"/>
      <c r="R29" s="12"/>
      <c r="S29" s="10"/>
      <c r="T29" s="10" t="e">
        <f t="shared" si="5"/>
        <v>#DIV/0!</v>
      </c>
      <c r="U29" s="10" t="e">
        <f t="shared" si="6"/>
        <v>#DIV/0!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/>
      <c r="AG29" s="1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40</v>
      </c>
      <c r="C30" s="1">
        <v>113</v>
      </c>
      <c r="D30" s="1"/>
      <c r="E30" s="1">
        <v>39</v>
      </c>
      <c r="F30" s="1">
        <v>70</v>
      </c>
      <c r="G30" s="7">
        <v>0.09</v>
      </c>
      <c r="H30" s="1">
        <v>45</v>
      </c>
      <c r="I30" s="1" t="s">
        <v>41</v>
      </c>
      <c r="J30" s="1">
        <v>42</v>
      </c>
      <c r="K30" s="1">
        <f t="shared" si="2"/>
        <v>-3</v>
      </c>
      <c r="L30" s="1">
        <f t="shared" si="3"/>
        <v>39</v>
      </c>
      <c r="M30" s="1"/>
      <c r="N30" s="1">
        <v>80</v>
      </c>
      <c r="O30" s="1"/>
      <c r="P30" s="1">
        <f t="shared" si="4"/>
        <v>7.8</v>
      </c>
      <c r="Q30" s="5"/>
      <c r="R30" s="5"/>
      <c r="S30" s="1"/>
      <c r="T30" s="1">
        <f t="shared" si="5"/>
        <v>19.23076923076923</v>
      </c>
      <c r="U30" s="1">
        <f t="shared" si="6"/>
        <v>19.23076923076923</v>
      </c>
      <c r="V30" s="1">
        <v>11.6</v>
      </c>
      <c r="W30" s="1">
        <v>-0.4</v>
      </c>
      <c r="X30" s="1">
        <v>8.8000000000000007</v>
      </c>
      <c r="Y30" s="1">
        <v>20.8</v>
      </c>
      <c r="Z30" s="1">
        <v>10.4</v>
      </c>
      <c r="AA30" s="1">
        <v>12.2</v>
      </c>
      <c r="AB30" s="1">
        <v>10.199999999999999</v>
      </c>
      <c r="AC30" s="1">
        <v>14</v>
      </c>
      <c r="AD30" s="1">
        <v>8.1999999999999993</v>
      </c>
      <c r="AE30" s="1">
        <v>7</v>
      </c>
      <c r="AF30" s="1"/>
      <c r="AG30" s="1">
        <f t="shared" ref="AG30:AG40" si="12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37</v>
      </c>
      <c r="C31" s="1">
        <v>396.45699999999999</v>
      </c>
      <c r="D31" s="1">
        <v>271.68099999999998</v>
      </c>
      <c r="E31" s="1">
        <v>470.97800000000001</v>
      </c>
      <c r="F31" s="1">
        <v>182.732</v>
      </c>
      <c r="G31" s="7">
        <v>1</v>
      </c>
      <c r="H31" s="1">
        <v>45</v>
      </c>
      <c r="I31" s="1" t="s">
        <v>56</v>
      </c>
      <c r="J31" s="1">
        <v>197.5</v>
      </c>
      <c r="K31" s="1">
        <f t="shared" si="2"/>
        <v>273.47800000000001</v>
      </c>
      <c r="L31" s="1">
        <f t="shared" si="3"/>
        <v>199.29700000000003</v>
      </c>
      <c r="M31" s="1">
        <v>271.68099999999998</v>
      </c>
      <c r="N31" s="1">
        <v>150</v>
      </c>
      <c r="O31" s="1">
        <v>100</v>
      </c>
      <c r="P31" s="1">
        <f t="shared" si="4"/>
        <v>39.859400000000008</v>
      </c>
      <c r="Q31" s="5">
        <f t="shared" ref="Q31:Q40" si="13">14*P31-O31-N31-F31</f>
        <v>125.29960000000014</v>
      </c>
      <c r="R31" s="5"/>
      <c r="S31" s="1"/>
      <c r="T31" s="1">
        <f t="shared" si="5"/>
        <v>14</v>
      </c>
      <c r="U31" s="1">
        <f t="shared" si="6"/>
        <v>10.856460458511666</v>
      </c>
      <c r="V31" s="1">
        <v>43.773600000000002</v>
      </c>
      <c r="W31" s="1">
        <v>37.223599999999998</v>
      </c>
      <c r="X31" s="1">
        <v>48.410799999999988</v>
      </c>
      <c r="Y31" s="1">
        <v>65.386400000000009</v>
      </c>
      <c r="Z31" s="1">
        <v>61.042599999999993</v>
      </c>
      <c r="AA31" s="1">
        <v>56.601999999999997</v>
      </c>
      <c r="AB31" s="1">
        <v>53.329600000000013</v>
      </c>
      <c r="AC31" s="1">
        <v>57.628</v>
      </c>
      <c r="AD31" s="1">
        <v>45.095399999999998</v>
      </c>
      <c r="AE31" s="1">
        <v>49.728000000000002</v>
      </c>
      <c r="AF31" s="1"/>
      <c r="AG31" s="1">
        <f t="shared" si="12"/>
        <v>125.29960000000014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40</v>
      </c>
      <c r="C32" s="1">
        <v>74</v>
      </c>
      <c r="D32" s="1"/>
      <c r="E32" s="1">
        <v>50</v>
      </c>
      <c r="F32" s="1">
        <v>20</v>
      </c>
      <c r="G32" s="7">
        <v>0.4</v>
      </c>
      <c r="H32" s="1" t="e">
        <v>#N/A</v>
      </c>
      <c r="I32" s="1" t="s">
        <v>41</v>
      </c>
      <c r="J32" s="1">
        <v>54</v>
      </c>
      <c r="K32" s="1">
        <f t="shared" si="2"/>
        <v>-4</v>
      </c>
      <c r="L32" s="1">
        <f t="shared" si="3"/>
        <v>50</v>
      </c>
      <c r="M32" s="1"/>
      <c r="N32" s="1">
        <v>150</v>
      </c>
      <c r="O32" s="1"/>
      <c r="P32" s="1">
        <f t="shared" si="4"/>
        <v>10</v>
      </c>
      <c r="Q32" s="5"/>
      <c r="R32" s="5"/>
      <c r="S32" s="1"/>
      <c r="T32" s="1">
        <f t="shared" si="5"/>
        <v>17</v>
      </c>
      <c r="U32" s="1">
        <f t="shared" si="6"/>
        <v>17</v>
      </c>
      <c r="V32" s="1">
        <v>16.2</v>
      </c>
      <c r="W32" s="1">
        <v>11.6</v>
      </c>
      <c r="X32" s="1">
        <v>15.4</v>
      </c>
      <c r="Y32" s="1">
        <v>19</v>
      </c>
      <c r="Z32" s="1">
        <v>17</v>
      </c>
      <c r="AA32" s="1">
        <v>12.4</v>
      </c>
      <c r="AB32" s="1">
        <v>7</v>
      </c>
      <c r="AC32" s="1">
        <v>15.4</v>
      </c>
      <c r="AD32" s="1">
        <v>18.399999999999999</v>
      </c>
      <c r="AE32" s="1">
        <v>11.6</v>
      </c>
      <c r="AF32" s="1"/>
      <c r="AG32" s="1">
        <f t="shared" si="12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40</v>
      </c>
      <c r="C33" s="1">
        <v>-2</v>
      </c>
      <c r="D33" s="1">
        <v>586</v>
      </c>
      <c r="E33" s="1">
        <v>254</v>
      </c>
      <c r="F33" s="1">
        <v>201</v>
      </c>
      <c r="G33" s="7">
        <v>0.4</v>
      </c>
      <c r="H33" s="1">
        <v>60</v>
      </c>
      <c r="I33" s="1" t="s">
        <v>44</v>
      </c>
      <c r="J33" s="1">
        <v>262</v>
      </c>
      <c r="K33" s="1">
        <f t="shared" si="2"/>
        <v>-8</v>
      </c>
      <c r="L33" s="1">
        <f t="shared" si="3"/>
        <v>254</v>
      </c>
      <c r="M33" s="1"/>
      <c r="N33" s="1">
        <v>550</v>
      </c>
      <c r="O33" s="1">
        <v>250</v>
      </c>
      <c r="P33" s="1">
        <f t="shared" si="4"/>
        <v>50.8</v>
      </c>
      <c r="Q33" s="5"/>
      <c r="R33" s="5"/>
      <c r="S33" s="1"/>
      <c r="T33" s="1">
        <f t="shared" si="5"/>
        <v>19.704724409448819</v>
      </c>
      <c r="U33" s="1">
        <f t="shared" si="6"/>
        <v>19.704724409448819</v>
      </c>
      <c r="V33" s="1">
        <v>93</v>
      </c>
      <c r="W33" s="1">
        <v>87.4</v>
      </c>
      <c r="X33" s="1">
        <v>78.599999999999994</v>
      </c>
      <c r="Y33" s="1">
        <v>109.6</v>
      </c>
      <c r="Z33" s="1">
        <v>88</v>
      </c>
      <c r="AA33" s="1">
        <v>66.8</v>
      </c>
      <c r="AB33" s="1">
        <v>88.2</v>
      </c>
      <c r="AC33" s="1">
        <v>66.400000000000006</v>
      </c>
      <c r="AD33" s="1">
        <v>84.6</v>
      </c>
      <c r="AE33" s="1">
        <v>101.2</v>
      </c>
      <c r="AF33" s="1"/>
      <c r="AG33" s="1">
        <f t="shared" si="12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40</v>
      </c>
      <c r="C34" s="1">
        <v>41</v>
      </c>
      <c r="D34" s="1"/>
      <c r="E34" s="1">
        <v>8</v>
      </c>
      <c r="F34" s="1">
        <v>33</v>
      </c>
      <c r="G34" s="7">
        <v>0.5</v>
      </c>
      <c r="H34" s="1">
        <v>60</v>
      </c>
      <c r="I34" s="1" t="s">
        <v>41</v>
      </c>
      <c r="J34" s="1">
        <v>8</v>
      </c>
      <c r="K34" s="1">
        <f t="shared" ref="K34:K62" si="14">E34-J34</f>
        <v>0</v>
      </c>
      <c r="L34" s="1">
        <f t="shared" si="3"/>
        <v>8</v>
      </c>
      <c r="M34" s="1"/>
      <c r="N34" s="1">
        <v>0</v>
      </c>
      <c r="O34" s="1"/>
      <c r="P34" s="1">
        <f t="shared" si="4"/>
        <v>1.6</v>
      </c>
      <c r="Q34" s="5"/>
      <c r="R34" s="5"/>
      <c r="S34" s="1"/>
      <c r="T34" s="1">
        <f t="shared" si="5"/>
        <v>20.625</v>
      </c>
      <c r="U34" s="1">
        <f t="shared" si="6"/>
        <v>20.625</v>
      </c>
      <c r="V34" s="1">
        <v>0.8</v>
      </c>
      <c r="W34" s="1">
        <v>0.6</v>
      </c>
      <c r="X34" s="1">
        <v>0.2</v>
      </c>
      <c r="Y34" s="1">
        <v>4.8</v>
      </c>
      <c r="Z34" s="1">
        <v>1.8</v>
      </c>
      <c r="AA34" s="1">
        <v>4.2</v>
      </c>
      <c r="AB34" s="1">
        <v>3.2</v>
      </c>
      <c r="AC34" s="1">
        <v>1.6</v>
      </c>
      <c r="AD34" s="1">
        <v>1.8</v>
      </c>
      <c r="AE34" s="1">
        <v>3.2</v>
      </c>
      <c r="AF34" s="18" t="s">
        <v>73</v>
      </c>
      <c r="AG34" s="1">
        <f t="shared" si="12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3</v>
      </c>
      <c r="D35" s="1"/>
      <c r="E35" s="1">
        <v>3</v>
      </c>
      <c r="F35" s="1"/>
      <c r="G35" s="7">
        <v>0.5</v>
      </c>
      <c r="H35" s="1">
        <v>60</v>
      </c>
      <c r="I35" s="1" t="s">
        <v>41</v>
      </c>
      <c r="J35" s="1">
        <v>8</v>
      </c>
      <c r="K35" s="1">
        <f t="shared" si="14"/>
        <v>-5</v>
      </c>
      <c r="L35" s="1">
        <f t="shared" si="3"/>
        <v>3</v>
      </c>
      <c r="M35" s="1"/>
      <c r="N35" s="1">
        <v>8</v>
      </c>
      <c r="O35" s="1"/>
      <c r="P35" s="1">
        <f t="shared" si="4"/>
        <v>0.6</v>
      </c>
      <c r="Q35" s="5"/>
      <c r="R35" s="5"/>
      <c r="S35" s="1"/>
      <c r="T35" s="1">
        <f t="shared" si="5"/>
        <v>13.333333333333334</v>
      </c>
      <c r="U35" s="1">
        <f t="shared" si="6"/>
        <v>13.333333333333334</v>
      </c>
      <c r="V35" s="1">
        <v>0.8</v>
      </c>
      <c r="W35" s="1">
        <v>0</v>
      </c>
      <c r="X35" s="1">
        <v>0</v>
      </c>
      <c r="Y35" s="1">
        <v>0.6</v>
      </c>
      <c r="Z35" s="1">
        <v>0</v>
      </c>
      <c r="AA35" s="1">
        <v>0</v>
      </c>
      <c r="AB35" s="1">
        <v>-0.6</v>
      </c>
      <c r="AC35" s="1">
        <v>0.6</v>
      </c>
      <c r="AD35" s="1">
        <v>0.8</v>
      </c>
      <c r="AE35" s="1">
        <v>-0.2</v>
      </c>
      <c r="AF35" s="1"/>
      <c r="AG35" s="1">
        <f t="shared" si="12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40</v>
      </c>
      <c r="C36" s="1">
        <v>334</v>
      </c>
      <c r="D36" s="1">
        <v>200</v>
      </c>
      <c r="E36" s="1">
        <v>545</v>
      </c>
      <c r="F36" s="1">
        <v>-33</v>
      </c>
      <c r="G36" s="7">
        <v>0.4</v>
      </c>
      <c r="H36" s="1">
        <v>60</v>
      </c>
      <c r="I36" s="1" t="s">
        <v>44</v>
      </c>
      <c r="J36" s="1">
        <v>346</v>
      </c>
      <c r="K36" s="1">
        <f t="shared" si="14"/>
        <v>199</v>
      </c>
      <c r="L36" s="1">
        <f t="shared" si="3"/>
        <v>345</v>
      </c>
      <c r="M36" s="1">
        <v>200</v>
      </c>
      <c r="N36" s="1">
        <v>350</v>
      </c>
      <c r="O36" s="1">
        <v>150</v>
      </c>
      <c r="P36" s="1">
        <f t="shared" si="4"/>
        <v>69</v>
      </c>
      <c r="Q36" s="5">
        <f t="shared" si="13"/>
        <v>499</v>
      </c>
      <c r="R36" s="5"/>
      <c r="S36" s="1"/>
      <c r="T36" s="1">
        <f t="shared" si="5"/>
        <v>14</v>
      </c>
      <c r="U36" s="1">
        <f t="shared" si="6"/>
        <v>6.7681159420289854</v>
      </c>
      <c r="V36" s="1">
        <v>61.2</v>
      </c>
      <c r="W36" s="1">
        <v>53</v>
      </c>
      <c r="X36" s="1">
        <v>61.8</v>
      </c>
      <c r="Y36" s="1">
        <v>96.2</v>
      </c>
      <c r="Z36" s="1">
        <v>70.599999999999994</v>
      </c>
      <c r="AA36" s="1">
        <v>53.4</v>
      </c>
      <c r="AB36" s="1">
        <v>89</v>
      </c>
      <c r="AC36" s="1">
        <v>46.8</v>
      </c>
      <c r="AD36" s="1">
        <v>67.599999999999994</v>
      </c>
      <c r="AE36" s="1">
        <v>91.2</v>
      </c>
      <c r="AF36" s="1"/>
      <c r="AG36" s="1">
        <f t="shared" si="12"/>
        <v>199.60000000000002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40</v>
      </c>
      <c r="C37" s="1">
        <v>324</v>
      </c>
      <c r="D37" s="1">
        <v>185</v>
      </c>
      <c r="E37" s="1">
        <v>406</v>
      </c>
      <c r="F37" s="1">
        <v>93</v>
      </c>
      <c r="G37" s="7">
        <v>0.4</v>
      </c>
      <c r="H37" s="1">
        <v>60</v>
      </c>
      <c r="I37" s="1" t="s">
        <v>41</v>
      </c>
      <c r="J37" s="1">
        <v>406.3</v>
      </c>
      <c r="K37" s="1">
        <f t="shared" si="14"/>
        <v>-0.30000000000001137</v>
      </c>
      <c r="L37" s="1">
        <f t="shared" si="3"/>
        <v>406</v>
      </c>
      <c r="M37" s="1"/>
      <c r="N37" s="1">
        <v>280</v>
      </c>
      <c r="O37" s="1">
        <v>150</v>
      </c>
      <c r="P37" s="1">
        <f t="shared" si="4"/>
        <v>81.2</v>
      </c>
      <c r="Q37" s="5">
        <f t="shared" si="13"/>
        <v>613.79999999999995</v>
      </c>
      <c r="R37" s="5"/>
      <c r="S37" s="1"/>
      <c r="T37" s="1">
        <f t="shared" si="5"/>
        <v>13.999999999999998</v>
      </c>
      <c r="U37" s="1">
        <f t="shared" si="6"/>
        <v>6.4408866995073888</v>
      </c>
      <c r="V37" s="1">
        <v>65.400000000000006</v>
      </c>
      <c r="W37" s="1">
        <v>60.6</v>
      </c>
      <c r="X37" s="1">
        <v>64</v>
      </c>
      <c r="Y37" s="1">
        <v>95.2</v>
      </c>
      <c r="Z37" s="1">
        <v>66</v>
      </c>
      <c r="AA37" s="1">
        <v>53.8</v>
      </c>
      <c r="AB37" s="1">
        <v>70.400000000000006</v>
      </c>
      <c r="AC37" s="1">
        <v>53.4</v>
      </c>
      <c r="AD37" s="1">
        <v>52.2</v>
      </c>
      <c r="AE37" s="1">
        <v>88.4</v>
      </c>
      <c r="AF37" s="1"/>
      <c r="AG37" s="1">
        <f t="shared" si="12"/>
        <v>245.51999999999998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40</v>
      </c>
      <c r="C38" s="1">
        <v>19</v>
      </c>
      <c r="D38" s="1">
        <v>110</v>
      </c>
      <c r="E38" s="1">
        <v>92</v>
      </c>
      <c r="F38" s="1"/>
      <c r="G38" s="7">
        <v>0.1</v>
      </c>
      <c r="H38" s="1">
        <v>45</v>
      </c>
      <c r="I38" s="1" t="s">
        <v>41</v>
      </c>
      <c r="J38" s="1">
        <v>103</v>
      </c>
      <c r="K38" s="1">
        <f t="shared" si="14"/>
        <v>-11</v>
      </c>
      <c r="L38" s="1">
        <f t="shared" si="3"/>
        <v>92</v>
      </c>
      <c r="M38" s="1"/>
      <c r="N38" s="1">
        <v>230</v>
      </c>
      <c r="O38" s="1"/>
      <c r="P38" s="1">
        <f t="shared" si="4"/>
        <v>18.399999999999999</v>
      </c>
      <c r="Q38" s="5">
        <f t="shared" si="13"/>
        <v>27.599999999999966</v>
      </c>
      <c r="R38" s="5"/>
      <c r="S38" s="1"/>
      <c r="T38" s="1">
        <f t="shared" si="5"/>
        <v>14</v>
      </c>
      <c r="U38" s="1">
        <f t="shared" si="6"/>
        <v>12.500000000000002</v>
      </c>
      <c r="V38" s="1">
        <v>26</v>
      </c>
      <c r="W38" s="1">
        <v>17.2</v>
      </c>
      <c r="X38" s="1">
        <v>20.2</v>
      </c>
      <c r="Y38" s="1">
        <v>31.2</v>
      </c>
      <c r="Z38" s="1">
        <v>24.6</v>
      </c>
      <c r="AA38" s="1">
        <v>20.6</v>
      </c>
      <c r="AB38" s="1">
        <v>16.8</v>
      </c>
      <c r="AC38" s="1">
        <v>16.600000000000001</v>
      </c>
      <c r="AD38" s="1">
        <v>24</v>
      </c>
      <c r="AE38" s="1">
        <v>23.4</v>
      </c>
      <c r="AF38" s="1"/>
      <c r="AG38" s="1">
        <f t="shared" si="12"/>
        <v>2.7599999999999967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40</v>
      </c>
      <c r="C39" s="1">
        <v>32</v>
      </c>
      <c r="D39" s="1">
        <v>350</v>
      </c>
      <c r="E39" s="1">
        <v>170</v>
      </c>
      <c r="F39" s="1">
        <v>210</v>
      </c>
      <c r="G39" s="7">
        <v>0.1</v>
      </c>
      <c r="H39" s="1">
        <v>60</v>
      </c>
      <c r="I39" s="1" t="s">
        <v>41</v>
      </c>
      <c r="J39" s="1">
        <v>161</v>
      </c>
      <c r="K39" s="1">
        <f t="shared" si="14"/>
        <v>9</v>
      </c>
      <c r="L39" s="1">
        <f t="shared" si="3"/>
        <v>170</v>
      </c>
      <c r="M39" s="1"/>
      <c r="N39" s="1">
        <v>130</v>
      </c>
      <c r="O39" s="1"/>
      <c r="P39" s="1">
        <f t="shared" si="4"/>
        <v>34</v>
      </c>
      <c r="Q39" s="5">
        <f t="shared" si="13"/>
        <v>136</v>
      </c>
      <c r="R39" s="5"/>
      <c r="S39" s="1"/>
      <c r="T39" s="1">
        <f t="shared" si="5"/>
        <v>14</v>
      </c>
      <c r="U39" s="1">
        <f t="shared" si="6"/>
        <v>10</v>
      </c>
      <c r="V39" s="1">
        <v>31.2</v>
      </c>
      <c r="W39" s="1">
        <v>41</v>
      </c>
      <c r="X39" s="1">
        <v>23.8</v>
      </c>
      <c r="Y39" s="1">
        <v>29</v>
      </c>
      <c r="Z39" s="1">
        <v>39.200000000000003</v>
      </c>
      <c r="AA39" s="1">
        <v>28.2</v>
      </c>
      <c r="AB39" s="1">
        <v>31.4</v>
      </c>
      <c r="AC39" s="1">
        <v>27.2</v>
      </c>
      <c r="AD39" s="1">
        <v>22.2</v>
      </c>
      <c r="AE39" s="1">
        <v>26.6</v>
      </c>
      <c r="AF39" s="1"/>
      <c r="AG39" s="1">
        <f t="shared" si="12"/>
        <v>13.600000000000001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40</v>
      </c>
      <c r="C40" s="1">
        <v>150</v>
      </c>
      <c r="D40" s="1">
        <v>150</v>
      </c>
      <c r="E40" s="1">
        <v>284</v>
      </c>
      <c r="F40" s="1">
        <v>15</v>
      </c>
      <c r="G40" s="7">
        <v>0.1</v>
      </c>
      <c r="H40" s="1">
        <v>60</v>
      </c>
      <c r="I40" s="1" t="s">
        <v>41</v>
      </c>
      <c r="J40" s="1">
        <v>136</v>
      </c>
      <c r="K40" s="1">
        <f t="shared" si="14"/>
        <v>148</v>
      </c>
      <c r="L40" s="1">
        <f t="shared" si="3"/>
        <v>134</v>
      </c>
      <c r="M40" s="1">
        <v>150</v>
      </c>
      <c r="N40" s="1">
        <v>230</v>
      </c>
      <c r="O40" s="1">
        <v>100</v>
      </c>
      <c r="P40" s="1">
        <f t="shared" si="4"/>
        <v>26.8</v>
      </c>
      <c r="Q40" s="5">
        <f t="shared" si="13"/>
        <v>30.199999999999989</v>
      </c>
      <c r="R40" s="5"/>
      <c r="S40" s="1"/>
      <c r="T40" s="1">
        <f t="shared" si="5"/>
        <v>14</v>
      </c>
      <c r="U40" s="1">
        <f t="shared" si="6"/>
        <v>12.873134328358208</v>
      </c>
      <c r="V40" s="1">
        <v>39.6</v>
      </c>
      <c r="W40" s="1">
        <v>-0.8</v>
      </c>
      <c r="X40" s="1">
        <v>20.2</v>
      </c>
      <c r="Y40" s="1">
        <v>46</v>
      </c>
      <c r="Z40" s="1">
        <v>13.6</v>
      </c>
      <c r="AA40" s="1">
        <v>27.6</v>
      </c>
      <c r="AB40" s="1">
        <v>22.8</v>
      </c>
      <c r="AC40" s="1">
        <v>17</v>
      </c>
      <c r="AD40" s="1">
        <v>20.8</v>
      </c>
      <c r="AE40" s="1">
        <v>16</v>
      </c>
      <c r="AF40" s="1"/>
      <c r="AG40" s="1">
        <f t="shared" si="12"/>
        <v>3.0199999999999991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80</v>
      </c>
      <c r="B41" s="10" t="s">
        <v>37</v>
      </c>
      <c r="C41" s="10"/>
      <c r="D41" s="10">
        <v>81.094999999999999</v>
      </c>
      <c r="E41" s="10">
        <v>81.094999999999999</v>
      </c>
      <c r="F41" s="10"/>
      <c r="G41" s="11">
        <v>0</v>
      </c>
      <c r="H41" s="10" t="e">
        <v>#N/A</v>
      </c>
      <c r="I41" s="10" t="s">
        <v>38</v>
      </c>
      <c r="J41" s="10"/>
      <c r="K41" s="10">
        <f t="shared" si="14"/>
        <v>81.094999999999999</v>
      </c>
      <c r="L41" s="10">
        <f t="shared" si="3"/>
        <v>0</v>
      </c>
      <c r="M41" s="10">
        <v>81.094999999999999</v>
      </c>
      <c r="N41" s="10">
        <v>0</v>
      </c>
      <c r="O41" s="10"/>
      <c r="P41" s="10">
        <f t="shared" si="4"/>
        <v>0</v>
      </c>
      <c r="Q41" s="12"/>
      <c r="R41" s="12"/>
      <c r="S41" s="10"/>
      <c r="T41" s="10" t="e">
        <f t="shared" si="5"/>
        <v>#DIV/0!</v>
      </c>
      <c r="U41" s="10" t="e">
        <f t="shared" si="6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80</v>
      </c>
      <c r="D42" s="1">
        <v>276</v>
      </c>
      <c r="E42" s="1">
        <v>348</v>
      </c>
      <c r="F42" s="1">
        <v>1</v>
      </c>
      <c r="G42" s="7">
        <v>0.4</v>
      </c>
      <c r="H42" s="1">
        <v>45</v>
      </c>
      <c r="I42" s="1" t="s">
        <v>41</v>
      </c>
      <c r="J42" s="1">
        <v>219</v>
      </c>
      <c r="K42" s="1">
        <f t="shared" si="14"/>
        <v>129</v>
      </c>
      <c r="L42" s="1">
        <f t="shared" si="3"/>
        <v>198</v>
      </c>
      <c r="M42" s="1">
        <v>150</v>
      </c>
      <c r="N42" s="1">
        <v>262</v>
      </c>
      <c r="O42" s="1">
        <v>100</v>
      </c>
      <c r="P42" s="1">
        <f t="shared" si="4"/>
        <v>39.6</v>
      </c>
      <c r="Q42" s="5">
        <f t="shared" ref="Q42:Q46" si="15">14*P42-O42-N42-F42</f>
        <v>191.39999999999998</v>
      </c>
      <c r="R42" s="5"/>
      <c r="S42" s="1"/>
      <c r="T42" s="1">
        <f t="shared" si="5"/>
        <v>13.999999999999998</v>
      </c>
      <c r="U42" s="1">
        <f t="shared" si="6"/>
        <v>9.1666666666666661</v>
      </c>
      <c r="V42" s="1">
        <v>47.8</v>
      </c>
      <c r="W42" s="1">
        <v>35.200000000000003</v>
      </c>
      <c r="X42" s="1">
        <v>36.799999999999997</v>
      </c>
      <c r="Y42" s="1">
        <v>69.8</v>
      </c>
      <c r="Z42" s="1">
        <v>50</v>
      </c>
      <c r="AA42" s="1">
        <v>45.6</v>
      </c>
      <c r="AB42" s="1">
        <v>40.200000000000003</v>
      </c>
      <c r="AC42" s="1">
        <v>44.4</v>
      </c>
      <c r="AD42" s="1">
        <v>42.2</v>
      </c>
      <c r="AE42" s="1">
        <v>74.400000000000006</v>
      </c>
      <c r="AF42" s="1"/>
      <c r="AG42" s="1">
        <f t="shared" ref="AG42:AG47" si="16">G42*Q42</f>
        <v>76.559999999999988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21</v>
      </c>
      <c r="D43" s="1">
        <v>78</v>
      </c>
      <c r="E43" s="1">
        <v>86</v>
      </c>
      <c r="F43" s="1">
        <v>7</v>
      </c>
      <c r="G43" s="7">
        <v>0.3</v>
      </c>
      <c r="H43" s="1" t="e">
        <v>#N/A</v>
      </c>
      <c r="I43" s="1" t="s">
        <v>41</v>
      </c>
      <c r="J43" s="1">
        <v>13</v>
      </c>
      <c r="K43" s="1">
        <f t="shared" si="14"/>
        <v>73</v>
      </c>
      <c r="L43" s="1">
        <f t="shared" si="3"/>
        <v>8</v>
      </c>
      <c r="M43" s="1">
        <v>78</v>
      </c>
      <c r="N43" s="1">
        <v>44</v>
      </c>
      <c r="O43" s="1"/>
      <c r="P43" s="1">
        <f t="shared" si="4"/>
        <v>1.6</v>
      </c>
      <c r="Q43" s="5"/>
      <c r="R43" s="5"/>
      <c r="S43" s="1"/>
      <c r="T43" s="1">
        <f t="shared" si="5"/>
        <v>31.875</v>
      </c>
      <c r="U43" s="1">
        <f t="shared" si="6"/>
        <v>31.875</v>
      </c>
      <c r="V43" s="1">
        <v>5.6</v>
      </c>
      <c r="W43" s="1">
        <v>0.6</v>
      </c>
      <c r="X43" s="1">
        <v>2.4</v>
      </c>
      <c r="Y43" s="1">
        <v>-2</v>
      </c>
      <c r="Z43" s="1">
        <v>3.2</v>
      </c>
      <c r="AA43" s="1">
        <v>3.8</v>
      </c>
      <c r="AB43" s="1">
        <v>4.5999999999999996</v>
      </c>
      <c r="AC43" s="1">
        <v>4</v>
      </c>
      <c r="AD43" s="1">
        <v>3</v>
      </c>
      <c r="AE43" s="1">
        <v>6.6</v>
      </c>
      <c r="AF43" s="1"/>
      <c r="AG43" s="1">
        <f t="shared" si="1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37</v>
      </c>
      <c r="C44" s="1">
        <v>373.23700000000002</v>
      </c>
      <c r="D44" s="1"/>
      <c r="E44" s="1">
        <v>194.423</v>
      </c>
      <c r="F44" s="1">
        <v>175.76499999999999</v>
      </c>
      <c r="G44" s="7">
        <v>1</v>
      </c>
      <c r="H44" s="1">
        <v>60</v>
      </c>
      <c r="I44" s="1" t="s">
        <v>44</v>
      </c>
      <c r="J44" s="1">
        <v>191.3</v>
      </c>
      <c r="K44" s="1">
        <f t="shared" si="14"/>
        <v>3.1229999999999905</v>
      </c>
      <c r="L44" s="1">
        <f t="shared" si="3"/>
        <v>194.423</v>
      </c>
      <c r="M44" s="1"/>
      <c r="N44" s="1">
        <v>11</v>
      </c>
      <c r="O44" s="1"/>
      <c r="P44" s="1">
        <f t="shared" si="4"/>
        <v>38.884599999999999</v>
      </c>
      <c r="Q44" s="5">
        <f t="shared" si="15"/>
        <v>357.61940000000004</v>
      </c>
      <c r="R44" s="5"/>
      <c r="S44" s="1"/>
      <c r="T44" s="1">
        <f t="shared" si="5"/>
        <v>14.000000000000002</v>
      </c>
      <c r="U44" s="1">
        <f t="shared" si="6"/>
        <v>4.8030582801417525</v>
      </c>
      <c r="V44" s="1">
        <v>26.727399999999999</v>
      </c>
      <c r="W44" s="1">
        <v>30.028400000000001</v>
      </c>
      <c r="X44" s="1">
        <v>41.2986</v>
      </c>
      <c r="Y44" s="1">
        <v>26.02</v>
      </c>
      <c r="Z44" s="1">
        <v>32.381999999999998</v>
      </c>
      <c r="AA44" s="1">
        <v>35.135199999999998</v>
      </c>
      <c r="AB44" s="1">
        <v>32.239999999999988</v>
      </c>
      <c r="AC44" s="1">
        <v>32.084200000000003</v>
      </c>
      <c r="AD44" s="1">
        <v>29.302600000000002</v>
      </c>
      <c r="AE44" s="1">
        <v>30.738399999999999</v>
      </c>
      <c r="AF44" s="1"/>
      <c r="AG44" s="1">
        <f t="shared" si="16"/>
        <v>357.61940000000004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155.489</v>
      </c>
      <c r="D45" s="1">
        <v>1</v>
      </c>
      <c r="E45" s="1">
        <v>140.49</v>
      </c>
      <c r="F45" s="1">
        <v>12.670999999999999</v>
      </c>
      <c r="G45" s="7">
        <v>1</v>
      </c>
      <c r="H45" s="1">
        <v>45</v>
      </c>
      <c r="I45" s="1" t="s">
        <v>41</v>
      </c>
      <c r="J45" s="1">
        <v>134</v>
      </c>
      <c r="K45" s="1">
        <f t="shared" si="14"/>
        <v>6.4900000000000091</v>
      </c>
      <c r="L45" s="1">
        <f t="shared" si="3"/>
        <v>140.49</v>
      </c>
      <c r="M45" s="1"/>
      <c r="N45" s="1">
        <v>190</v>
      </c>
      <c r="O45" s="1">
        <v>100</v>
      </c>
      <c r="P45" s="1">
        <f t="shared" si="4"/>
        <v>28.098000000000003</v>
      </c>
      <c r="Q45" s="5">
        <f t="shared" si="15"/>
        <v>90.701000000000022</v>
      </c>
      <c r="R45" s="5"/>
      <c r="S45" s="1"/>
      <c r="T45" s="1">
        <f t="shared" si="5"/>
        <v>14</v>
      </c>
      <c r="U45" s="1">
        <f t="shared" si="6"/>
        <v>10.771976653142572</v>
      </c>
      <c r="V45" s="1">
        <v>34.483400000000003</v>
      </c>
      <c r="W45" s="1">
        <v>21.465399999999999</v>
      </c>
      <c r="X45" s="1">
        <v>28.608799999999999</v>
      </c>
      <c r="Y45" s="1">
        <v>35.964399999999998</v>
      </c>
      <c r="Z45" s="1">
        <v>35.996200000000002</v>
      </c>
      <c r="AA45" s="1">
        <v>39.348199999999999</v>
      </c>
      <c r="AB45" s="1">
        <v>38.555199999999999</v>
      </c>
      <c r="AC45" s="1">
        <v>28.91200000000001</v>
      </c>
      <c r="AD45" s="1">
        <v>34.197800000000001</v>
      </c>
      <c r="AE45" s="1">
        <v>24.566400000000002</v>
      </c>
      <c r="AF45" s="1"/>
      <c r="AG45" s="1">
        <f t="shared" si="16"/>
        <v>90.701000000000022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>
        <v>205.30799999999999</v>
      </c>
      <c r="D46" s="1">
        <v>176.82499999999999</v>
      </c>
      <c r="E46" s="1">
        <v>272.54500000000002</v>
      </c>
      <c r="F46" s="1">
        <v>102.31399999999999</v>
      </c>
      <c r="G46" s="7">
        <v>1</v>
      </c>
      <c r="H46" s="1">
        <v>45</v>
      </c>
      <c r="I46" s="1" t="s">
        <v>41</v>
      </c>
      <c r="J46" s="1">
        <v>157.30000000000001</v>
      </c>
      <c r="K46" s="1">
        <f t="shared" si="14"/>
        <v>115.245</v>
      </c>
      <c r="L46" s="1">
        <f t="shared" si="3"/>
        <v>166.48600000000002</v>
      </c>
      <c r="M46" s="1">
        <v>106.059</v>
      </c>
      <c r="N46" s="1">
        <v>127</v>
      </c>
      <c r="O46" s="1">
        <v>100</v>
      </c>
      <c r="P46" s="1">
        <f t="shared" si="4"/>
        <v>33.297200000000004</v>
      </c>
      <c r="Q46" s="5">
        <f t="shared" si="15"/>
        <v>136.84680000000006</v>
      </c>
      <c r="R46" s="5"/>
      <c r="S46" s="1"/>
      <c r="T46" s="1">
        <f t="shared" si="5"/>
        <v>13.999999999999998</v>
      </c>
      <c r="U46" s="1">
        <f t="shared" si="6"/>
        <v>9.890140912749418</v>
      </c>
      <c r="V46" s="1">
        <v>34.4816</v>
      </c>
      <c r="W46" s="1">
        <v>28.029199999999989</v>
      </c>
      <c r="X46" s="1">
        <v>32.1066</v>
      </c>
      <c r="Y46" s="1">
        <v>42.979799999999997</v>
      </c>
      <c r="Z46" s="1">
        <v>42.601399999999998</v>
      </c>
      <c r="AA46" s="1">
        <v>44.242800000000003</v>
      </c>
      <c r="AB46" s="1">
        <v>39.305399999999999</v>
      </c>
      <c r="AC46" s="1">
        <v>36.679400000000001</v>
      </c>
      <c r="AD46" s="1">
        <v>35.7684</v>
      </c>
      <c r="AE46" s="1">
        <v>35.402999999999999</v>
      </c>
      <c r="AF46" s="1"/>
      <c r="AG46" s="1">
        <f t="shared" si="16"/>
        <v>136.84680000000006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40</v>
      </c>
      <c r="C47" s="1">
        <v>47</v>
      </c>
      <c r="D47" s="1">
        <v>20</v>
      </c>
      <c r="E47" s="1">
        <v>1</v>
      </c>
      <c r="F47" s="1">
        <v>63</v>
      </c>
      <c r="G47" s="7">
        <v>0.09</v>
      </c>
      <c r="H47" s="1">
        <v>45</v>
      </c>
      <c r="I47" s="1" t="s">
        <v>41</v>
      </c>
      <c r="J47" s="1">
        <v>4</v>
      </c>
      <c r="K47" s="1">
        <f t="shared" si="14"/>
        <v>-3</v>
      </c>
      <c r="L47" s="1">
        <f t="shared" si="3"/>
        <v>1</v>
      </c>
      <c r="M47" s="1"/>
      <c r="N47" s="1">
        <v>0</v>
      </c>
      <c r="O47" s="1"/>
      <c r="P47" s="1">
        <f t="shared" si="4"/>
        <v>0.2</v>
      </c>
      <c r="Q47" s="5"/>
      <c r="R47" s="5"/>
      <c r="S47" s="1"/>
      <c r="T47" s="1">
        <f t="shared" si="5"/>
        <v>315</v>
      </c>
      <c r="U47" s="1">
        <f t="shared" si="6"/>
        <v>315</v>
      </c>
      <c r="V47" s="1">
        <v>1.8</v>
      </c>
      <c r="W47" s="1">
        <v>5.2</v>
      </c>
      <c r="X47" s="1">
        <v>5.6</v>
      </c>
      <c r="Y47" s="1">
        <v>2.8</v>
      </c>
      <c r="Z47" s="1">
        <v>2.2000000000000002</v>
      </c>
      <c r="AA47" s="1">
        <v>0</v>
      </c>
      <c r="AB47" s="1">
        <v>2</v>
      </c>
      <c r="AC47" s="1">
        <v>1</v>
      </c>
      <c r="AD47" s="1">
        <v>1</v>
      </c>
      <c r="AE47" s="1">
        <v>1.2</v>
      </c>
      <c r="AF47" s="18" t="s">
        <v>73</v>
      </c>
      <c r="AG47" s="1">
        <f t="shared" si="1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87</v>
      </c>
      <c r="B48" s="14" t="s">
        <v>40</v>
      </c>
      <c r="C48" s="14"/>
      <c r="D48" s="14"/>
      <c r="E48" s="14"/>
      <c r="F48" s="14"/>
      <c r="G48" s="15">
        <v>0</v>
      </c>
      <c r="H48" s="14">
        <v>45</v>
      </c>
      <c r="I48" s="14" t="s">
        <v>41</v>
      </c>
      <c r="J48" s="14"/>
      <c r="K48" s="14">
        <f t="shared" si="14"/>
        <v>0</v>
      </c>
      <c r="L48" s="14">
        <f t="shared" si="3"/>
        <v>0</v>
      </c>
      <c r="M48" s="14"/>
      <c r="N48" s="14">
        <v>0</v>
      </c>
      <c r="O48" s="14"/>
      <c r="P48" s="14">
        <f t="shared" si="4"/>
        <v>0</v>
      </c>
      <c r="Q48" s="16"/>
      <c r="R48" s="16"/>
      <c r="S48" s="14"/>
      <c r="T48" s="14" t="e">
        <f t="shared" si="5"/>
        <v>#DIV/0!</v>
      </c>
      <c r="U48" s="14" t="e">
        <f t="shared" si="6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 t="s">
        <v>88</v>
      </c>
      <c r="AG48" s="1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37</v>
      </c>
      <c r="C49" s="1">
        <v>209.126</v>
      </c>
      <c r="D49" s="1">
        <v>251.82900000000001</v>
      </c>
      <c r="E49" s="1">
        <v>332.05700000000002</v>
      </c>
      <c r="F49" s="1">
        <v>119.24299999999999</v>
      </c>
      <c r="G49" s="7">
        <v>1</v>
      </c>
      <c r="H49" s="1">
        <v>45</v>
      </c>
      <c r="I49" s="1" t="s">
        <v>41</v>
      </c>
      <c r="J49" s="1">
        <v>116</v>
      </c>
      <c r="K49" s="1">
        <f t="shared" si="14"/>
        <v>216.05700000000002</v>
      </c>
      <c r="L49" s="1">
        <f t="shared" si="3"/>
        <v>124.04400000000001</v>
      </c>
      <c r="M49" s="1">
        <v>208.01300000000001</v>
      </c>
      <c r="N49" s="1">
        <v>51</v>
      </c>
      <c r="O49" s="1"/>
      <c r="P49" s="1">
        <f t="shared" si="4"/>
        <v>24.808800000000002</v>
      </c>
      <c r="Q49" s="5">
        <f t="shared" ref="Q49:Q52" si="17">14*P49-O49-N49-F49</f>
        <v>177.08020000000005</v>
      </c>
      <c r="R49" s="5"/>
      <c r="S49" s="1"/>
      <c r="T49" s="1">
        <f t="shared" si="5"/>
        <v>14</v>
      </c>
      <c r="U49" s="1">
        <f t="shared" si="6"/>
        <v>6.862202121827738</v>
      </c>
      <c r="V49" s="1">
        <v>20.728000000000002</v>
      </c>
      <c r="W49" s="1">
        <v>23.415199999999999</v>
      </c>
      <c r="X49" s="1">
        <v>28.3766</v>
      </c>
      <c r="Y49" s="1">
        <v>27.845800000000001</v>
      </c>
      <c r="Z49" s="1">
        <v>32.226799999999997</v>
      </c>
      <c r="AA49" s="1">
        <v>29.690200000000001</v>
      </c>
      <c r="AB49" s="1">
        <v>34.672199999999997</v>
      </c>
      <c r="AC49" s="1">
        <v>25.143000000000001</v>
      </c>
      <c r="AD49" s="1">
        <v>22.371400000000001</v>
      </c>
      <c r="AE49" s="1">
        <v>24.823599999999999</v>
      </c>
      <c r="AF49" s="1"/>
      <c r="AG49" s="1">
        <f>G49*Q49</f>
        <v>177.08020000000005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40</v>
      </c>
      <c r="C50" s="1">
        <v>142</v>
      </c>
      <c r="D50" s="1">
        <v>251</v>
      </c>
      <c r="E50" s="1">
        <v>208</v>
      </c>
      <c r="F50" s="1">
        <v>171</v>
      </c>
      <c r="G50" s="7">
        <v>0.3</v>
      </c>
      <c r="H50" s="1" t="e">
        <v>#N/A</v>
      </c>
      <c r="I50" s="1" t="s">
        <v>41</v>
      </c>
      <c r="J50" s="1">
        <v>214</v>
      </c>
      <c r="K50" s="1">
        <f t="shared" si="14"/>
        <v>-6</v>
      </c>
      <c r="L50" s="1">
        <f t="shared" si="3"/>
        <v>208</v>
      </c>
      <c r="M50" s="1"/>
      <c r="N50" s="1">
        <v>0</v>
      </c>
      <c r="O50" s="1"/>
      <c r="P50" s="1">
        <f t="shared" si="4"/>
        <v>41.6</v>
      </c>
      <c r="Q50" s="5">
        <f>12*P50-O50-N50-F50</f>
        <v>328.20000000000005</v>
      </c>
      <c r="R50" s="5"/>
      <c r="S50" s="1"/>
      <c r="T50" s="1">
        <f t="shared" si="5"/>
        <v>12</v>
      </c>
      <c r="U50" s="1">
        <f t="shared" si="6"/>
        <v>4.1105769230769234</v>
      </c>
      <c r="V50" s="1">
        <v>16.399999999999999</v>
      </c>
      <c r="W50" s="1">
        <v>0</v>
      </c>
      <c r="X50" s="1">
        <v>0</v>
      </c>
      <c r="Y50" s="1">
        <v>16.399999999999999</v>
      </c>
      <c r="Z50" s="1">
        <v>2.8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9" t="s">
        <v>180</v>
      </c>
      <c r="AG50" s="1">
        <f>G50*Q50</f>
        <v>98.460000000000008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37</v>
      </c>
      <c r="C51" s="1">
        <v>0.86</v>
      </c>
      <c r="D51" s="1"/>
      <c r="E51" s="1"/>
      <c r="F51" s="1"/>
      <c r="G51" s="7">
        <v>1</v>
      </c>
      <c r="H51" s="1">
        <v>30</v>
      </c>
      <c r="I51" s="1" t="s">
        <v>41</v>
      </c>
      <c r="J51" s="1"/>
      <c r="K51" s="1">
        <f t="shared" si="14"/>
        <v>0</v>
      </c>
      <c r="L51" s="1">
        <f t="shared" si="3"/>
        <v>0</v>
      </c>
      <c r="M51" s="1"/>
      <c r="N51" s="1">
        <v>40</v>
      </c>
      <c r="O51" s="1"/>
      <c r="P51" s="1">
        <f t="shared" si="4"/>
        <v>0</v>
      </c>
      <c r="Q51" s="5"/>
      <c r="R51" s="5"/>
      <c r="S51" s="1"/>
      <c r="T51" s="1" t="e">
        <f t="shared" si="5"/>
        <v>#DIV/0!</v>
      </c>
      <c r="U51" s="1" t="e">
        <f t="shared" si="6"/>
        <v>#DIV/0!</v>
      </c>
      <c r="V51" s="1">
        <v>5.3639999999999999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 t="s">
        <v>92</v>
      </c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37</v>
      </c>
      <c r="C52" s="1">
        <v>258.05500000000001</v>
      </c>
      <c r="D52" s="1">
        <v>12.273999999999999</v>
      </c>
      <c r="E52" s="1">
        <v>121.848</v>
      </c>
      <c r="F52" s="1">
        <v>134.333</v>
      </c>
      <c r="G52" s="7">
        <v>1</v>
      </c>
      <c r="H52" s="1">
        <v>45</v>
      </c>
      <c r="I52" s="1" t="s">
        <v>41</v>
      </c>
      <c r="J52" s="1">
        <v>116.5</v>
      </c>
      <c r="K52" s="1">
        <f t="shared" si="14"/>
        <v>5.347999999999999</v>
      </c>
      <c r="L52" s="1">
        <f t="shared" si="3"/>
        <v>121.848</v>
      </c>
      <c r="M52" s="1"/>
      <c r="N52" s="1">
        <v>80</v>
      </c>
      <c r="O52" s="1">
        <v>50</v>
      </c>
      <c r="P52" s="1">
        <f t="shared" si="4"/>
        <v>24.369599999999998</v>
      </c>
      <c r="Q52" s="5">
        <f t="shared" si="17"/>
        <v>76.841399999999993</v>
      </c>
      <c r="R52" s="5"/>
      <c r="S52" s="1"/>
      <c r="T52" s="1">
        <f t="shared" si="5"/>
        <v>14</v>
      </c>
      <c r="U52" s="1">
        <f t="shared" si="6"/>
        <v>10.846833760094544</v>
      </c>
      <c r="V52" s="1">
        <v>25.849</v>
      </c>
      <c r="W52" s="1">
        <v>25.031400000000001</v>
      </c>
      <c r="X52" s="1">
        <v>31.244599999999998</v>
      </c>
      <c r="Y52" s="1">
        <v>29.065799999999999</v>
      </c>
      <c r="Z52" s="1">
        <v>23.553999999999998</v>
      </c>
      <c r="AA52" s="1">
        <v>12.105600000000001</v>
      </c>
      <c r="AB52" s="1">
        <v>28.900600000000001</v>
      </c>
      <c r="AC52" s="1">
        <v>17.166399999999999</v>
      </c>
      <c r="AD52" s="1">
        <v>23.615400000000001</v>
      </c>
      <c r="AE52" s="1">
        <v>23.662400000000002</v>
      </c>
      <c r="AF52" s="1"/>
      <c r="AG52" s="1">
        <f>G52*Q52</f>
        <v>76.841399999999993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94</v>
      </c>
      <c r="B53" s="10" t="s">
        <v>40</v>
      </c>
      <c r="C53" s="10">
        <v>-1</v>
      </c>
      <c r="D53" s="10">
        <v>1</v>
      </c>
      <c r="E53" s="10">
        <v>-4</v>
      </c>
      <c r="F53" s="10"/>
      <c r="G53" s="11">
        <v>0</v>
      </c>
      <c r="H53" s="10">
        <v>45</v>
      </c>
      <c r="I53" s="10" t="s">
        <v>38</v>
      </c>
      <c r="J53" s="10"/>
      <c r="K53" s="10">
        <f t="shared" si="14"/>
        <v>-4</v>
      </c>
      <c r="L53" s="10">
        <f t="shared" si="3"/>
        <v>-4</v>
      </c>
      <c r="M53" s="10"/>
      <c r="N53" s="10">
        <v>0</v>
      </c>
      <c r="O53" s="10"/>
      <c r="P53" s="10">
        <f t="shared" si="4"/>
        <v>-0.8</v>
      </c>
      <c r="Q53" s="12"/>
      <c r="R53" s="12"/>
      <c r="S53" s="10"/>
      <c r="T53" s="10">
        <f t="shared" si="5"/>
        <v>0</v>
      </c>
      <c r="U53" s="10">
        <f t="shared" si="6"/>
        <v>0</v>
      </c>
      <c r="V53" s="10">
        <v>34.4</v>
      </c>
      <c r="W53" s="10">
        <v>138.4</v>
      </c>
      <c r="X53" s="10">
        <v>103</v>
      </c>
      <c r="Y53" s="10">
        <v>100.4</v>
      </c>
      <c r="Z53" s="10">
        <v>84.4</v>
      </c>
      <c r="AA53" s="10">
        <v>76.400000000000006</v>
      </c>
      <c r="AB53" s="10">
        <v>89</v>
      </c>
      <c r="AC53" s="10">
        <v>61.4</v>
      </c>
      <c r="AD53" s="10">
        <v>59.6</v>
      </c>
      <c r="AE53" s="10">
        <v>111.4</v>
      </c>
      <c r="AF53" s="10" t="s">
        <v>95</v>
      </c>
      <c r="AG53" s="10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40</v>
      </c>
      <c r="C54" s="1">
        <v>857</v>
      </c>
      <c r="D54" s="1">
        <v>490</v>
      </c>
      <c r="E54" s="1">
        <v>823</v>
      </c>
      <c r="F54" s="1">
        <v>494</v>
      </c>
      <c r="G54" s="7">
        <v>0.35</v>
      </c>
      <c r="H54" s="1">
        <v>45</v>
      </c>
      <c r="I54" s="1" t="s">
        <v>56</v>
      </c>
      <c r="J54" s="1">
        <v>532</v>
      </c>
      <c r="K54" s="1">
        <f t="shared" si="14"/>
        <v>291</v>
      </c>
      <c r="L54" s="1">
        <f t="shared" si="3"/>
        <v>527</v>
      </c>
      <c r="M54" s="1">
        <v>296</v>
      </c>
      <c r="N54" s="1">
        <v>375</v>
      </c>
      <c r="O54" s="1">
        <v>200</v>
      </c>
      <c r="P54" s="1">
        <f t="shared" si="4"/>
        <v>105.4</v>
      </c>
      <c r="Q54" s="5">
        <f t="shared" ref="Q54:Q63" si="18">14*P54-O54-N54-F54</f>
        <v>406.60000000000014</v>
      </c>
      <c r="R54" s="5"/>
      <c r="S54" s="1"/>
      <c r="T54" s="1">
        <f t="shared" si="5"/>
        <v>14</v>
      </c>
      <c r="U54" s="1">
        <f t="shared" si="6"/>
        <v>10.142314990512334</v>
      </c>
      <c r="V54" s="1">
        <v>112</v>
      </c>
      <c r="W54" s="1">
        <v>108.4</v>
      </c>
      <c r="X54" s="1">
        <v>129.19999999999999</v>
      </c>
      <c r="Y54" s="1">
        <v>130.19999999999999</v>
      </c>
      <c r="Z54" s="1">
        <v>91.6</v>
      </c>
      <c r="AA54" s="1">
        <v>91</v>
      </c>
      <c r="AB54" s="1">
        <v>107</v>
      </c>
      <c r="AC54" s="1">
        <v>85.6</v>
      </c>
      <c r="AD54" s="1">
        <v>75.400000000000006</v>
      </c>
      <c r="AE54" s="1">
        <v>129.4</v>
      </c>
      <c r="AF54" s="1"/>
      <c r="AG54" s="1">
        <f t="shared" ref="AG54:AG63" si="19">G54*Q54</f>
        <v>142.31000000000003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40</v>
      </c>
      <c r="C55" s="1">
        <v>118</v>
      </c>
      <c r="D55" s="1">
        <v>560</v>
      </c>
      <c r="E55" s="1">
        <v>422</v>
      </c>
      <c r="F55" s="1">
        <v>238</v>
      </c>
      <c r="G55" s="7">
        <v>0.41</v>
      </c>
      <c r="H55" s="1">
        <v>45</v>
      </c>
      <c r="I55" s="1" t="s">
        <v>41</v>
      </c>
      <c r="J55" s="1">
        <v>264</v>
      </c>
      <c r="K55" s="1">
        <f t="shared" si="14"/>
        <v>158</v>
      </c>
      <c r="L55" s="1">
        <f t="shared" si="3"/>
        <v>254</v>
      </c>
      <c r="M55" s="1">
        <v>168</v>
      </c>
      <c r="N55" s="1">
        <v>140</v>
      </c>
      <c r="O55" s="1">
        <v>100</v>
      </c>
      <c r="P55" s="1">
        <f t="shared" si="4"/>
        <v>50.8</v>
      </c>
      <c r="Q55" s="5">
        <f t="shared" si="18"/>
        <v>233.19999999999993</v>
      </c>
      <c r="R55" s="5"/>
      <c r="S55" s="1"/>
      <c r="T55" s="1">
        <f t="shared" si="5"/>
        <v>14</v>
      </c>
      <c r="U55" s="1">
        <f t="shared" si="6"/>
        <v>9.4094488188976388</v>
      </c>
      <c r="V55" s="1">
        <v>47.6</v>
      </c>
      <c r="W55" s="1">
        <v>50.6</v>
      </c>
      <c r="X55" s="1">
        <v>41.6</v>
      </c>
      <c r="Y55" s="1">
        <v>58.2</v>
      </c>
      <c r="Z55" s="1">
        <v>47.2</v>
      </c>
      <c r="AA55" s="1">
        <v>13.8</v>
      </c>
      <c r="AB55" s="1">
        <v>40</v>
      </c>
      <c r="AC55" s="1">
        <v>49.8</v>
      </c>
      <c r="AD55" s="1">
        <v>22</v>
      </c>
      <c r="AE55" s="1">
        <v>30</v>
      </c>
      <c r="AF55" s="1"/>
      <c r="AG55" s="1">
        <f t="shared" si="19"/>
        <v>95.611999999999966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40</v>
      </c>
      <c r="C56" s="1">
        <v>9</v>
      </c>
      <c r="D56" s="1"/>
      <c r="E56" s="1">
        <v>6</v>
      </c>
      <c r="F56" s="1"/>
      <c r="G56" s="7">
        <v>0.4</v>
      </c>
      <c r="H56" s="1">
        <v>30</v>
      </c>
      <c r="I56" s="1" t="s">
        <v>41</v>
      </c>
      <c r="J56" s="1">
        <v>27</v>
      </c>
      <c r="K56" s="1">
        <f t="shared" si="14"/>
        <v>-21</v>
      </c>
      <c r="L56" s="1">
        <f t="shared" si="3"/>
        <v>6</v>
      </c>
      <c r="M56" s="1"/>
      <c r="N56" s="1">
        <v>69</v>
      </c>
      <c r="O56" s="1"/>
      <c r="P56" s="1">
        <f t="shared" si="4"/>
        <v>1.2</v>
      </c>
      <c r="Q56" s="5"/>
      <c r="R56" s="5"/>
      <c r="S56" s="1"/>
      <c r="T56" s="1">
        <f t="shared" si="5"/>
        <v>57.5</v>
      </c>
      <c r="U56" s="1">
        <f t="shared" si="6"/>
        <v>57.5</v>
      </c>
      <c r="V56" s="1">
        <v>8.1999999999999993</v>
      </c>
      <c r="W56" s="1">
        <v>-0.2</v>
      </c>
      <c r="X56" s="1">
        <v>4.8</v>
      </c>
      <c r="Y56" s="1">
        <v>13.8</v>
      </c>
      <c r="Z56" s="1">
        <v>3.8</v>
      </c>
      <c r="AA56" s="1">
        <v>12.8</v>
      </c>
      <c r="AB56" s="1">
        <v>12.8</v>
      </c>
      <c r="AC56" s="1">
        <v>9.1999999999999993</v>
      </c>
      <c r="AD56" s="1">
        <v>13.4</v>
      </c>
      <c r="AE56" s="1">
        <v>12.4</v>
      </c>
      <c r="AF56" s="1"/>
      <c r="AG56" s="1">
        <f t="shared" si="19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37</v>
      </c>
      <c r="C57" s="1"/>
      <c r="D57" s="1"/>
      <c r="E57" s="1"/>
      <c r="F57" s="1"/>
      <c r="G57" s="7">
        <v>1</v>
      </c>
      <c r="H57" s="1">
        <v>30</v>
      </c>
      <c r="I57" s="1" t="s">
        <v>41</v>
      </c>
      <c r="J57" s="1"/>
      <c r="K57" s="1">
        <f t="shared" si="14"/>
        <v>0</v>
      </c>
      <c r="L57" s="1">
        <f t="shared" si="3"/>
        <v>0</v>
      </c>
      <c r="M57" s="1"/>
      <c r="N57" s="1">
        <v>8</v>
      </c>
      <c r="O57" s="1"/>
      <c r="P57" s="1">
        <f t="shared" si="4"/>
        <v>0</v>
      </c>
      <c r="Q57" s="5">
        <v>4</v>
      </c>
      <c r="R57" s="5"/>
      <c r="S57" s="1"/>
      <c r="T57" s="1" t="e">
        <f t="shared" si="5"/>
        <v>#DIV/0!</v>
      </c>
      <c r="U57" s="1" t="e">
        <f t="shared" si="6"/>
        <v>#DIV/0!</v>
      </c>
      <c r="V57" s="1">
        <v>0.54720000000000002</v>
      </c>
      <c r="W57" s="1">
        <v>-0.2</v>
      </c>
      <c r="X57" s="1">
        <v>0.224</v>
      </c>
      <c r="Y57" s="1">
        <v>3.3386</v>
      </c>
      <c r="Z57" s="1">
        <v>-9.3799999999999994E-2</v>
      </c>
      <c r="AA57" s="1">
        <v>-0.20499999999999999</v>
      </c>
      <c r="AB57" s="1">
        <v>1.7542</v>
      </c>
      <c r="AC57" s="1">
        <v>1.851</v>
      </c>
      <c r="AD57" s="1">
        <v>1.4392</v>
      </c>
      <c r="AE57" s="1">
        <v>2.9140000000000001</v>
      </c>
      <c r="AF57" s="1"/>
      <c r="AG57" s="1">
        <f t="shared" si="19"/>
        <v>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40</v>
      </c>
      <c r="C58" s="1">
        <v>29</v>
      </c>
      <c r="D58" s="1">
        <v>128</v>
      </c>
      <c r="E58" s="1">
        <v>67</v>
      </c>
      <c r="F58" s="1">
        <v>63</v>
      </c>
      <c r="G58" s="7">
        <v>0.41</v>
      </c>
      <c r="H58" s="1">
        <v>45</v>
      </c>
      <c r="I58" s="1" t="s">
        <v>41</v>
      </c>
      <c r="J58" s="1">
        <v>73</v>
      </c>
      <c r="K58" s="1">
        <f t="shared" si="14"/>
        <v>-6</v>
      </c>
      <c r="L58" s="1">
        <f t="shared" si="3"/>
        <v>67</v>
      </c>
      <c r="M58" s="1"/>
      <c r="N58" s="1">
        <v>0</v>
      </c>
      <c r="O58" s="1"/>
      <c r="P58" s="1">
        <f t="shared" si="4"/>
        <v>13.4</v>
      </c>
      <c r="Q58" s="5">
        <f t="shared" si="18"/>
        <v>124.6</v>
      </c>
      <c r="R58" s="5"/>
      <c r="S58" s="1"/>
      <c r="T58" s="1">
        <f t="shared" si="5"/>
        <v>14</v>
      </c>
      <c r="U58" s="1">
        <f t="shared" si="6"/>
        <v>4.7014925373134329</v>
      </c>
      <c r="V58" s="1">
        <v>3.4</v>
      </c>
      <c r="W58" s="1">
        <v>13.6</v>
      </c>
      <c r="X58" s="1">
        <v>8.8000000000000007</v>
      </c>
      <c r="Y58" s="1">
        <v>5.4</v>
      </c>
      <c r="Z58" s="1">
        <v>10.199999999999999</v>
      </c>
      <c r="AA58" s="1">
        <v>11</v>
      </c>
      <c r="AB58" s="1">
        <v>8.8000000000000007</v>
      </c>
      <c r="AC58" s="1">
        <v>11</v>
      </c>
      <c r="AD58" s="1">
        <v>12.8</v>
      </c>
      <c r="AE58" s="1">
        <v>7.6</v>
      </c>
      <c r="AF58" s="1"/>
      <c r="AG58" s="1">
        <f t="shared" si="19"/>
        <v>51.085999999999991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37</v>
      </c>
      <c r="C59" s="1">
        <v>28.472000000000001</v>
      </c>
      <c r="D59" s="1">
        <v>36.871000000000002</v>
      </c>
      <c r="E59" s="1">
        <v>8.5850000000000009</v>
      </c>
      <c r="F59" s="1">
        <v>56.758000000000003</v>
      </c>
      <c r="G59" s="7">
        <v>1</v>
      </c>
      <c r="H59" s="1">
        <v>45</v>
      </c>
      <c r="I59" s="1" t="s">
        <v>41</v>
      </c>
      <c r="J59" s="1">
        <v>8</v>
      </c>
      <c r="K59" s="1">
        <f t="shared" si="14"/>
        <v>0.58500000000000085</v>
      </c>
      <c r="L59" s="1">
        <f t="shared" si="3"/>
        <v>8.5850000000000009</v>
      </c>
      <c r="M59" s="1"/>
      <c r="N59" s="1">
        <v>0</v>
      </c>
      <c r="O59" s="1"/>
      <c r="P59" s="1">
        <f t="shared" si="4"/>
        <v>1.7170000000000001</v>
      </c>
      <c r="Q59" s="5"/>
      <c r="R59" s="5"/>
      <c r="S59" s="1"/>
      <c r="T59" s="1">
        <f t="shared" si="5"/>
        <v>33.056493884682588</v>
      </c>
      <c r="U59" s="1">
        <f t="shared" si="6"/>
        <v>33.056493884682588</v>
      </c>
      <c r="V59" s="1">
        <v>3.46</v>
      </c>
      <c r="W59" s="1">
        <v>5.2555999999999994</v>
      </c>
      <c r="X59" s="1">
        <v>4.2603999999999997</v>
      </c>
      <c r="Y59" s="1">
        <v>3.3683999999999998</v>
      </c>
      <c r="Z59" s="1">
        <v>3.3633999999999999</v>
      </c>
      <c r="AA59" s="1">
        <v>3.0539999999999998</v>
      </c>
      <c r="AB59" s="1">
        <v>2.4409999999999998</v>
      </c>
      <c r="AC59" s="1">
        <v>1.7358</v>
      </c>
      <c r="AD59" s="1">
        <v>5.1264000000000003</v>
      </c>
      <c r="AE59" s="1">
        <v>3.9346000000000001</v>
      </c>
      <c r="AF59" s="18" t="s">
        <v>73</v>
      </c>
      <c r="AG59" s="1">
        <f t="shared" si="19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40</v>
      </c>
      <c r="C60" s="1">
        <v>211</v>
      </c>
      <c r="D60" s="1"/>
      <c r="E60" s="1">
        <v>113</v>
      </c>
      <c r="F60" s="1">
        <v>87</v>
      </c>
      <c r="G60" s="7">
        <v>0.36</v>
      </c>
      <c r="H60" s="1">
        <v>45</v>
      </c>
      <c r="I60" s="1" t="s">
        <v>41</v>
      </c>
      <c r="J60" s="1">
        <v>126</v>
      </c>
      <c r="K60" s="1">
        <f t="shared" si="14"/>
        <v>-13</v>
      </c>
      <c r="L60" s="1">
        <f t="shared" si="3"/>
        <v>113</v>
      </c>
      <c r="M60" s="1"/>
      <c r="N60" s="1">
        <v>194</v>
      </c>
      <c r="O60" s="1">
        <v>100</v>
      </c>
      <c r="P60" s="1">
        <f t="shared" si="4"/>
        <v>22.6</v>
      </c>
      <c r="Q60" s="5"/>
      <c r="R60" s="5"/>
      <c r="S60" s="1"/>
      <c r="T60" s="1">
        <f t="shared" si="5"/>
        <v>16.858407079646017</v>
      </c>
      <c r="U60" s="1">
        <f t="shared" si="6"/>
        <v>16.858407079646017</v>
      </c>
      <c r="V60" s="1">
        <v>35.4</v>
      </c>
      <c r="W60" s="1">
        <v>16.600000000000001</v>
      </c>
      <c r="X60" s="1">
        <v>34</v>
      </c>
      <c r="Y60" s="1">
        <v>43</v>
      </c>
      <c r="Z60" s="1">
        <v>25.2</v>
      </c>
      <c r="AA60" s="1">
        <v>28.2</v>
      </c>
      <c r="AB60" s="1">
        <v>34</v>
      </c>
      <c r="AC60" s="1">
        <v>18.8</v>
      </c>
      <c r="AD60" s="1">
        <v>25.6</v>
      </c>
      <c r="AE60" s="1">
        <v>42.6</v>
      </c>
      <c r="AF60" s="1"/>
      <c r="AG60" s="1">
        <f t="shared" si="19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37</v>
      </c>
      <c r="C61" s="1">
        <v>84.194999999999993</v>
      </c>
      <c r="D61" s="1"/>
      <c r="E61" s="1">
        <v>26.699000000000002</v>
      </c>
      <c r="F61" s="1">
        <v>57.496000000000002</v>
      </c>
      <c r="G61" s="7">
        <v>1</v>
      </c>
      <c r="H61" s="1">
        <v>45</v>
      </c>
      <c r="I61" s="1" t="s">
        <v>41</v>
      </c>
      <c r="J61" s="1">
        <v>25</v>
      </c>
      <c r="K61" s="1">
        <f t="shared" si="14"/>
        <v>1.6990000000000016</v>
      </c>
      <c r="L61" s="1">
        <f t="shared" si="3"/>
        <v>26.699000000000002</v>
      </c>
      <c r="M61" s="1"/>
      <c r="N61" s="1">
        <v>21</v>
      </c>
      <c r="O61" s="1"/>
      <c r="P61" s="1">
        <f t="shared" si="4"/>
        <v>5.3398000000000003</v>
      </c>
      <c r="Q61" s="5"/>
      <c r="R61" s="5"/>
      <c r="S61" s="1"/>
      <c r="T61" s="1">
        <f t="shared" si="5"/>
        <v>14.700176036555677</v>
      </c>
      <c r="U61" s="1">
        <f t="shared" si="6"/>
        <v>14.700176036555677</v>
      </c>
      <c r="V61" s="1">
        <v>7.0476000000000001</v>
      </c>
      <c r="W61" s="1">
        <v>6.6400000000000006</v>
      </c>
      <c r="X61" s="1">
        <v>9.8933999999999997</v>
      </c>
      <c r="Y61" s="1">
        <v>7.1219999999999999</v>
      </c>
      <c r="Z61" s="1">
        <v>2.802</v>
      </c>
      <c r="AA61" s="1">
        <v>7.42</v>
      </c>
      <c r="AB61" s="1">
        <v>9.83</v>
      </c>
      <c r="AC61" s="1">
        <v>4.1341999999999999</v>
      </c>
      <c r="AD61" s="1">
        <v>7.9518000000000004</v>
      </c>
      <c r="AE61" s="1">
        <v>8.9825999999999997</v>
      </c>
      <c r="AF61" s="1"/>
      <c r="AG61" s="1">
        <f t="shared" si="19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40</v>
      </c>
      <c r="C62" s="1">
        <v>30</v>
      </c>
      <c r="D62" s="1">
        <v>18</v>
      </c>
      <c r="E62" s="1">
        <v>47</v>
      </c>
      <c r="F62" s="1">
        <v>-6</v>
      </c>
      <c r="G62" s="7">
        <v>0.41</v>
      </c>
      <c r="H62" s="1">
        <v>45</v>
      </c>
      <c r="I62" s="1" t="s">
        <v>41</v>
      </c>
      <c r="J62" s="1">
        <v>64</v>
      </c>
      <c r="K62" s="1">
        <f t="shared" si="14"/>
        <v>-17</v>
      </c>
      <c r="L62" s="1">
        <f t="shared" si="3"/>
        <v>47</v>
      </c>
      <c r="M62" s="1"/>
      <c r="N62" s="1">
        <v>100</v>
      </c>
      <c r="O62" s="1"/>
      <c r="P62" s="1">
        <f t="shared" si="4"/>
        <v>9.4</v>
      </c>
      <c r="Q62" s="5">
        <f t="shared" si="18"/>
        <v>37.599999999999994</v>
      </c>
      <c r="R62" s="5"/>
      <c r="S62" s="1"/>
      <c r="T62" s="1">
        <f t="shared" si="5"/>
        <v>13.999999999999998</v>
      </c>
      <c r="U62" s="1">
        <f t="shared" si="6"/>
        <v>10</v>
      </c>
      <c r="V62" s="1">
        <v>11.6</v>
      </c>
      <c r="W62" s="1">
        <v>8.4</v>
      </c>
      <c r="X62" s="1">
        <v>9.1999999999999993</v>
      </c>
      <c r="Y62" s="1">
        <v>13.8</v>
      </c>
      <c r="Z62" s="1">
        <v>6.2</v>
      </c>
      <c r="AA62" s="1">
        <v>12.8</v>
      </c>
      <c r="AB62" s="1">
        <v>12.2</v>
      </c>
      <c r="AC62" s="1">
        <v>10.8</v>
      </c>
      <c r="AD62" s="1">
        <v>3.8</v>
      </c>
      <c r="AE62" s="1">
        <v>6.2</v>
      </c>
      <c r="AF62" s="1"/>
      <c r="AG62" s="1">
        <f t="shared" si="19"/>
        <v>15.415999999999997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40</v>
      </c>
      <c r="C63" s="1">
        <v>39</v>
      </c>
      <c r="D63" s="1"/>
      <c r="E63" s="1">
        <v>21</v>
      </c>
      <c r="F63" s="1">
        <v>11</v>
      </c>
      <c r="G63" s="7">
        <v>0.41</v>
      </c>
      <c r="H63" s="1">
        <v>45</v>
      </c>
      <c r="I63" s="1" t="s">
        <v>41</v>
      </c>
      <c r="J63" s="1">
        <v>27</v>
      </c>
      <c r="K63" s="1">
        <f t="shared" ref="K63:K91" si="20">E63-J63</f>
        <v>-6</v>
      </c>
      <c r="L63" s="1">
        <f t="shared" si="3"/>
        <v>21</v>
      </c>
      <c r="M63" s="1"/>
      <c r="N63" s="1">
        <v>6</v>
      </c>
      <c r="O63" s="1"/>
      <c r="P63" s="1">
        <f t="shared" si="4"/>
        <v>4.2</v>
      </c>
      <c r="Q63" s="5">
        <f t="shared" si="18"/>
        <v>41.800000000000004</v>
      </c>
      <c r="R63" s="5"/>
      <c r="S63" s="1"/>
      <c r="T63" s="1">
        <f t="shared" si="5"/>
        <v>14</v>
      </c>
      <c r="U63" s="1">
        <f t="shared" si="6"/>
        <v>4.0476190476190474</v>
      </c>
      <c r="V63" s="1">
        <v>3</v>
      </c>
      <c r="W63" s="1">
        <v>3.4</v>
      </c>
      <c r="X63" s="1">
        <v>5</v>
      </c>
      <c r="Y63" s="1">
        <v>2</v>
      </c>
      <c r="Z63" s="1">
        <v>3</v>
      </c>
      <c r="AA63" s="1">
        <v>10.8</v>
      </c>
      <c r="AB63" s="1">
        <v>0</v>
      </c>
      <c r="AC63" s="1">
        <v>1.6</v>
      </c>
      <c r="AD63" s="1">
        <v>8.8000000000000007</v>
      </c>
      <c r="AE63" s="1">
        <v>3.4</v>
      </c>
      <c r="AF63" s="1" t="s">
        <v>106</v>
      </c>
      <c r="AG63" s="1">
        <f t="shared" si="19"/>
        <v>17.138000000000002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107</v>
      </c>
      <c r="B64" s="10" t="s">
        <v>40</v>
      </c>
      <c r="C64" s="10"/>
      <c r="D64" s="10">
        <v>80</v>
      </c>
      <c r="E64" s="10">
        <v>80</v>
      </c>
      <c r="F64" s="10"/>
      <c r="G64" s="11">
        <v>0</v>
      </c>
      <c r="H64" s="10" t="e">
        <v>#N/A</v>
      </c>
      <c r="I64" s="10" t="s">
        <v>38</v>
      </c>
      <c r="J64" s="10"/>
      <c r="K64" s="10">
        <f t="shared" si="20"/>
        <v>80</v>
      </c>
      <c r="L64" s="10">
        <f t="shared" ref="L64:L114" si="21">E64-M64</f>
        <v>0</v>
      </c>
      <c r="M64" s="10">
        <v>80</v>
      </c>
      <c r="N64" s="10">
        <v>0</v>
      </c>
      <c r="O64" s="10"/>
      <c r="P64" s="10">
        <f t="shared" ref="P64:P95" si="22">L64/5</f>
        <v>0</v>
      </c>
      <c r="Q64" s="12"/>
      <c r="R64" s="12"/>
      <c r="S64" s="10"/>
      <c r="T64" s="10" t="e">
        <f t="shared" ref="T64:T114" si="23">(F64+N64+O64+Q64)/P64</f>
        <v>#DIV/0!</v>
      </c>
      <c r="U64" s="10" t="e">
        <f t="shared" ref="U64:U114" si="24">(F64+N64+O64)/P64</f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/>
      <c r="AG64" s="1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40</v>
      </c>
      <c r="C65" s="1">
        <v>33</v>
      </c>
      <c r="D65" s="1">
        <v>48</v>
      </c>
      <c r="E65" s="1">
        <v>38</v>
      </c>
      <c r="F65" s="1">
        <v>40</v>
      </c>
      <c r="G65" s="7">
        <v>0.33</v>
      </c>
      <c r="H65" s="1" t="e">
        <v>#N/A</v>
      </c>
      <c r="I65" s="1" t="s">
        <v>41</v>
      </c>
      <c r="J65" s="1">
        <v>40</v>
      </c>
      <c r="K65" s="1">
        <f t="shared" si="20"/>
        <v>-2</v>
      </c>
      <c r="L65" s="1">
        <f t="shared" si="21"/>
        <v>38</v>
      </c>
      <c r="M65" s="1"/>
      <c r="N65" s="1">
        <v>70</v>
      </c>
      <c r="O65" s="1"/>
      <c r="P65" s="1">
        <f t="shared" si="22"/>
        <v>7.6</v>
      </c>
      <c r="Q65" s="5"/>
      <c r="R65" s="5"/>
      <c r="S65" s="1"/>
      <c r="T65" s="1">
        <f t="shared" si="23"/>
        <v>14.473684210526317</v>
      </c>
      <c r="U65" s="1">
        <f t="shared" si="24"/>
        <v>14.473684210526317</v>
      </c>
      <c r="V65" s="1">
        <v>10.199999999999999</v>
      </c>
      <c r="W65" s="1">
        <v>8.4</v>
      </c>
      <c r="X65" s="1">
        <v>9.4</v>
      </c>
      <c r="Y65" s="1">
        <v>10.199999999999999</v>
      </c>
      <c r="Z65" s="1">
        <v>9.4</v>
      </c>
      <c r="AA65" s="1">
        <v>5.8</v>
      </c>
      <c r="AB65" s="1">
        <v>8.6</v>
      </c>
      <c r="AC65" s="1">
        <v>7.4</v>
      </c>
      <c r="AD65" s="1">
        <v>8.1999999999999993</v>
      </c>
      <c r="AE65" s="1">
        <v>5.6</v>
      </c>
      <c r="AF65" s="1"/>
      <c r="AG65" s="1">
        <f t="shared" ref="AG65:AG75" si="25"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40</v>
      </c>
      <c r="C66" s="1">
        <v>84</v>
      </c>
      <c r="D66" s="1"/>
      <c r="E66" s="1">
        <v>57</v>
      </c>
      <c r="F66" s="1">
        <v>21</v>
      </c>
      <c r="G66" s="7">
        <v>0.33</v>
      </c>
      <c r="H66" s="1">
        <v>45</v>
      </c>
      <c r="I66" s="1" t="s">
        <v>41</v>
      </c>
      <c r="J66" s="1">
        <v>56</v>
      </c>
      <c r="K66" s="1">
        <f t="shared" si="20"/>
        <v>1</v>
      </c>
      <c r="L66" s="1">
        <f t="shared" si="21"/>
        <v>57</v>
      </c>
      <c r="M66" s="1"/>
      <c r="N66" s="1">
        <v>0</v>
      </c>
      <c r="O66" s="1"/>
      <c r="P66" s="1">
        <f t="shared" si="22"/>
        <v>11.4</v>
      </c>
      <c r="Q66" s="5">
        <f>10*P66-O66-N66-F66</f>
        <v>93</v>
      </c>
      <c r="R66" s="5"/>
      <c r="S66" s="1"/>
      <c r="T66" s="1">
        <f t="shared" si="23"/>
        <v>10</v>
      </c>
      <c r="U66" s="1">
        <f t="shared" si="24"/>
        <v>1.8421052631578947</v>
      </c>
      <c r="V66" s="1">
        <v>-0.2</v>
      </c>
      <c r="W66" s="1">
        <v>0</v>
      </c>
      <c r="X66" s="1">
        <v>10.4</v>
      </c>
      <c r="Y66" s="1">
        <v>3.4</v>
      </c>
      <c r="Z66" s="1">
        <v>5.2</v>
      </c>
      <c r="AA66" s="1">
        <v>8.1999999999999993</v>
      </c>
      <c r="AB66" s="1">
        <v>0.8</v>
      </c>
      <c r="AC66" s="1">
        <v>6.6</v>
      </c>
      <c r="AD66" s="1">
        <v>7.2</v>
      </c>
      <c r="AE66" s="1">
        <v>4.8</v>
      </c>
      <c r="AF66" s="1"/>
      <c r="AG66" s="1">
        <f t="shared" si="25"/>
        <v>30.69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37</v>
      </c>
      <c r="C67" s="1">
        <v>6.6079999999999997</v>
      </c>
      <c r="D67" s="1"/>
      <c r="E67" s="1">
        <v>5.2779999999999996</v>
      </c>
      <c r="F67" s="1"/>
      <c r="G67" s="7">
        <v>1</v>
      </c>
      <c r="H67" s="1">
        <v>45</v>
      </c>
      <c r="I67" s="1" t="s">
        <v>41</v>
      </c>
      <c r="J67" s="1">
        <v>8.9</v>
      </c>
      <c r="K67" s="1">
        <f t="shared" si="20"/>
        <v>-3.6220000000000008</v>
      </c>
      <c r="L67" s="1">
        <f t="shared" si="21"/>
        <v>5.2779999999999996</v>
      </c>
      <c r="M67" s="1"/>
      <c r="N67" s="1">
        <v>11</v>
      </c>
      <c r="O67" s="1"/>
      <c r="P67" s="1">
        <f t="shared" si="22"/>
        <v>1.0555999999999999</v>
      </c>
      <c r="Q67" s="5">
        <f t="shared" ref="Q67:Q80" si="26">14*P67-O67-N67-F67</f>
        <v>3.7783999999999978</v>
      </c>
      <c r="R67" s="5"/>
      <c r="S67" s="1"/>
      <c r="T67" s="1">
        <f t="shared" si="23"/>
        <v>14</v>
      </c>
      <c r="U67" s="1">
        <f t="shared" si="24"/>
        <v>10.420613868889733</v>
      </c>
      <c r="V67" s="1">
        <v>1.474</v>
      </c>
      <c r="W67" s="1">
        <v>0.26400000000000001</v>
      </c>
      <c r="X67" s="1">
        <v>0.52639999999999998</v>
      </c>
      <c r="Y67" s="1">
        <v>2.1282000000000001</v>
      </c>
      <c r="Z67" s="1">
        <v>0.38200000000000001</v>
      </c>
      <c r="AA67" s="1">
        <v>0.80079999999999996</v>
      </c>
      <c r="AB67" s="1">
        <v>0.53559999999999997</v>
      </c>
      <c r="AC67" s="1">
        <v>0.12759999999999999</v>
      </c>
      <c r="AD67" s="1">
        <v>0.99280000000000002</v>
      </c>
      <c r="AE67" s="1">
        <v>0.7964</v>
      </c>
      <c r="AF67" s="1"/>
      <c r="AG67" s="1">
        <f t="shared" si="25"/>
        <v>3.7783999999999978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40</v>
      </c>
      <c r="C68" s="1">
        <v>45</v>
      </c>
      <c r="D68" s="1">
        <v>15</v>
      </c>
      <c r="E68" s="1">
        <v>39</v>
      </c>
      <c r="F68" s="1"/>
      <c r="G68" s="7">
        <v>0.33</v>
      </c>
      <c r="H68" s="1">
        <v>45</v>
      </c>
      <c r="I68" s="1" t="s">
        <v>41</v>
      </c>
      <c r="J68" s="1">
        <v>94</v>
      </c>
      <c r="K68" s="1">
        <f t="shared" si="20"/>
        <v>-55</v>
      </c>
      <c r="L68" s="1">
        <f t="shared" si="21"/>
        <v>39</v>
      </c>
      <c r="M68" s="1"/>
      <c r="N68" s="1">
        <v>200</v>
      </c>
      <c r="O68" s="1">
        <v>100</v>
      </c>
      <c r="P68" s="1">
        <f t="shared" si="22"/>
        <v>7.8</v>
      </c>
      <c r="Q68" s="5"/>
      <c r="R68" s="5"/>
      <c r="S68" s="1"/>
      <c r="T68" s="1">
        <f t="shared" si="23"/>
        <v>38.46153846153846</v>
      </c>
      <c r="U68" s="1">
        <f t="shared" si="24"/>
        <v>38.46153846153846</v>
      </c>
      <c r="V68" s="1">
        <v>33</v>
      </c>
      <c r="W68" s="1">
        <v>0.2</v>
      </c>
      <c r="X68" s="1">
        <v>6.6</v>
      </c>
      <c r="Y68" s="1">
        <v>30.8</v>
      </c>
      <c r="Z68" s="1">
        <v>17.8</v>
      </c>
      <c r="AA68" s="1">
        <v>24</v>
      </c>
      <c r="AB68" s="1">
        <v>17.8</v>
      </c>
      <c r="AC68" s="1">
        <v>19.600000000000001</v>
      </c>
      <c r="AD68" s="1">
        <v>11.2</v>
      </c>
      <c r="AE68" s="1">
        <v>14.4</v>
      </c>
      <c r="AF68" s="1"/>
      <c r="AG68" s="1">
        <f t="shared" si="25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40</v>
      </c>
      <c r="C69" s="1">
        <v>47</v>
      </c>
      <c r="D69" s="1">
        <v>56</v>
      </c>
      <c r="E69" s="1">
        <v>101</v>
      </c>
      <c r="F69" s="1"/>
      <c r="G69" s="7">
        <v>0.33</v>
      </c>
      <c r="H69" s="1">
        <v>45</v>
      </c>
      <c r="I69" s="1" t="s">
        <v>41</v>
      </c>
      <c r="J69" s="1">
        <v>57</v>
      </c>
      <c r="K69" s="1">
        <f t="shared" si="20"/>
        <v>44</v>
      </c>
      <c r="L69" s="1">
        <f t="shared" si="21"/>
        <v>45</v>
      </c>
      <c r="M69" s="1">
        <v>56</v>
      </c>
      <c r="N69" s="1">
        <v>100</v>
      </c>
      <c r="O69" s="1"/>
      <c r="P69" s="1">
        <f t="shared" si="22"/>
        <v>9</v>
      </c>
      <c r="Q69" s="5">
        <f t="shared" si="26"/>
        <v>26</v>
      </c>
      <c r="R69" s="5"/>
      <c r="S69" s="1"/>
      <c r="T69" s="1">
        <f t="shared" si="23"/>
        <v>14</v>
      </c>
      <c r="U69" s="1">
        <f t="shared" si="24"/>
        <v>11.111111111111111</v>
      </c>
      <c r="V69" s="1">
        <v>11</v>
      </c>
      <c r="W69" s="1">
        <v>0.2</v>
      </c>
      <c r="X69" s="1">
        <v>10.199999999999999</v>
      </c>
      <c r="Y69" s="1">
        <v>15.2</v>
      </c>
      <c r="Z69" s="1">
        <v>8.6</v>
      </c>
      <c r="AA69" s="1">
        <v>9.8000000000000007</v>
      </c>
      <c r="AB69" s="1">
        <v>16.600000000000001</v>
      </c>
      <c r="AC69" s="1">
        <v>8.4</v>
      </c>
      <c r="AD69" s="1">
        <v>3.6</v>
      </c>
      <c r="AE69" s="1">
        <v>10.199999999999999</v>
      </c>
      <c r="AF69" s="1"/>
      <c r="AG69" s="1">
        <f t="shared" si="25"/>
        <v>8.58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40</v>
      </c>
      <c r="C70" s="1">
        <v>8</v>
      </c>
      <c r="D70" s="1">
        <v>96</v>
      </c>
      <c r="E70" s="1">
        <v>74</v>
      </c>
      <c r="F70" s="1">
        <v>23</v>
      </c>
      <c r="G70" s="7">
        <v>0.36</v>
      </c>
      <c r="H70" s="1">
        <v>45</v>
      </c>
      <c r="I70" s="1" t="s">
        <v>41</v>
      </c>
      <c r="J70" s="1">
        <v>109</v>
      </c>
      <c r="K70" s="1">
        <f t="shared" si="20"/>
        <v>-35</v>
      </c>
      <c r="L70" s="1">
        <f t="shared" si="21"/>
        <v>74</v>
      </c>
      <c r="M70" s="1"/>
      <c r="N70" s="1">
        <v>174</v>
      </c>
      <c r="O70" s="1">
        <v>100</v>
      </c>
      <c r="P70" s="1">
        <f t="shared" si="22"/>
        <v>14.8</v>
      </c>
      <c r="Q70" s="5"/>
      <c r="R70" s="5"/>
      <c r="S70" s="1"/>
      <c r="T70" s="1">
        <f t="shared" si="23"/>
        <v>20.067567567567565</v>
      </c>
      <c r="U70" s="1">
        <f t="shared" si="24"/>
        <v>20.067567567567565</v>
      </c>
      <c r="V70" s="1">
        <v>33.4</v>
      </c>
      <c r="W70" s="1">
        <v>21</v>
      </c>
      <c r="X70" s="1">
        <v>21.6</v>
      </c>
      <c r="Y70" s="1">
        <v>29.8</v>
      </c>
      <c r="Z70" s="1">
        <v>16.2</v>
      </c>
      <c r="AA70" s="1">
        <v>26.4</v>
      </c>
      <c r="AB70" s="1">
        <v>30.8</v>
      </c>
      <c r="AC70" s="1">
        <v>17.600000000000001</v>
      </c>
      <c r="AD70" s="1">
        <v>17</v>
      </c>
      <c r="AE70" s="1">
        <v>47.6</v>
      </c>
      <c r="AF70" s="1"/>
      <c r="AG70" s="1">
        <f t="shared" si="25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37</v>
      </c>
      <c r="C71" s="1">
        <v>494.005</v>
      </c>
      <c r="D71" s="1">
        <v>1143.316</v>
      </c>
      <c r="E71" s="1">
        <v>1526.7059999999999</v>
      </c>
      <c r="F71" s="1">
        <v>90.888000000000005</v>
      </c>
      <c r="G71" s="7">
        <v>1</v>
      </c>
      <c r="H71" s="1">
        <v>45</v>
      </c>
      <c r="I71" s="1" t="s">
        <v>56</v>
      </c>
      <c r="J71" s="1">
        <v>490</v>
      </c>
      <c r="K71" s="1">
        <f t="shared" si="20"/>
        <v>1036.7059999999999</v>
      </c>
      <c r="L71" s="1">
        <f t="shared" si="21"/>
        <v>526.54299999999989</v>
      </c>
      <c r="M71" s="1">
        <v>1000.163</v>
      </c>
      <c r="N71" s="1">
        <v>500</v>
      </c>
      <c r="O71" s="1">
        <v>300</v>
      </c>
      <c r="P71" s="1">
        <f t="shared" si="22"/>
        <v>105.30859999999998</v>
      </c>
      <c r="Q71" s="5">
        <f t="shared" si="26"/>
        <v>583.4323999999998</v>
      </c>
      <c r="R71" s="5"/>
      <c r="S71" s="1"/>
      <c r="T71" s="1">
        <f t="shared" si="23"/>
        <v>14</v>
      </c>
      <c r="U71" s="1">
        <f t="shared" si="24"/>
        <v>8.4597839112855002</v>
      </c>
      <c r="V71" s="1">
        <v>103.2814</v>
      </c>
      <c r="W71" s="1">
        <v>81.070999999999984</v>
      </c>
      <c r="X71" s="1">
        <v>98.861400000000032</v>
      </c>
      <c r="Y71" s="1">
        <v>114.124</v>
      </c>
      <c r="Z71" s="1">
        <v>114.6302</v>
      </c>
      <c r="AA71" s="1">
        <v>110.771</v>
      </c>
      <c r="AB71" s="1">
        <v>112.3038</v>
      </c>
      <c r="AC71" s="1">
        <v>101.611</v>
      </c>
      <c r="AD71" s="1">
        <v>97.706199999999995</v>
      </c>
      <c r="AE71" s="1">
        <v>120.0866</v>
      </c>
      <c r="AF71" s="1"/>
      <c r="AG71" s="1">
        <f t="shared" si="25"/>
        <v>583.4323999999998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40</v>
      </c>
      <c r="C72" s="1"/>
      <c r="D72" s="1">
        <v>40</v>
      </c>
      <c r="E72" s="1">
        <v>39</v>
      </c>
      <c r="F72" s="1"/>
      <c r="G72" s="7">
        <v>0.1</v>
      </c>
      <c r="H72" s="1">
        <v>60</v>
      </c>
      <c r="I72" s="1" t="s">
        <v>41</v>
      </c>
      <c r="J72" s="1"/>
      <c r="K72" s="1">
        <f t="shared" si="20"/>
        <v>39</v>
      </c>
      <c r="L72" s="1">
        <f t="shared" si="21"/>
        <v>-1</v>
      </c>
      <c r="M72" s="1">
        <v>40</v>
      </c>
      <c r="N72" s="1">
        <v>40</v>
      </c>
      <c r="O72" s="1"/>
      <c r="P72" s="1">
        <f t="shared" si="22"/>
        <v>-0.2</v>
      </c>
      <c r="Q72" s="5"/>
      <c r="R72" s="5"/>
      <c r="S72" s="1"/>
      <c r="T72" s="1">
        <f t="shared" si="23"/>
        <v>-200</v>
      </c>
      <c r="U72" s="1">
        <f t="shared" si="24"/>
        <v>-200</v>
      </c>
      <c r="V72" s="1">
        <v>4.2</v>
      </c>
      <c r="W72" s="1">
        <v>1.2</v>
      </c>
      <c r="X72" s="1">
        <v>2.2000000000000002</v>
      </c>
      <c r="Y72" s="1">
        <v>6.4</v>
      </c>
      <c r="Z72" s="1">
        <v>1.8</v>
      </c>
      <c r="AA72" s="1">
        <v>4.5999999999999996</v>
      </c>
      <c r="AB72" s="1">
        <v>0.6</v>
      </c>
      <c r="AC72" s="1">
        <v>0.2</v>
      </c>
      <c r="AD72" s="1">
        <v>3.6</v>
      </c>
      <c r="AE72" s="1">
        <v>2.6</v>
      </c>
      <c r="AF72" s="1" t="s">
        <v>116</v>
      </c>
      <c r="AG72" s="1">
        <f t="shared" si="25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37</v>
      </c>
      <c r="C73" s="1">
        <v>69.385999999999996</v>
      </c>
      <c r="D73" s="1"/>
      <c r="E73" s="1">
        <v>13.831</v>
      </c>
      <c r="F73" s="1">
        <v>53.588000000000001</v>
      </c>
      <c r="G73" s="7">
        <v>1</v>
      </c>
      <c r="H73" s="1">
        <v>60</v>
      </c>
      <c r="I73" s="1" t="s">
        <v>41</v>
      </c>
      <c r="J73" s="1">
        <v>11.5</v>
      </c>
      <c r="K73" s="1">
        <f t="shared" si="20"/>
        <v>2.3309999999999995</v>
      </c>
      <c r="L73" s="1">
        <f t="shared" si="21"/>
        <v>13.831</v>
      </c>
      <c r="M73" s="1"/>
      <c r="N73" s="1">
        <v>0</v>
      </c>
      <c r="O73" s="1"/>
      <c r="P73" s="1">
        <f t="shared" si="22"/>
        <v>2.7662</v>
      </c>
      <c r="Q73" s="5"/>
      <c r="R73" s="5"/>
      <c r="S73" s="1"/>
      <c r="T73" s="1">
        <f t="shared" si="23"/>
        <v>19.372424264333745</v>
      </c>
      <c r="U73" s="1">
        <f t="shared" si="24"/>
        <v>19.372424264333745</v>
      </c>
      <c r="V73" s="1">
        <v>2.754</v>
      </c>
      <c r="W73" s="1">
        <v>1.9650000000000001</v>
      </c>
      <c r="X73" s="1">
        <v>5.4735999999999994</v>
      </c>
      <c r="Y73" s="1">
        <v>5.9291999999999998</v>
      </c>
      <c r="Z73" s="1">
        <v>2.7029999999999998</v>
      </c>
      <c r="AA73" s="1">
        <v>5.0128000000000004</v>
      </c>
      <c r="AB73" s="1">
        <v>4.6676000000000002</v>
      </c>
      <c r="AC73" s="1">
        <v>5.0444000000000004</v>
      </c>
      <c r="AD73" s="1">
        <v>2.7115999999999998</v>
      </c>
      <c r="AE73" s="1">
        <v>2.7791999999999999</v>
      </c>
      <c r="AF73" s="18" t="s">
        <v>73</v>
      </c>
      <c r="AG73" s="1">
        <f t="shared" si="25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37</v>
      </c>
      <c r="C74" s="1">
        <v>14.002000000000001</v>
      </c>
      <c r="D74" s="1"/>
      <c r="E74" s="1">
        <v>3.996</v>
      </c>
      <c r="F74" s="1">
        <v>7.9930000000000003</v>
      </c>
      <c r="G74" s="7">
        <v>1</v>
      </c>
      <c r="H74" s="1">
        <v>60</v>
      </c>
      <c r="I74" s="1" t="s">
        <v>41</v>
      </c>
      <c r="J74" s="1">
        <v>3.3</v>
      </c>
      <c r="K74" s="1">
        <f t="shared" si="20"/>
        <v>0.69600000000000017</v>
      </c>
      <c r="L74" s="1">
        <f t="shared" si="21"/>
        <v>3.996</v>
      </c>
      <c r="M74" s="1"/>
      <c r="N74" s="1">
        <v>0</v>
      </c>
      <c r="O74" s="1"/>
      <c r="P74" s="1">
        <f t="shared" si="22"/>
        <v>0.79920000000000002</v>
      </c>
      <c r="Q74" s="5">
        <v>4</v>
      </c>
      <c r="R74" s="5"/>
      <c r="S74" s="1"/>
      <c r="T74" s="1">
        <f t="shared" si="23"/>
        <v>15.006256256256256</v>
      </c>
      <c r="U74" s="1">
        <f t="shared" si="24"/>
        <v>10.001251251251251</v>
      </c>
      <c r="V74" s="1">
        <v>0.40079999999999999</v>
      </c>
      <c r="W74" s="1">
        <v>1.1714</v>
      </c>
      <c r="X74" s="1">
        <v>1.5451999999999999</v>
      </c>
      <c r="Y74" s="1">
        <v>0</v>
      </c>
      <c r="Z74" s="1">
        <v>1.9636</v>
      </c>
      <c r="AA74" s="1">
        <v>1.1803999999999999</v>
      </c>
      <c r="AB74" s="1">
        <v>1.1823999999999999</v>
      </c>
      <c r="AC74" s="1">
        <v>0.80139999999999989</v>
      </c>
      <c r="AD74" s="1">
        <v>0.80400000000000005</v>
      </c>
      <c r="AE74" s="1">
        <v>0.81720000000000004</v>
      </c>
      <c r="AF74" s="20" t="s">
        <v>179</v>
      </c>
      <c r="AG74" s="1">
        <f t="shared" si="25"/>
        <v>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37</v>
      </c>
      <c r="C75" s="1">
        <v>104.87</v>
      </c>
      <c r="D75" s="1"/>
      <c r="E75" s="1">
        <v>53.21</v>
      </c>
      <c r="F75" s="1">
        <v>50.12</v>
      </c>
      <c r="G75" s="7">
        <v>1</v>
      </c>
      <c r="H75" s="1">
        <v>60</v>
      </c>
      <c r="I75" s="1" t="s">
        <v>44</v>
      </c>
      <c r="J75" s="1">
        <v>50.5</v>
      </c>
      <c r="K75" s="1">
        <f t="shared" si="20"/>
        <v>2.7100000000000009</v>
      </c>
      <c r="L75" s="1">
        <f t="shared" si="21"/>
        <v>53.21</v>
      </c>
      <c r="M75" s="1"/>
      <c r="N75" s="1">
        <v>90</v>
      </c>
      <c r="O75" s="1"/>
      <c r="P75" s="1">
        <f t="shared" si="22"/>
        <v>10.641999999999999</v>
      </c>
      <c r="Q75" s="5">
        <f t="shared" si="26"/>
        <v>8.8680000000000021</v>
      </c>
      <c r="R75" s="5"/>
      <c r="S75" s="1"/>
      <c r="T75" s="1">
        <f t="shared" si="23"/>
        <v>14</v>
      </c>
      <c r="U75" s="1">
        <f t="shared" si="24"/>
        <v>13.166697989099795</v>
      </c>
      <c r="V75" s="1">
        <v>12.486000000000001</v>
      </c>
      <c r="W75" s="1">
        <v>9.9540000000000006</v>
      </c>
      <c r="X75" s="1">
        <v>14.51</v>
      </c>
      <c r="Y75" s="1">
        <v>9.9619999999999997</v>
      </c>
      <c r="Z75" s="1">
        <v>11.797000000000001</v>
      </c>
      <c r="AA75" s="1">
        <v>8.8528000000000002</v>
      </c>
      <c r="AB75" s="1">
        <v>13.2218</v>
      </c>
      <c r="AC75" s="1">
        <v>11.421799999999999</v>
      </c>
      <c r="AD75" s="1">
        <v>9.9185999999999996</v>
      </c>
      <c r="AE75" s="1">
        <v>11.001799999999999</v>
      </c>
      <c r="AF75" s="1"/>
      <c r="AG75" s="1">
        <f t="shared" si="25"/>
        <v>8.8680000000000021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37</v>
      </c>
      <c r="C76" s="1"/>
      <c r="D76" s="1">
        <v>20.262</v>
      </c>
      <c r="E76" s="1">
        <v>20</v>
      </c>
      <c r="F76" s="1">
        <v>0.26200000000000001</v>
      </c>
      <c r="G76" s="7">
        <v>1</v>
      </c>
      <c r="H76" s="1">
        <v>90</v>
      </c>
      <c r="I76" s="13" t="s">
        <v>120</v>
      </c>
      <c r="J76" s="1">
        <v>26</v>
      </c>
      <c r="K76" s="1">
        <f t="shared" si="20"/>
        <v>-6</v>
      </c>
      <c r="L76" s="1">
        <f t="shared" si="21"/>
        <v>20</v>
      </c>
      <c r="M76" s="1"/>
      <c r="N76" s="1">
        <v>0</v>
      </c>
      <c r="O76" s="1"/>
      <c r="P76" s="1">
        <f t="shared" si="22"/>
        <v>4</v>
      </c>
      <c r="Q76" s="21">
        <v>0</v>
      </c>
      <c r="R76" s="5"/>
      <c r="S76" s="1"/>
      <c r="T76" s="1">
        <f t="shared" si="23"/>
        <v>6.5500000000000003E-2</v>
      </c>
      <c r="U76" s="1">
        <f t="shared" si="24"/>
        <v>6.5500000000000003E-2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37</v>
      </c>
      <c r="C77" s="1">
        <v>10.731999999999999</v>
      </c>
      <c r="D77" s="1"/>
      <c r="E77" s="1">
        <v>10.709</v>
      </c>
      <c r="F77" s="1"/>
      <c r="G77" s="7">
        <v>1</v>
      </c>
      <c r="H77" s="1">
        <v>60</v>
      </c>
      <c r="I77" s="1" t="s">
        <v>41</v>
      </c>
      <c r="J77" s="1">
        <v>16.399999999999999</v>
      </c>
      <c r="K77" s="1">
        <f t="shared" si="20"/>
        <v>-5.6909999999999989</v>
      </c>
      <c r="L77" s="1">
        <f t="shared" si="21"/>
        <v>10.709</v>
      </c>
      <c r="M77" s="1"/>
      <c r="N77" s="1">
        <v>25</v>
      </c>
      <c r="O77" s="1"/>
      <c r="P77" s="1">
        <f t="shared" si="22"/>
        <v>2.1417999999999999</v>
      </c>
      <c r="Q77" s="5">
        <f t="shared" si="26"/>
        <v>4.985199999999999</v>
      </c>
      <c r="R77" s="5"/>
      <c r="S77" s="1"/>
      <c r="T77" s="1">
        <f t="shared" si="23"/>
        <v>14</v>
      </c>
      <c r="U77" s="1">
        <f t="shared" si="24"/>
        <v>11.672425063031096</v>
      </c>
      <c r="V77" s="1">
        <v>5.0545999999999998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 t="s">
        <v>123</v>
      </c>
      <c r="AG77" s="1">
        <f>G77*Q77</f>
        <v>4.985199999999999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37</v>
      </c>
      <c r="C78" s="1"/>
      <c r="D78" s="1"/>
      <c r="E78" s="1"/>
      <c r="F78" s="1"/>
      <c r="G78" s="7">
        <v>1</v>
      </c>
      <c r="H78" s="1">
        <v>60</v>
      </c>
      <c r="I78" s="1" t="s">
        <v>41</v>
      </c>
      <c r="J78" s="1"/>
      <c r="K78" s="1">
        <f t="shared" si="20"/>
        <v>0</v>
      </c>
      <c r="L78" s="1">
        <f t="shared" si="21"/>
        <v>0</v>
      </c>
      <c r="M78" s="1"/>
      <c r="N78" s="1">
        <v>0</v>
      </c>
      <c r="O78" s="1"/>
      <c r="P78" s="1">
        <f t="shared" si="22"/>
        <v>0</v>
      </c>
      <c r="Q78" s="5">
        <v>8</v>
      </c>
      <c r="R78" s="5"/>
      <c r="S78" s="1"/>
      <c r="T78" s="1" t="e">
        <f t="shared" si="23"/>
        <v>#DIV/0!</v>
      </c>
      <c r="U78" s="1" t="e">
        <f t="shared" si="24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 t="s">
        <v>125</v>
      </c>
      <c r="AG78" s="1">
        <f>G78*Q78</f>
        <v>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40</v>
      </c>
      <c r="C79" s="1"/>
      <c r="D79" s="1"/>
      <c r="E79" s="1"/>
      <c r="F79" s="1"/>
      <c r="G79" s="7">
        <v>0.4</v>
      </c>
      <c r="H79" s="1">
        <v>30</v>
      </c>
      <c r="I79" s="1" t="s">
        <v>41</v>
      </c>
      <c r="J79" s="1"/>
      <c r="K79" s="1">
        <f t="shared" si="20"/>
        <v>0</v>
      </c>
      <c r="L79" s="1">
        <f t="shared" si="21"/>
        <v>0</v>
      </c>
      <c r="M79" s="1"/>
      <c r="N79" s="1">
        <v>40</v>
      </c>
      <c r="O79" s="1"/>
      <c r="P79" s="1">
        <f t="shared" si="22"/>
        <v>0</v>
      </c>
      <c r="Q79" s="5"/>
      <c r="R79" s="5"/>
      <c r="S79" s="1"/>
      <c r="T79" s="1" t="e">
        <f t="shared" si="23"/>
        <v>#DIV/0!</v>
      </c>
      <c r="U79" s="1" t="e">
        <f t="shared" si="24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4.8</v>
      </c>
      <c r="AD79" s="1">
        <v>0</v>
      </c>
      <c r="AE79" s="1">
        <v>0</v>
      </c>
      <c r="AF79" s="1" t="s">
        <v>127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40</v>
      </c>
      <c r="C80" s="1">
        <v>31</v>
      </c>
      <c r="D80" s="1">
        <v>128</v>
      </c>
      <c r="E80" s="1">
        <v>157</v>
      </c>
      <c r="F80" s="1"/>
      <c r="G80" s="7">
        <v>0.33</v>
      </c>
      <c r="H80" s="1" t="e">
        <v>#N/A</v>
      </c>
      <c r="I80" s="1" t="s">
        <v>41</v>
      </c>
      <c r="J80" s="1">
        <v>41</v>
      </c>
      <c r="K80" s="1">
        <f t="shared" si="20"/>
        <v>116</v>
      </c>
      <c r="L80" s="1">
        <f t="shared" si="21"/>
        <v>29</v>
      </c>
      <c r="M80" s="1">
        <v>128</v>
      </c>
      <c r="N80" s="1">
        <v>50</v>
      </c>
      <c r="O80" s="1"/>
      <c r="P80" s="1">
        <f t="shared" si="22"/>
        <v>5.8</v>
      </c>
      <c r="Q80" s="5">
        <f t="shared" si="26"/>
        <v>31.200000000000003</v>
      </c>
      <c r="R80" s="5"/>
      <c r="S80" s="1"/>
      <c r="T80" s="1">
        <f t="shared" si="23"/>
        <v>14.000000000000002</v>
      </c>
      <c r="U80" s="1">
        <f t="shared" si="24"/>
        <v>8.6206896551724146</v>
      </c>
      <c r="V80" s="1">
        <v>7.4</v>
      </c>
      <c r="W80" s="1">
        <v>0</v>
      </c>
      <c r="X80" s="1">
        <v>8.6</v>
      </c>
      <c r="Y80" s="1">
        <v>8.8000000000000007</v>
      </c>
      <c r="Z80" s="1">
        <v>7.6</v>
      </c>
      <c r="AA80" s="1">
        <v>8.8000000000000007</v>
      </c>
      <c r="AB80" s="1">
        <v>14.8</v>
      </c>
      <c r="AC80" s="1">
        <v>10.8</v>
      </c>
      <c r="AD80" s="1">
        <v>6</v>
      </c>
      <c r="AE80" s="1">
        <v>10</v>
      </c>
      <c r="AF80" s="1"/>
      <c r="AG80" s="1">
        <f>G80*Q80</f>
        <v>10.296000000000001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129</v>
      </c>
      <c r="B81" s="10" t="s">
        <v>40</v>
      </c>
      <c r="C81" s="10"/>
      <c r="D81" s="10">
        <v>56</v>
      </c>
      <c r="E81" s="10">
        <v>56</v>
      </c>
      <c r="F81" s="10"/>
      <c r="G81" s="11">
        <v>0</v>
      </c>
      <c r="H81" s="10" t="e">
        <v>#N/A</v>
      </c>
      <c r="I81" s="10" t="s">
        <v>38</v>
      </c>
      <c r="J81" s="10"/>
      <c r="K81" s="10">
        <f t="shared" si="20"/>
        <v>56</v>
      </c>
      <c r="L81" s="10">
        <f t="shared" si="21"/>
        <v>0</v>
      </c>
      <c r="M81" s="10">
        <v>56</v>
      </c>
      <c r="N81" s="10">
        <v>0</v>
      </c>
      <c r="O81" s="10"/>
      <c r="P81" s="10">
        <f t="shared" si="22"/>
        <v>0</v>
      </c>
      <c r="Q81" s="12"/>
      <c r="R81" s="12"/>
      <c r="S81" s="10"/>
      <c r="T81" s="10" t="e">
        <f t="shared" si="23"/>
        <v>#DIV/0!</v>
      </c>
      <c r="U81" s="10" t="e">
        <f t="shared" si="24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/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37</v>
      </c>
      <c r="C82" s="1">
        <v>116.509</v>
      </c>
      <c r="D82" s="1">
        <v>32.726999999999997</v>
      </c>
      <c r="E82" s="1">
        <v>125.279</v>
      </c>
      <c r="F82" s="1"/>
      <c r="G82" s="7">
        <v>1</v>
      </c>
      <c r="H82" s="1">
        <v>45</v>
      </c>
      <c r="I82" s="1" t="s">
        <v>41</v>
      </c>
      <c r="J82" s="1">
        <v>133</v>
      </c>
      <c r="K82" s="1">
        <f t="shared" si="20"/>
        <v>-7.7210000000000036</v>
      </c>
      <c r="L82" s="1">
        <f t="shared" si="21"/>
        <v>125.279</v>
      </c>
      <c r="M82" s="1"/>
      <c r="N82" s="1">
        <v>120</v>
      </c>
      <c r="O82" s="1">
        <v>100</v>
      </c>
      <c r="P82" s="1">
        <f t="shared" si="22"/>
        <v>25.055799999999998</v>
      </c>
      <c r="Q82" s="5">
        <f t="shared" ref="Q82:Q91" si="27">14*P82-O82-N82-F82</f>
        <v>130.78119999999996</v>
      </c>
      <c r="R82" s="5"/>
      <c r="S82" s="1"/>
      <c r="T82" s="1">
        <f t="shared" si="23"/>
        <v>14</v>
      </c>
      <c r="U82" s="1">
        <f t="shared" si="24"/>
        <v>8.780402142418124</v>
      </c>
      <c r="V82" s="1">
        <v>23.590800000000002</v>
      </c>
      <c r="W82" s="1">
        <v>17.941800000000001</v>
      </c>
      <c r="X82" s="1">
        <v>22.129000000000001</v>
      </c>
      <c r="Y82" s="1">
        <v>26.253399999999999</v>
      </c>
      <c r="Z82" s="1">
        <v>25.017199999999999</v>
      </c>
      <c r="AA82" s="1">
        <v>17.803599999999999</v>
      </c>
      <c r="AB82" s="1">
        <v>29.8508</v>
      </c>
      <c r="AC82" s="1">
        <v>26.7822</v>
      </c>
      <c r="AD82" s="1">
        <v>24.662600000000001</v>
      </c>
      <c r="AE82" s="1">
        <v>28.6252</v>
      </c>
      <c r="AF82" s="1"/>
      <c r="AG82" s="1">
        <f t="shared" ref="AG82:AG94" si="28">G82*Q82</f>
        <v>130.78119999999996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40</v>
      </c>
      <c r="C83" s="1">
        <v>258</v>
      </c>
      <c r="D83" s="1">
        <v>297</v>
      </c>
      <c r="E83" s="17">
        <f>458+E113</f>
        <v>487</v>
      </c>
      <c r="F83" s="1"/>
      <c r="G83" s="7">
        <v>0.41</v>
      </c>
      <c r="H83" s="1">
        <v>50</v>
      </c>
      <c r="I83" s="1" t="s">
        <v>41</v>
      </c>
      <c r="J83" s="1">
        <v>357</v>
      </c>
      <c r="K83" s="1">
        <f t="shared" si="20"/>
        <v>130</v>
      </c>
      <c r="L83" s="1">
        <f t="shared" si="21"/>
        <v>337</v>
      </c>
      <c r="M83" s="1">
        <v>150</v>
      </c>
      <c r="N83" s="1">
        <v>561</v>
      </c>
      <c r="O83" s="1">
        <v>300</v>
      </c>
      <c r="P83" s="1">
        <f t="shared" si="22"/>
        <v>67.400000000000006</v>
      </c>
      <c r="Q83" s="5">
        <f t="shared" si="27"/>
        <v>82.600000000000136</v>
      </c>
      <c r="R83" s="5"/>
      <c r="S83" s="1"/>
      <c r="T83" s="1">
        <f t="shared" si="23"/>
        <v>14</v>
      </c>
      <c r="U83" s="1">
        <f t="shared" si="24"/>
        <v>12.774480712166172</v>
      </c>
      <c r="V83" s="1">
        <v>106.2</v>
      </c>
      <c r="W83" s="1">
        <v>62.8</v>
      </c>
      <c r="X83" s="1">
        <v>78.8</v>
      </c>
      <c r="Y83" s="1">
        <v>118.4</v>
      </c>
      <c r="Z83" s="1">
        <v>94.8</v>
      </c>
      <c r="AA83" s="1">
        <v>80.8</v>
      </c>
      <c r="AB83" s="1">
        <v>86.2</v>
      </c>
      <c r="AC83" s="1">
        <v>66.599999999999994</v>
      </c>
      <c r="AD83" s="1">
        <v>59</v>
      </c>
      <c r="AE83" s="1">
        <v>96</v>
      </c>
      <c r="AF83" s="1"/>
      <c r="AG83" s="1">
        <f t="shared" si="28"/>
        <v>33.866000000000057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37</v>
      </c>
      <c r="C84" s="1">
        <v>440.09699999999998</v>
      </c>
      <c r="D84" s="1">
        <v>23.577999999999999</v>
      </c>
      <c r="E84" s="17">
        <f>250.281+E114</f>
        <v>275.16700000000003</v>
      </c>
      <c r="F84" s="17">
        <f>149.452+F114</f>
        <v>170.452</v>
      </c>
      <c r="G84" s="7">
        <v>1</v>
      </c>
      <c r="H84" s="1">
        <v>50</v>
      </c>
      <c r="I84" s="1" t="s">
        <v>41</v>
      </c>
      <c r="J84" s="1">
        <v>239.8</v>
      </c>
      <c r="K84" s="1">
        <f t="shared" si="20"/>
        <v>35.367000000000019</v>
      </c>
      <c r="L84" s="1">
        <f t="shared" si="21"/>
        <v>275.16700000000003</v>
      </c>
      <c r="M84" s="1"/>
      <c r="N84" s="1">
        <v>119</v>
      </c>
      <c r="O84" s="1">
        <v>100</v>
      </c>
      <c r="P84" s="1">
        <f t="shared" si="22"/>
        <v>55.033400000000007</v>
      </c>
      <c r="Q84" s="5">
        <f t="shared" si="27"/>
        <v>381.01560000000006</v>
      </c>
      <c r="R84" s="5"/>
      <c r="S84" s="1"/>
      <c r="T84" s="1">
        <f t="shared" si="23"/>
        <v>14</v>
      </c>
      <c r="U84" s="1">
        <f t="shared" si="24"/>
        <v>7.0766479992150213</v>
      </c>
      <c r="V84" s="1">
        <v>47.334400000000002</v>
      </c>
      <c r="W84" s="1">
        <v>39.1096</v>
      </c>
      <c r="X84" s="1">
        <v>53.171799999999983</v>
      </c>
      <c r="Y84" s="1">
        <v>63.529000000000018</v>
      </c>
      <c r="Z84" s="1">
        <v>54.937600000000003</v>
      </c>
      <c r="AA84" s="1">
        <v>54.978599999999993</v>
      </c>
      <c r="AB84" s="1">
        <v>46.929000000000002</v>
      </c>
      <c r="AC84" s="1">
        <v>45.682200000000009</v>
      </c>
      <c r="AD84" s="1">
        <v>43.335000000000001</v>
      </c>
      <c r="AE84" s="1">
        <v>40.189</v>
      </c>
      <c r="AF84" s="1"/>
      <c r="AG84" s="1">
        <f t="shared" si="28"/>
        <v>381.01560000000006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40</v>
      </c>
      <c r="C85" s="1">
        <v>185</v>
      </c>
      <c r="D85" s="1">
        <v>136</v>
      </c>
      <c r="E85" s="1">
        <v>101</v>
      </c>
      <c r="F85" s="1">
        <v>209</v>
      </c>
      <c r="G85" s="7">
        <v>0.35</v>
      </c>
      <c r="H85" s="1">
        <v>50</v>
      </c>
      <c r="I85" s="1" t="s">
        <v>41</v>
      </c>
      <c r="J85" s="1">
        <v>106</v>
      </c>
      <c r="K85" s="1">
        <f t="shared" si="20"/>
        <v>-5</v>
      </c>
      <c r="L85" s="1">
        <f t="shared" si="21"/>
        <v>101</v>
      </c>
      <c r="M85" s="1"/>
      <c r="N85" s="1">
        <v>100</v>
      </c>
      <c r="O85" s="1"/>
      <c r="P85" s="1">
        <f t="shared" si="22"/>
        <v>20.2</v>
      </c>
      <c r="Q85" s="5"/>
      <c r="R85" s="5"/>
      <c r="S85" s="1"/>
      <c r="T85" s="1">
        <f t="shared" si="23"/>
        <v>15.297029702970297</v>
      </c>
      <c r="U85" s="1">
        <f t="shared" si="24"/>
        <v>15.297029702970297</v>
      </c>
      <c r="V85" s="1">
        <v>29</v>
      </c>
      <c r="W85" s="1">
        <v>32</v>
      </c>
      <c r="X85" s="1">
        <v>32.6</v>
      </c>
      <c r="Y85" s="1">
        <v>45.8</v>
      </c>
      <c r="Z85" s="1">
        <v>40.4</v>
      </c>
      <c r="AA85" s="1">
        <v>47.4</v>
      </c>
      <c r="AB85" s="1">
        <v>33.799999999999997</v>
      </c>
      <c r="AC85" s="1">
        <v>36.799999999999997</v>
      </c>
      <c r="AD85" s="1">
        <v>31.6</v>
      </c>
      <c r="AE85" s="1">
        <v>33.6</v>
      </c>
      <c r="AF85" s="1"/>
      <c r="AG85" s="1">
        <f t="shared" si="28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37</v>
      </c>
      <c r="C86" s="1">
        <v>225.30500000000001</v>
      </c>
      <c r="D86" s="1">
        <v>24.658999999999999</v>
      </c>
      <c r="E86" s="1">
        <v>51.445</v>
      </c>
      <c r="F86" s="1">
        <v>195.45500000000001</v>
      </c>
      <c r="G86" s="7">
        <v>1</v>
      </c>
      <c r="H86" s="1">
        <v>50</v>
      </c>
      <c r="I86" s="1" t="s">
        <v>41</v>
      </c>
      <c r="J86" s="1">
        <v>46.5</v>
      </c>
      <c r="K86" s="1">
        <f t="shared" si="20"/>
        <v>4.9450000000000003</v>
      </c>
      <c r="L86" s="1">
        <f t="shared" si="21"/>
        <v>51.445</v>
      </c>
      <c r="M86" s="1"/>
      <c r="N86" s="1">
        <v>56</v>
      </c>
      <c r="O86" s="1"/>
      <c r="P86" s="1">
        <f t="shared" si="22"/>
        <v>10.289</v>
      </c>
      <c r="Q86" s="5"/>
      <c r="R86" s="5"/>
      <c r="S86" s="1"/>
      <c r="T86" s="1">
        <f t="shared" si="23"/>
        <v>24.439206920011664</v>
      </c>
      <c r="U86" s="1">
        <f t="shared" si="24"/>
        <v>24.439206920011664</v>
      </c>
      <c r="V86" s="1">
        <v>20.337</v>
      </c>
      <c r="W86" s="1">
        <v>22.065999999999999</v>
      </c>
      <c r="X86" s="1">
        <v>24.893000000000001</v>
      </c>
      <c r="Y86" s="1">
        <v>33.8842</v>
      </c>
      <c r="Z86" s="1">
        <v>32.811999999999998</v>
      </c>
      <c r="AA86" s="1">
        <v>35.727200000000003</v>
      </c>
      <c r="AB86" s="1">
        <v>9.7981999999999996</v>
      </c>
      <c r="AC86" s="1">
        <v>32.658799999999999</v>
      </c>
      <c r="AD86" s="1">
        <v>20.638999999999999</v>
      </c>
      <c r="AE86" s="1">
        <v>18.8264</v>
      </c>
      <c r="AF86" s="18" t="s">
        <v>73</v>
      </c>
      <c r="AG86" s="1">
        <f t="shared" si="28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40</v>
      </c>
      <c r="C87" s="1">
        <v>319</v>
      </c>
      <c r="D87" s="1">
        <v>190</v>
      </c>
      <c r="E87" s="1">
        <v>361</v>
      </c>
      <c r="F87" s="1">
        <v>102</v>
      </c>
      <c r="G87" s="7">
        <v>0.4</v>
      </c>
      <c r="H87" s="1">
        <v>50</v>
      </c>
      <c r="I87" s="1" t="s">
        <v>41</v>
      </c>
      <c r="J87" s="1">
        <v>253</v>
      </c>
      <c r="K87" s="1">
        <f t="shared" si="20"/>
        <v>108</v>
      </c>
      <c r="L87" s="1">
        <f t="shared" si="21"/>
        <v>261</v>
      </c>
      <c r="M87" s="1">
        <v>100</v>
      </c>
      <c r="N87" s="1">
        <v>319</v>
      </c>
      <c r="O87" s="1">
        <v>150</v>
      </c>
      <c r="P87" s="1">
        <f t="shared" si="22"/>
        <v>52.2</v>
      </c>
      <c r="Q87" s="5">
        <f t="shared" si="27"/>
        <v>159.80000000000007</v>
      </c>
      <c r="R87" s="5"/>
      <c r="S87" s="1"/>
      <c r="T87" s="1">
        <f t="shared" si="23"/>
        <v>14</v>
      </c>
      <c r="U87" s="1">
        <f t="shared" si="24"/>
        <v>10.938697318007662</v>
      </c>
      <c r="V87" s="1">
        <v>60.6</v>
      </c>
      <c r="W87" s="1">
        <v>49.4</v>
      </c>
      <c r="X87" s="1">
        <v>47.8</v>
      </c>
      <c r="Y87" s="1">
        <v>75.8</v>
      </c>
      <c r="Z87" s="1">
        <v>73.400000000000006</v>
      </c>
      <c r="AA87" s="1">
        <v>28.4</v>
      </c>
      <c r="AB87" s="1">
        <v>63.2</v>
      </c>
      <c r="AC87" s="1">
        <v>55.2</v>
      </c>
      <c r="AD87" s="1">
        <v>40</v>
      </c>
      <c r="AE87" s="1">
        <v>51.2</v>
      </c>
      <c r="AF87" s="1"/>
      <c r="AG87" s="1">
        <f t="shared" si="28"/>
        <v>63.92000000000003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40</v>
      </c>
      <c r="C88" s="1">
        <v>438</v>
      </c>
      <c r="D88" s="1">
        <v>48</v>
      </c>
      <c r="E88" s="1">
        <v>413</v>
      </c>
      <c r="F88" s="1">
        <v>-9</v>
      </c>
      <c r="G88" s="7">
        <v>0.41</v>
      </c>
      <c r="H88" s="1">
        <v>50</v>
      </c>
      <c r="I88" s="1" t="s">
        <v>41</v>
      </c>
      <c r="J88" s="1">
        <v>437</v>
      </c>
      <c r="K88" s="1">
        <f t="shared" si="20"/>
        <v>-24</v>
      </c>
      <c r="L88" s="1">
        <f t="shared" si="21"/>
        <v>413</v>
      </c>
      <c r="M88" s="1"/>
      <c r="N88" s="1">
        <v>456</v>
      </c>
      <c r="O88" s="1">
        <v>200</v>
      </c>
      <c r="P88" s="1">
        <f t="shared" si="22"/>
        <v>82.6</v>
      </c>
      <c r="Q88" s="5">
        <f t="shared" si="27"/>
        <v>509.39999999999986</v>
      </c>
      <c r="R88" s="5"/>
      <c r="S88" s="1"/>
      <c r="T88" s="1">
        <f t="shared" si="23"/>
        <v>14</v>
      </c>
      <c r="U88" s="1">
        <f t="shared" si="24"/>
        <v>7.8329297820823252</v>
      </c>
      <c r="V88" s="1">
        <v>81.8</v>
      </c>
      <c r="W88" s="1">
        <v>57.8</v>
      </c>
      <c r="X88" s="1">
        <v>60.4</v>
      </c>
      <c r="Y88" s="1">
        <v>106.4</v>
      </c>
      <c r="Z88" s="1">
        <v>69.2</v>
      </c>
      <c r="AA88" s="1">
        <v>67</v>
      </c>
      <c r="AB88" s="1">
        <v>69.8</v>
      </c>
      <c r="AC88" s="1">
        <v>47.8</v>
      </c>
      <c r="AD88" s="1">
        <v>46.4</v>
      </c>
      <c r="AE88" s="1">
        <v>82.2</v>
      </c>
      <c r="AF88" s="1" t="s">
        <v>137</v>
      </c>
      <c r="AG88" s="1">
        <f t="shared" si="28"/>
        <v>208.85399999999993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37</v>
      </c>
      <c r="C89" s="1">
        <v>490.846</v>
      </c>
      <c r="D89" s="1">
        <v>1.571</v>
      </c>
      <c r="E89" s="1">
        <v>256.11500000000001</v>
      </c>
      <c r="F89" s="1">
        <v>222.16800000000001</v>
      </c>
      <c r="G89" s="7">
        <v>1</v>
      </c>
      <c r="H89" s="1">
        <v>50</v>
      </c>
      <c r="I89" s="1" t="s">
        <v>41</v>
      </c>
      <c r="J89" s="1">
        <v>236.8</v>
      </c>
      <c r="K89" s="1">
        <f t="shared" si="20"/>
        <v>19.314999999999998</v>
      </c>
      <c r="L89" s="1">
        <f t="shared" si="21"/>
        <v>256.11500000000001</v>
      </c>
      <c r="M89" s="1"/>
      <c r="N89" s="1">
        <v>70</v>
      </c>
      <c r="O89" s="1">
        <v>50</v>
      </c>
      <c r="P89" s="1">
        <f t="shared" si="22"/>
        <v>51.222999999999999</v>
      </c>
      <c r="Q89" s="5">
        <f t="shared" si="27"/>
        <v>374.95399999999995</v>
      </c>
      <c r="R89" s="5"/>
      <c r="S89" s="1"/>
      <c r="T89" s="1">
        <f t="shared" si="23"/>
        <v>14</v>
      </c>
      <c r="U89" s="1">
        <f t="shared" si="24"/>
        <v>6.6799679831325776</v>
      </c>
      <c r="V89" s="1">
        <v>42.563000000000009</v>
      </c>
      <c r="W89" s="1">
        <v>19.8508</v>
      </c>
      <c r="X89" s="1">
        <v>45.896000000000001</v>
      </c>
      <c r="Y89" s="1">
        <v>52.064399999999999</v>
      </c>
      <c r="Z89" s="1">
        <v>39.285400000000017</v>
      </c>
      <c r="AA89" s="1">
        <v>45.364800000000002</v>
      </c>
      <c r="AB89" s="1">
        <v>50.017600000000002</v>
      </c>
      <c r="AC89" s="1">
        <v>41.888799999999989</v>
      </c>
      <c r="AD89" s="1">
        <v>49.417000000000002</v>
      </c>
      <c r="AE89" s="1">
        <v>45.0792</v>
      </c>
      <c r="AF89" s="1"/>
      <c r="AG89" s="1">
        <f t="shared" si="28"/>
        <v>374.95399999999995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40</v>
      </c>
      <c r="C90" s="1">
        <v>49</v>
      </c>
      <c r="D90" s="1">
        <v>157</v>
      </c>
      <c r="E90" s="1">
        <v>194</v>
      </c>
      <c r="F90" s="1"/>
      <c r="G90" s="7">
        <v>0.3</v>
      </c>
      <c r="H90" s="1">
        <v>50</v>
      </c>
      <c r="I90" s="1" t="s">
        <v>41</v>
      </c>
      <c r="J90" s="1">
        <v>53</v>
      </c>
      <c r="K90" s="1">
        <f t="shared" si="20"/>
        <v>141</v>
      </c>
      <c r="L90" s="1">
        <f t="shared" si="21"/>
        <v>44</v>
      </c>
      <c r="M90" s="1">
        <v>150</v>
      </c>
      <c r="N90" s="1">
        <v>150</v>
      </c>
      <c r="O90" s="1"/>
      <c r="P90" s="1">
        <f t="shared" si="22"/>
        <v>8.8000000000000007</v>
      </c>
      <c r="Q90" s="5"/>
      <c r="R90" s="5"/>
      <c r="S90" s="1"/>
      <c r="T90" s="1">
        <f t="shared" si="23"/>
        <v>17.045454545454543</v>
      </c>
      <c r="U90" s="1">
        <f t="shared" si="24"/>
        <v>17.045454545454543</v>
      </c>
      <c r="V90" s="1">
        <v>20</v>
      </c>
      <c r="W90" s="1">
        <v>0.4</v>
      </c>
      <c r="X90" s="1">
        <v>3.8</v>
      </c>
      <c r="Y90" s="1">
        <v>15.4</v>
      </c>
      <c r="Z90" s="1">
        <v>12</v>
      </c>
      <c r="AA90" s="1">
        <v>14.8</v>
      </c>
      <c r="AB90" s="1">
        <v>16.600000000000001</v>
      </c>
      <c r="AC90" s="1">
        <v>10.8</v>
      </c>
      <c r="AD90" s="1">
        <v>11</v>
      </c>
      <c r="AE90" s="1">
        <v>17.399999999999999</v>
      </c>
      <c r="AF90" s="1"/>
      <c r="AG90" s="1">
        <f t="shared" si="2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40</v>
      </c>
      <c r="C91" s="1">
        <v>341</v>
      </c>
      <c r="D91" s="1">
        <v>200</v>
      </c>
      <c r="E91" s="1">
        <v>297</v>
      </c>
      <c r="F91" s="1">
        <v>232</v>
      </c>
      <c r="G91" s="7">
        <v>0.18</v>
      </c>
      <c r="H91" s="1">
        <v>50</v>
      </c>
      <c r="I91" s="1" t="s">
        <v>41</v>
      </c>
      <c r="J91" s="1">
        <v>102</v>
      </c>
      <c r="K91" s="1">
        <f t="shared" si="20"/>
        <v>195</v>
      </c>
      <c r="L91" s="1">
        <f t="shared" si="21"/>
        <v>97</v>
      </c>
      <c r="M91" s="1">
        <v>200</v>
      </c>
      <c r="N91" s="1">
        <v>0</v>
      </c>
      <c r="O91" s="1"/>
      <c r="P91" s="1">
        <f t="shared" si="22"/>
        <v>19.399999999999999</v>
      </c>
      <c r="Q91" s="5">
        <f t="shared" si="27"/>
        <v>39.599999999999966</v>
      </c>
      <c r="R91" s="5"/>
      <c r="S91" s="1"/>
      <c r="T91" s="1">
        <f t="shared" si="23"/>
        <v>14</v>
      </c>
      <c r="U91" s="1">
        <f t="shared" si="24"/>
        <v>11.958762886597938</v>
      </c>
      <c r="V91" s="1">
        <v>21</v>
      </c>
      <c r="W91" s="1">
        <v>24.2</v>
      </c>
      <c r="X91" s="1">
        <v>37.799999999999997</v>
      </c>
      <c r="Y91" s="1">
        <v>42.4</v>
      </c>
      <c r="Z91" s="1">
        <v>18.8</v>
      </c>
      <c r="AA91" s="1">
        <v>23.8</v>
      </c>
      <c r="AB91" s="1">
        <v>21.2</v>
      </c>
      <c r="AC91" s="1">
        <v>10.4</v>
      </c>
      <c r="AD91" s="1">
        <v>8</v>
      </c>
      <c r="AE91" s="1">
        <v>23.2</v>
      </c>
      <c r="AF91" s="1"/>
      <c r="AG91" s="1">
        <f t="shared" si="28"/>
        <v>7.1279999999999939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37</v>
      </c>
      <c r="C92" s="1">
        <v>16.132000000000001</v>
      </c>
      <c r="D92" s="1">
        <v>4.0129999999999999</v>
      </c>
      <c r="E92" s="1">
        <v>15.733000000000001</v>
      </c>
      <c r="F92" s="1">
        <v>4.0419999999999998</v>
      </c>
      <c r="G92" s="7">
        <v>1</v>
      </c>
      <c r="H92" s="1">
        <v>60</v>
      </c>
      <c r="I92" s="1" t="s">
        <v>41</v>
      </c>
      <c r="J92" s="1">
        <v>32.6</v>
      </c>
      <c r="K92" s="1">
        <f t="shared" ref="K92:K114" si="29">E92-J92</f>
        <v>-16.867000000000001</v>
      </c>
      <c r="L92" s="1">
        <f t="shared" si="21"/>
        <v>15.733000000000001</v>
      </c>
      <c r="M92" s="1"/>
      <c r="N92" s="1">
        <v>61</v>
      </c>
      <c r="O92" s="1"/>
      <c r="P92" s="1">
        <f t="shared" si="22"/>
        <v>3.1466000000000003</v>
      </c>
      <c r="Q92" s="5"/>
      <c r="R92" s="5"/>
      <c r="S92" s="1"/>
      <c r="T92" s="1">
        <f t="shared" si="23"/>
        <v>20.670565054344369</v>
      </c>
      <c r="U92" s="1">
        <f t="shared" si="24"/>
        <v>20.670565054344369</v>
      </c>
      <c r="V92" s="1">
        <v>8.017199999999999</v>
      </c>
      <c r="W92" s="1">
        <v>-7.980000000000001E-2</v>
      </c>
      <c r="X92" s="1">
        <v>4.7766000000000002</v>
      </c>
      <c r="Y92" s="1">
        <v>7.5144000000000002</v>
      </c>
      <c r="Z92" s="1">
        <v>4.4979999999999993</v>
      </c>
      <c r="AA92" s="1">
        <v>2.7307999999999999</v>
      </c>
      <c r="AB92" s="1">
        <v>6.6616</v>
      </c>
      <c r="AC92" s="1">
        <v>5.8550000000000004</v>
      </c>
      <c r="AD92" s="1">
        <v>1.492</v>
      </c>
      <c r="AE92" s="1">
        <v>4.0632000000000001</v>
      </c>
      <c r="AF92" s="1"/>
      <c r="AG92" s="1">
        <f t="shared" si="2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40</v>
      </c>
      <c r="C93" s="1">
        <v>9</v>
      </c>
      <c r="D93" s="1"/>
      <c r="E93" s="1">
        <v>7</v>
      </c>
      <c r="F93" s="1">
        <v>2</v>
      </c>
      <c r="G93" s="7">
        <v>0.4</v>
      </c>
      <c r="H93" s="1">
        <v>60</v>
      </c>
      <c r="I93" s="1" t="s">
        <v>41</v>
      </c>
      <c r="J93" s="1">
        <v>19</v>
      </c>
      <c r="K93" s="1">
        <f t="shared" si="29"/>
        <v>-12</v>
      </c>
      <c r="L93" s="1">
        <f t="shared" si="21"/>
        <v>7</v>
      </c>
      <c r="M93" s="1"/>
      <c r="N93" s="1">
        <v>86</v>
      </c>
      <c r="O93" s="1"/>
      <c r="P93" s="1">
        <f t="shared" si="22"/>
        <v>1.4</v>
      </c>
      <c r="Q93" s="5"/>
      <c r="R93" s="5"/>
      <c r="S93" s="1"/>
      <c r="T93" s="1">
        <f t="shared" si="23"/>
        <v>62.857142857142861</v>
      </c>
      <c r="U93" s="1">
        <f t="shared" si="24"/>
        <v>62.857142857142861</v>
      </c>
      <c r="V93" s="1">
        <v>10.199999999999999</v>
      </c>
      <c r="W93" s="1">
        <v>3.2</v>
      </c>
      <c r="X93" s="1">
        <v>4.8</v>
      </c>
      <c r="Y93" s="1">
        <v>6.2</v>
      </c>
      <c r="Z93" s="1">
        <v>7.2</v>
      </c>
      <c r="AA93" s="1">
        <v>2.6</v>
      </c>
      <c r="AB93" s="1">
        <v>5.2</v>
      </c>
      <c r="AC93" s="1">
        <v>7.4</v>
      </c>
      <c r="AD93" s="1">
        <v>4.5999999999999996</v>
      </c>
      <c r="AE93" s="1">
        <v>5</v>
      </c>
      <c r="AF93" s="1" t="s">
        <v>143</v>
      </c>
      <c r="AG93" s="1">
        <f t="shared" si="2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37</v>
      </c>
      <c r="C94" s="1">
        <v>11.03</v>
      </c>
      <c r="D94" s="1">
        <v>101.157</v>
      </c>
      <c r="E94" s="1">
        <v>110.45399999999999</v>
      </c>
      <c r="F94" s="1">
        <v>0.88</v>
      </c>
      <c r="G94" s="7">
        <v>1</v>
      </c>
      <c r="H94" s="1" t="e">
        <v>#N/A</v>
      </c>
      <c r="I94" s="1" t="s">
        <v>41</v>
      </c>
      <c r="J94" s="1">
        <v>16.940000000000001</v>
      </c>
      <c r="K94" s="1">
        <f t="shared" si="29"/>
        <v>93.513999999999996</v>
      </c>
      <c r="L94" s="1">
        <f t="shared" si="21"/>
        <v>9.296999999999997</v>
      </c>
      <c r="M94" s="1">
        <v>101.157</v>
      </c>
      <c r="N94" s="1">
        <v>68</v>
      </c>
      <c r="O94" s="1"/>
      <c r="P94" s="1">
        <f t="shared" si="22"/>
        <v>1.8593999999999995</v>
      </c>
      <c r="Q94" s="5"/>
      <c r="R94" s="5"/>
      <c r="S94" s="1"/>
      <c r="T94" s="1">
        <f t="shared" si="23"/>
        <v>37.04420780897064</v>
      </c>
      <c r="U94" s="1">
        <f t="shared" si="24"/>
        <v>37.04420780897064</v>
      </c>
      <c r="V94" s="1">
        <v>8.3089999999999993</v>
      </c>
      <c r="W94" s="1">
        <v>0.51999999999999891</v>
      </c>
      <c r="X94" s="1">
        <v>4.0792000000000002</v>
      </c>
      <c r="Y94" s="1">
        <v>4.0986000000000002</v>
      </c>
      <c r="Z94" s="1">
        <v>4.7572000000000001</v>
      </c>
      <c r="AA94" s="1">
        <v>2.0424000000000002</v>
      </c>
      <c r="AB94" s="1">
        <v>6.6611999999999991</v>
      </c>
      <c r="AC94" s="1">
        <v>3.0019999999999998</v>
      </c>
      <c r="AD94" s="1">
        <v>0</v>
      </c>
      <c r="AE94" s="1">
        <v>0</v>
      </c>
      <c r="AF94" s="1" t="s">
        <v>145</v>
      </c>
      <c r="AG94" s="1">
        <f t="shared" si="2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146</v>
      </c>
      <c r="B95" s="10" t="s">
        <v>37</v>
      </c>
      <c r="C95" s="10"/>
      <c r="D95" s="10">
        <v>50.545000000000002</v>
      </c>
      <c r="E95" s="10">
        <v>50.545000000000002</v>
      </c>
      <c r="F95" s="10"/>
      <c r="G95" s="11">
        <v>0</v>
      </c>
      <c r="H95" s="10" t="e">
        <v>#N/A</v>
      </c>
      <c r="I95" s="10" t="s">
        <v>38</v>
      </c>
      <c r="J95" s="10"/>
      <c r="K95" s="10">
        <f t="shared" si="29"/>
        <v>50.545000000000002</v>
      </c>
      <c r="L95" s="10">
        <f t="shared" si="21"/>
        <v>0</v>
      </c>
      <c r="M95" s="10">
        <v>50.545000000000002</v>
      </c>
      <c r="N95" s="10">
        <v>0</v>
      </c>
      <c r="O95" s="10"/>
      <c r="P95" s="10">
        <f t="shared" si="22"/>
        <v>0</v>
      </c>
      <c r="Q95" s="12"/>
      <c r="R95" s="12"/>
      <c r="S95" s="10"/>
      <c r="T95" s="10" t="e">
        <f t="shared" si="23"/>
        <v>#DIV/0!</v>
      </c>
      <c r="U95" s="10" t="e">
        <f t="shared" si="24"/>
        <v>#DIV/0!</v>
      </c>
      <c r="V95" s="10">
        <v>0</v>
      </c>
      <c r="W95" s="10">
        <v>0</v>
      </c>
      <c r="X95" s="10">
        <v>1.1983999999999999</v>
      </c>
      <c r="Y95" s="10">
        <v>2.8964000000000012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 t="s">
        <v>147</v>
      </c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148</v>
      </c>
      <c r="B96" s="1" t="s">
        <v>40</v>
      </c>
      <c r="C96" s="1">
        <v>27</v>
      </c>
      <c r="D96" s="1"/>
      <c r="E96" s="1">
        <v>11</v>
      </c>
      <c r="F96" s="1">
        <v>15</v>
      </c>
      <c r="G96" s="7">
        <v>0.33</v>
      </c>
      <c r="H96" s="1" t="e">
        <v>#N/A</v>
      </c>
      <c r="I96" s="1" t="s">
        <v>41</v>
      </c>
      <c r="J96" s="1">
        <v>12</v>
      </c>
      <c r="K96" s="1">
        <f t="shared" si="29"/>
        <v>-1</v>
      </c>
      <c r="L96" s="1">
        <f t="shared" si="21"/>
        <v>11</v>
      </c>
      <c r="M96" s="1"/>
      <c r="N96" s="1">
        <v>0</v>
      </c>
      <c r="O96" s="1"/>
      <c r="P96" s="1">
        <f t="shared" ref="P96:P114" si="30">L96/5</f>
        <v>2.2000000000000002</v>
      </c>
      <c r="Q96" s="5">
        <f t="shared" ref="Q96:Q98" si="31">14*P96-O96-N96-F96</f>
        <v>15.800000000000004</v>
      </c>
      <c r="R96" s="5"/>
      <c r="S96" s="1"/>
      <c r="T96" s="1">
        <f t="shared" si="23"/>
        <v>14</v>
      </c>
      <c r="U96" s="1">
        <f t="shared" si="24"/>
        <v>6.8181818181818175</v>
      </c>
      <c r="V96" s="1">
        <v>0.2</v>
      </c>
      <c r="W96" s="1">
        <v>-1.2</v>
      </c>
      <c r="X96" s="1">
        <v>0</v>
      </c>
      <c r="Y96" s="1">
        <v>3.6</v>
      </c>
      <c r="Z96" s="1">
        <v>2</v>
      </c>
      <c r="AA96" s="1">
        <v>1</v>
      </c>
      <c r="AB96" s="1">
        <v>1.6</v>
      </c>
      <c r="AC96" s="1">
        <v>1.8</v>
      </c>
      <c r="AD96" s="1">
        <v>0</v>
      </c>
      <c r="AE96" s="1">
        <v>0</v>
      </c>
      <c r="AF96" s="1"/>
      <c r="AG96" s="1">
        <f>G96*Q96</f>
        <v>5.2140000000000013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149</v>
      </c>
      <c r="B97" s="1" t="s">
        <v>37</v>
      </c>
      <c r="C97" s="1">
        <v>13.529</v>
      </c>
      <c r="D97" s="1">
        <v>30.053999999999998</v>
      </c>
      <c r="E97" s="1">
        <v>33.460999999999999</v>
      </c>
      <c r="F97" s="1">
        <v>10.122</v>
      </c>
      <c r="G97" s="7">
        <v>1</v>
      </c>
      <c r="H97" s="1" t="e">
        <v>#N/A</v>
      </c>
      <c r="I97" s="1" t="s">
        <v>41</v>
      </c>
      <c r="J97" s="1">
        <v>2.6</v>
      </c>
      <c r="K97" s="1">
        <f t="shared" si="29"/>
        <v>30.860999999999997</v>
      </c>
      <c r="L97" s="1">
        <f t="shared" si="21"/>
        <v>3.407</v>
      </c>
      <c r="M97" s="1">
        <v>30.053999999999998</v>
      </c>
      <c r="N97" s="1">
        <v>21</v>
      </c>
      <c r="O97" s="1"/>
      <c r="P97" s="1">
        <f t="shared" si="30"/>
        <v>0.68140000000000001</v>
      </c>
      <c r="Q97" s="5"/>
      <c r="R97" s="5"/>
      <c r="S97" s="1"/>
      <c r="T97" s="1">
        <f t="shared" si="23"/>
        <v>45.6736131493983</v>
      </c>
      <c r="U97" s="1">
        <f t="shared" si="24"/>
        <v>45.6736131493983</v>
      </c>
      <c r="V97" s="1">
        <v>2.5550000000000002</v>
      </c>
      <c r="W97" s="1">
        <v>-0.33400000000000002</v>
      </c>
      <c r="X97" s="1">
        <v>1.7163999999999999</v>
      </c>
      <c r="Y97" s="1">
        <v>1.117</v>
      </c>
      <c r="Z97" s="1">
        <v>0</v>
      </c>
      <c r="AA97" s="1">
        <v>1.1599999999999999</v>
      </c>
      <c r="AB97" s="1">
        <v>0.67100000000000004</v>
      </c>
      <c r="AC97" s="1">
        <v>0</v>
      </c>
      <c r="AD97" s="1">
        <v>0</v>
      </c>
      <c r="AE97" s="1">
        <v>0</v>
      </c>
      <c r="AF97" s="1" t="s">
        <v>150</v>
      </c>
      <c r="AG97" s="1">
        <f>G97*Q97</f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151</v>
      </c>
      <c r="B98" s="1" t="s">
        <v>40</v>
      </c>
      <c r="C98" s="1">
        <v>101</v>
      </c>
      <c r="D98" s="1">
        <v>78</v>
      </c>
      <c r="E98" s="1">
        <v>131</v>
      </c>
      <c r="F98" s="1">
        <v>48</v>
      </c>
      <c r="G98" s="7">
        <v>0.84</v>
      </c>
      <c r="H98" s="1">
        <v>50</v>
      </c>
      <c r="I98" s="1" t="s">
        <v>41</v>
      </c>
      <c r="J98" s="1">
        <v>55</v>
      </c>
      <c r="K98" s="1">
        <f t="shared" si="29"/>
        <v>76</v>
      </c>
      <c r="L98" s="1">
        <f t="shared" si="21"/>
        <v>53</v>
      </c>
      <c r="M98" s="1">
        <v>78</v>
      </c>
      <c r="N98" s="1">
        <v>55</v>
      </c>
      <c r="O98" s="1"/>
      <c r="P98" s="1">
        <f t="shared" si="30"/>
        <v>10.6</v>
      </c>
      <c r="Q98" s="5">
        <f t="shared" si="31"/>
        <v>45.400000000000006</v>
      </c>
      <c r="R98" s="5"/>
      <c r="S98" s="1"/>
      <c r="T98" s="1">
        <f t="shared" si="23"/>
        <v>14.000000000000002</v>
      </c>
      <c r="U98" s="1">
        <f t="shared" si="24"/>
        <v>9.7169811320754729</v>
      </c>
      <c r="V98" s="1">
        <v>10</v>
      </c>
      <c r="W98" s="1">
        <v>0</v>
      </c>
      <c r="X98" s="1">
        <v>10.199999999999999</v>
      </c>
      <c r="Y98" s="1">
        <v>9.8000000000000007</v>
      </c>
      <c r="Z98" s="1">
        <v>9.1999999999999993</v>
      </c>
      <c r="AA98" s="1">
        <v>12.8</v>
      </c>
      <c r="AB98" s="1">
        <v>10.664</v>
      </c>
      <c r="AC98" s="1">
        <v>8.4</v>
      </c>
      <c r="AD98" s="1">
        <v>0.6</v>
      </c>
      <c r="AE98" s="1">
        <v>0</v>
      </c>
      <c r="AF98" s="1" t="s">
        <v>152</v>
      </c>
      <c r="AG98" s="1">
        <f>G98*Q98</f>
        <v>38.136000000000003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153</v>
      </c>
      <c r="B99" s="1" t="s">
        <v>40</v>
      </c>
      <c r="C99" s="1">
        <v>104</v>
      </c>
      <c r="D99" s="1">
        <v>409</v>
      </c>
      <c r="E99" s="1">
        <v>468</v>
      </c>
      <c r="F99" s="1"/>
      <c r="G99" s="7">
        <v>0.35</v>
      </c>
      <c r="H99" s="1">
        <v>50</v>
      </c>
      <c r="I99" s="1" t="s">
        <v>41</v>
      </c>
      <c r="J99" s="1">
        <v>167</v>
      </c>
      <c r="K99" s="1">
        <f t="shared" si="29"/>
        <v>301</v>
      </c>
      <c r="L99" s="1">
        <f t="shared" si="21"/>
        <v>108</v>
      </c>
      <c r="M99" s="1">
        <v>360</v>
      </c>
      <c r="N99" s="1">
        <v>550</v>
      </c>
      <c r="O99" s="1">
        <v>250</v>
      </c>
      <c r="P99" s="1">
        <f t="shared" si="30"/>
        <v>21.6</v>
      </c>
      <c r="Q99" s="5"/>
      <c r="R99" s="5"/>
      <c r="S99" s="1"/>
      <c r="T99" s="1">
        <f t="shared" si="23"/>
        <v>37.037037037037038</v>
      </c>
      <c r="U99" s="1">
        <f t="shared" si="24"/>
        <v>37.037037037037038</v>
      </c>
      <c r="V99" s="1">
        <v>96.2</v>
      </c>
      <c r="W99" s="1">
        <v>2.6</v>
      </c>
      <c r="X99" s="1">
        <v>52.4</v>
      </c>
      <c r="Y99" s="1">
        <v>125.6</v>
      </c>
      <c r="Z99" s="1">
        <v>55.4</v>
      </c>
      <c r="AA99" s="1">
        <v>70.599999999999994</v>
      </c>
      <c r="AB99" s="1">
        <v>81.2</v>
      </c>
      <c r="AC99" s="1">
        <v>50.2</v>
      </c>
      <c r="AD99" s="1">
        <v>1.2</v>
      </c>
      <c r="AE99" s="1">
        <v>0</v>
      </c>
      <c r="AF99" s="1" t="s">
        <v>154</v>
      </c>
      <c r="AG99" s="1">
        <f>G99*Q99</f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155</v>
      </c>
      <c r="B100" s="10" t="s">
        <v>37</v>
      </c>
      <c r="C100" s="10"/>
      <c r="D100" s="10">
        <v>327.49700000000001</v>
      </c>
      <c r="E100" s="10">
        <v>327.49700000000001</v>
      </c>
      <c r="F100" s="10"/>
      <c r="G100" s="11">
        <v>0</v>
      </c>
      <c r="H100" s="10" t="e">
        <v>#N/A</v>
      </c>
      <c r="I100" s="10" t="s">
        <v>38</v>
      </c>
      <c r="J100" s="10"/>
      <c r="K100" s="10">
        <f t="shared" si="29"/>
        <v>327.49700000000001</v>
      </c>
      <c r="L100" s="10">
        <f t="shared" si="21"/>
        <v>0</v>
      </c>
      <c r="M100" s="10">
        <v>327.49700000000001</v>
      </c>
      <c r="N100" s="10">
        <v>0</v>
      </c>
      <c r="O100" s="10"/>
      <c r="P100" s="10">
        <f t="shared" si="30"/>
        <v>0</v>
      </c>
      <c r="Q100" s="12"/>
      <c r="R100" s="12"/>
      <c r="S100" s="10"/>
      <c r="T100" s="10" t="e">
        <f t="shared" si="23"/>
        <v>#DIV/0!</v>
      </c>
      <c r="U100" s="10" t="e">
        <f t="shared" si="24"/>
        <v>#DIV/0!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156</v>
      </c>
      <c r="B101" s="1" t="s">
        <v>37</v>
      </c>
      <c r="C101" s="1">
        <v>357.53899999999999</v>
      </c>
      <c r="D101" s="1">
        <v>303.935</v>
      </c>
      <c r="E101" s="1">
        <v>563.15899999999999</v>
      </c>
      <c r="F101" s="1">
        <v>91.11</v>
      </c>
      <c r="G101" s="7">
        <v>1</v>
      </c>
      <c r="H101" s="1">
        <v>50</v>
      </c>
      <c r="I101" s="1" t="s">
        <v>41</v>
      </c>
      <c r="J101" s="1">
        <v>253.6</v>
      </c>
      <c r="K101" s="1">
        <f t="shared" si="29"/>
        <v>309.55899999999997</v>
      </c>
      <c r="L101" s="1">
        <f t="shared" si="21"/>
        <v>260.66399999999999</v>
      </c>
      <c r="M101" s="1">
        <v>302.495</v>
      </c>
      <c r="N101" s="1">
        <v>329</v>
      </c>
      <c r="O101" s="1">
        <v>180</v>
      </c>
      <c r="P101" s="1">
        <f t="shared" si="30"/>
        <v>52.132799999999996</v>
      </c>
      <c r="Q101" s="5">
        <f t="shared" ref="Q101:Q102" si="32">14*P101-O101-N101-F101</f>
        <v>129.74919999999997</v>
      </c>
      <c r="R101" s="5"/>
      <c r="S101" s="1"/>
      <c r="T101" s="1">
        <f t="shared" si="23"/>
        <v>14</v>
      </c>
      <c r="U101" s="1">
        <f t="shared" si="24"/>
        <v>11.511179142497623</v>
      </c>
      <c r="V101" s="1">
        <v>61.443600000000018</v>
      </c>
      <c r="W101" s="1">
        <v>0.68699999999998906</v>
      </c>
      <c r="X101" s="1">
        <v>0</v>
      </c>
      <c r="Y101" s="1">
        <v>64.251999999999995</v>
      </c>
      <c r="Z101" s="1">
        <v>20.5764</v>
      </c>
      <c r="AA101" s="1">
        <v>43.214599999999997</v>
      </c>
      <c r="AB101" s="1">
        <v>33.806399999999996</v>
      </c>
      <c r="AC101" s="1">
        <v>7.6695999999999911</v>
      </c>
      <c r="AD101" s="1">
        <v>0</v>
      </c>
      <c r="AE101" s="1">
        <v>0</v>
      </c>
      <c r="AF101" s="1" t="s">
        <v>157</v>
      </c>
      <c r="AG101" s="1">
        <f>G101*Q101</f>
        <v>129.74919999999997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158</v>
      </c>
      <c r="B102" s="1" t="s">
        <v>40</v>
      </c>
      <c r="C102" s="1">
        <v>594</v>
      </c>
      <c r="D102" s="1">
        <v>298</v>
      </c>
      <c r="E102" s="1">
        <v>740</v>
      </c>
      <c r="F102" s="1">
        <v>122</v>
      </c>
      <c r="G102" s="7">
        <v>0.35</v>
      </c>
      <c r="H102" s="1">
        <v>50</v>
      </c>
      <c r="I102" s="1" t="s">
        <v>41</v>
      </c>
      <c r="J102" s="1">
        <v>445</v>
      </c>
      <c r="K102" s="1">
        <f t="shared" si="29"/>
        <v>295</v>
      </c>
      <c r="L102" s="1">
        <f t="shared" si="21"/>
        <v>444</v>
      </c>
      <c r="M102" s="1">
        <v>296</v>
      </c>
      <c r="N102" s="1">
        <v>550</v>
      </c>
      <c r="O102" s="1">
        <v>250</v>
      </c>
      <c r="P102" s="1">
        <f t="shared" si="30"/>
        <v>88.8</v>
      </c>
      <c r="Q102" s="5">
        <f t="shared" si="32"/>
        <v>321.20000000000005</v>
      </c>
      <c r="R102" s="5"/>
      <c r="S102" s="1"/>
      <c r="T102" s="1">
        <f t="shared" si="23"/>
        <v>14.000000000000002</v>
      </c>
      <c r="U102" s="1">
        <f t="shared" si="24"/>
        <v>10.382882882882884</v>
      </c>
      <c r="V102" s="1">
        <v>100.6</v>
      </c>
      <c r="W102" s="1">
        <v>3</v>
      </c>
      <c r="X102" s="1">
        <v>29.6</v>
      </c>
      <c r="Y102" s="1">
        <v>147.4</v>
      </c>
      <c r="Z102" s="1">
        <v>54.2</v>
      </c>
      <c r="AA102" s="1">
        <v>71.8</v>
      </c>
      <c r="AB102" s="1">
        <v>80.400000000000006</v>
      </c>
      <c r="AC102" s="1">
        <v>45.6</v>
      </c>
      <c r="AD102" s="1">
        <v>0</v>
      </c>
      <c r="AE102" s="1">
        <v>0</v>
      </c>
      <c r="AF102" s="1" t="s">
        <v>159</v>
      </c>
      <c r="AG102" s="1">
        <f>G102*Q102</f>
        <v>112.42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160</v>
      </c>
      <c r="B103" s="10" t="s">
        <v>40</v>
      </c>
      <c r="C103" s="10"/>
      <c r="D103" s="10">
        <v>80</v>
      </c>
      <c r="E103" s="10">
        <v>80</v>
      </c>
      <c r="F103" s="10"/>
      <c r="G103" s="11">
        <v>0</v>
      </c>
      <c r="H103" s="10" t="e">
        <v>#N/A</v>
      </c>
      <c r="I103" s="10" t="s">
        <v>38</v>
      </c>
      <c r="J103" s="10"/>
      <c r="K103" s="10">
        <f t="shared" si="29"/>
        <v>80</v>
      </c>
      <c r="L103" s="10">
        <f t="shared" si="21"/>
        <v>0</v>
      </c>
      <c r="M103" s="10">
        <v>80</v>
      </c>
      <c r="N103" s="10"/>
      <c r="O103" s="10"/>
      <c r="P103" s="10">
        <f t="shared" si="30"/>
        <v>0</v>
      </c>
      <c r="Q103" s="12"/>
      <c r="R103" s="12"/>
      <c r="S103" s="10"/>
      <c r="T103" s="10" t="e">
        <f t="shared" si="23"/>
        <v>#DIV/0!</v>
      </c>
      <c r="U103" s="10" t="e">
        <f t="shared" si="24"/>
        <v>#DIV/0!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161</v>
      </c>
      <c r="B104" s="1" t="s">
        <v>40</v>
      </c>
      <c r="C104" s="1">
        <v>3</v>
      </c>
      <c r="D104" s="1"/>
      <c r="E104" s="1">
        <v>2</v>
      </c>
      <c r="F104" s="1"/>
      <c r="G104" s="7">
        <v>0.3</v>
      </c>
      <c r="H104" s="1">
        <v>45</v>
      </c>
      <c r="I104" s="1" t="s">
        <v>41</v>
      </c>
      <c r="J104" s="1">
        <v>10</v>
      </c>
      <c r="K104" s="1">
        <f t="shared" si="29"/>
        <v>-8</v>
      </c>
      <c r="L104" s="1">
        <f t="shared" si="21"/>
        <v>2</v>
      </c>
      <c r="M104" s="1"/>
      <c r="N104" s="1">
        <v>49</v>
      </c>
      <c r="O104" s="1"/>
      <c r="P104" s="1">
        <f t="shared" si="30"/>
        <v>0.4</v>
      </c>
      <c r="Q104" s="5"/>
      <c r="R104" s="5"/>
      <c r="S104" s="1"/>
      <c r="T104" s="1">
        <f t="shared" si="23"/>
        <v>122.5</v>
      </c>
      <c r="U104" s="1">
        <f t="shared" si="24"/>
        <v>122.5</v>
      </c>
      <c r="V104" s="1">
        <v>6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162</v>
      </c>
      <c r="AG104" s="1">
        <f>G104*Q104</f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163</v>
      </c>
      <c r="B105" s="1" t="s">
        <v>40</v>
      </c>
      <c r="C105" s="1">
        <v>695</v>
      </c>
      <c r="D105" s="1">
        <v>449</v>
      </c>
      <c r="E105" s="1">
        <v>580</v>
      </c>
      <c r="F105" s="1">
        <v>549</v>
      </c>
      <c r="G105" s="7">
        <v>0.28000000000000003</v>
      </c>
      <c r="H105" s="1">
        <v>50</v>
      </c>
      <c r="I105" s="1" t="s">
        <v>41</v>
      </c>
      <c r="J105" s="1">
        <v>381</v>
      </c>
      <c r="K105" s="1">
        <f t="shared" si="29"/>
        <v>199</v>
      </c>
      <c r="L105" s="1">
        <f t="shared" si="21"/>
        <v>380</v>
      </c>
      <c r="M105" s="1">
        <v>200</v>
      </c>
      <c r="N105" s="1">
        <v>0</v>
      </c>
      <c r="O105" s="1"/>
      <c r="P105" s="1">
        <f t="shared" si="30"/>
        <v>76</v>
      </c>
      <c r="Q105" s="5">
        <f t="shared" ref="Q105" si="33">14*P105-O105-N105-F105</f>
        <v>515</v>
      </c>
      <c r="R105" s="5"/>
      <c r="S105" s="1"/>
      <c r="T105" s="1">
        <f t="shared" si="23"/>
        <v>14</v>
      </c>
      <c r="U105" s="1">
        <f t="shared" si="24"/>
        <v>7.2236842105263159</v>
      </c>
      <c r="V105" s="1">
        <v>28.2</v>
      </c>
      <c r="W105" s="1">
        <v>75</v>
      </c>
      <c r="X105" s="1">
        <v>65.400000000000006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 t="s">
        <v>164</v>
      </c>
      <c r="AG105" s="1">
        <f>G105*Q105</f>
        <v>144.20000000000002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0" t="s">
        <v>165</v>
      </c>
      <c r="B106" s="10" t="s">
        <v>40</v>
      </c>
      <c r="C106" s="10"/>
      <c r="D106" s="10">
        <v>96</v>
      </c>
      <c r="E106" s="10">
        <v>96</v>
      </c>
      <c r="F106" s="10"/>
      <c r="G106" s="11">
        <v>0</v>
      </c>
      <c r="H106" s="10" t="e">
        <v>#N/A</v>
      </c>
      <c r="I106" s="10" t="s">
        <v>38</v>
      </c>
      <c r="J106" s="10"/>
      <c r="K106" s="10">
        <f t="shared" si="29"/>
        <v>96</v>
      </c>
      <c r="L106" s="10">
        <f t="shared" si="21"/>
        <v>0</v>
      </c>
      <c r="M106" s="10">
        <v>96</v>
      </c>
      <c r="N106" s="10">
        <v>0</v>
      </c>
      <c r="O106" s="10"/>
      <c r="P106" s="10">
        <f t="shared" si="30"/>
        <v>0</v>
      </c>
      <c r="Q106" s="12"/>
      <c r="R106" s="12"/>
      <c r="S106" s="10"/>
      <c r="T106" s="10" t="e">
        <f t="shared" si="23"/>
        <v>#DIV/0!</v>
      </c>
      <c r="U106" s="10" t="e">
        <f t="shared" si="24"/>
        <v>#DIV/0!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166</v>
      </c>
      <c r="B107" s="1" t="s">
        <v>40</v>
      </c>
      <c r="C107" s="1">
        <v>697</v>
      </c>
      <c r="D107" s="1">
        <v>1241</v>
      </c>
      <c r="E107" s="1">
        <v>575</v>
      </c>
      <c r="F107" s="1">
        <v>1318</v>
      </c>
      <c r="G107" s="7">
        <v>0.28000000000000003</v>
      </c>
      <c r="H107" s="1">
        <v>45</v>
      </c>
      <c r="I107" s="1" t="s">
        <v>41</v>
      </c>
      <c r="J107" s="1">
        <v>373</v>
      </c>
      <c r="K107" s="1">
        <f t="shared" si="29"/>
        <v>202</v>
      </c>
      <c r="L107" s="1">
        <f t="shared" si="21"/>
        <v>375</v>
      </c>
      <c r="M107" s="1">
        <v>200</v>
      </c>
      <c r="N107" s="1">
        <v>14</v>
      </c>
      <c r="O107" s="1"/>
      <c r="P107" s="1">
        <f t="shared" si="30"/>
        <v>75</v>
      </c>
      <c r="Q107" s="5"/>
      <c r="R107" s="5"/>
      <c r="S107" s="1"/>
      <c r="T107" s="1">
        <f t="shared" si="23"/>
        <v>17.760000000000002</v>
      </c>
      <c r="U107" s="1">
        <f t="shared" si="24"/>
        <v>17.760000000000002</v>
      </c>
      <c r="V107" s="1">
        <v>54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 t="s">
        <v>167</v>
      </c>
      <c r="AG107" s="1">
        <f>G107*Q107</f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168</v>
      </c>
      <c r="B108" s="1" t="s">
        <v>40</v>
      </c>
      <c r="C108" s="1">
        <v>350</v>
      </c>
      <c r="D108" s="1">
        <v>209</v>
      </c>
      <c r="E108" s="1">
        <v>270</v>
      </c>
      <c r="F108" s="1">
        <v>264</v>
      </c>
      <c r="G108" s="7">
        <v>0.28000000000000003</v>
      </c>
      <c r="H108" s="1">
        <v>45</v>
      </c>
      <c r="I108" s="1" t="s">
        <v>41</v>
      </c>
      <c r="J108" s="1">
        <v>174</v>
      </c>
      <c r="K108" s="1">
        <f t="shared" si="29"/>
        <v>96</v>
      </c>
      <c r="L108" s="1">
        <f t="shared" si="21"/>
        <v>174</v>
      </c>
      <c r="M108" s="1">
        <v>96</v>
      </c>
      <c r="N108" s="1">
        <v>0</v>
      </c>
      <c r="O108" s="1"/>
      <c r="P108" s="1">
        <f t="shared" si="30"/>
        <v>34.799999999999997</v>
      </c>
      <c r="Q108" s="5">
        <f t="shared" ref="Q108" si="34">14*P108-O108-N108-F108</f>
        <v>223.19999999999993</v>
      </c>
      <c r="R108" s="5"/>
      <c r="S108" s="1"/>
      <c r="T108" s="1">
        <f t="shared" si="23"/>
        <v>14</v>
      </c>
      <c r="U108" s="1">
        <f t="shared" si="24"/>
        <v>7.5862068965517251</v>
      </c>
      <c r="V108" s="1">
        <v>27.8</v>
      </c>
      <c r="W108" s="1">
        <v>38.4</v>
      </c>
      <c r="X108" s="1">
        <v>28.4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 t="s">
        <v>169</v>
      </c>
      <c r="AG108" s="1">
        <f>G108*Q108</f>
        <v>62.495999999999988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170</v>
      </c>
      <c r="B109" s="10" t="s">
        <v>40</v>
      </c>
      <c r="C109" s="10"/>
      <c r="D109" s="10">
        <v>128</v>
      </c>
      <c r="E109" s="10">
        <v>128</v>
      </c>
      <c r="F109" s="10"/>
      <c r="G109" s="11">
        <v>0</v>
      </c>
      <c r="H109" s="10" t="e">
        <v>#N/A</v>
      </c>
      <c r="I109" s="10" t="s">
        <v>38</v>
      </c>
      <c r="J109" s="10"/>
      <c r="K109" s="10">
        <f t="shared" si="29"/>
        <v>128</v>
      </c>
      <c r="L109" s="10">
        <f t="shared" si="21"/>
        <v>0</v>
      </c>
      <c r="M109" s="10">
        <v>128</v>
      </c>
      <c r="N109" s="10">
        <v>0</v>
      </c>
      <c r="O109" s="10"/>
      <c r="P109" s="10">
        <f t="shared" si="30"/>
        <v>0</v>
      </c>
      <c r="Q109" s="12"/>
      <c r="R109" s="12"/>
      <c r="S109" s="10"/>
      <c r="T109" s="10" t="e">
        <f t="shared" si="23"/>
        <v>#DIV/0!</v>
      </c>
      <c r="U109" s="10" t="e">
        <f t="shared" si="24"/>
        <v>#DIV/0!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171</v>
      </c>
      <c r="B110" s="10" t="s">
        <v>40</v>
      </c>
      <c r="C110" s="10"/>
      <c r="D110" s="10">
        <v>24</v>
      </c>
      <c r="E110" s="10">
        <v>24</v>
      </c>
      <c r="F110" s="10"/>
      <c r="G110" s="11">
        <v>0</v>
      </c>
      <c r="H110" s="10" t="e">
        <v>#N/A</v>
      </c>
      <c r="I110" s="10" t="s">
        <v>38</v>
      </c>
      <c r="J110" s="10"/>
      <c r="K110" s="10">
        <f t="shared" si="29"/>
        <v>24</v>
      </c>
      <c r="L110" s="10">
        <f t="shared" si="21"/>
        <v>0</v>
      </c>
      <c r="M110" s="10">
        <v>24</v>
      </c>
      <c r="N110" s="10">
        <v>0</v>
      </c>
      <c r="O110" s="10"/>
      <c r="P110" s="10">
        <f t="shared" si="30"/>
        <v>0</v>
      </c>
      <c r="Q110" s="12"/>
      <c r="R110" s="12"/>
      <c r="S110" s="10"/>
      <c r="T110" s="10" t="e">
        <f t="shared" si="23"/>
        <v>#DIV/0!</v>
      </c>
      <c r="U110" s="10" t="e">
        <f t="shared" si="24"/>
        <v>#DIV/0!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172</v>
      </c>
      <c r="B111" s="1" t="s">
        <v>40</v>
      </c>
      <c r="C111" s="1">
        <v>686</v>
      </c>
      <c r="D111" s="1">
        <v>369</v>
      </c>
      <c r="E111" s="1">
        <v>564</v>
      </c>
      <c r="F111" s="1">
        <v>471</v>
      </c>
      <c r="G111" s="7">
        <v>0.28000000000000003</v>
      </c>
      <c r="H111" s="1">
        <v>45</v>
      </c>
      <c r="I111" s="1" t="s">
        <v>41</v>
      </c>
      <c r="J111" s="1">
        <v>196</v>
      </c>
      <c r="K111" s="1">
        <f t="shared" si="29"/>
        <v>368</v>
      </c>
      <c r="L111" s="1">
        <f t="shared" si="21"/>
        <v>196</v>
      </c>
      <c r="M111" s="1">
        <v>368</v>
      </c>
      <c r="N111" s="1">
        <v>0</v>
      </c>
      <c r="O111" s="1"/>
      <c r="P111" s="1">
        <f t="shared" si="30"/>
        <v>39.200000000000003</v>
      </c>
      <c r="Q111" s="5">
        <f t="shared" ref="Q111" si="35">14*P111-O111-N111-F111</f>
        <v>77.800000000000068</v>
      </c>
      <c r="R111" s="5"/>
      <c r="S111" s="1"/>
      <c r="T111" s="1">
        <f t="shared" si="23"/>
        <v>14</v>
      </c>
      <c r="U111" s="1">
        <f t="shared" si="24"/>
        <v>12.015306122448978</v>
      </c>
      <c r="V111" s="1">
        <v>38</v>
      </c>
      <c r="W111" s="1">
        <v>49.8</v>
      </c>
      <c r="X111" s="1">
        <v>34.6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 t="s">
        <v>173</v>
      </c>
      <c r="AG111" s="1">
        <f>G111*Q111</f>
        <v>21.78400000000002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174</v>
      </c>
      <c r="B112" s="1" t="s">
        <v>40</v>
      </c>
      <c r="C112" s="1"/>
      <c r="D112" s="1">
        <v>80</v>
      </c>
      <c r="E112" s="1">
        <v>80</v>
      </c>
      <c r="F112" s="1"/>
      <c r="G112" s="7">
        <v>0.33</v>
      </c>
      <c r="H112" s="1">
        <v>45</v>
      </c>
      <c r="I112" s="1" t="s">
        <v>41</v>
      </c>
      <c r="J112" s="1"/>
      <c r="K112" s="1">
        <f t="shared" si="29"/>
        <v>80</v>
      </c>
      <c r="L112" s="1">
        <f t="shared" si="21"/>
        <v>0</v>
      </c>
      <c r="M112" s="1">
        <v>80</v>
      </c>
      <c r="N112" s="1">
        <v>50</v>
      </c>
      <c r="O112" s="1"/>
      <c r="P112" s="1">
        <f t="shared" si="30"/>
        <v>0</v>
      </c>
      <c r="Q112" s="5"/>
      <c r="R112" s="5"/>
      <c r="S112" s="1"/>
      <c r="T112" s="1" t="e">
        <f t="shared" si="23"/>
        <v>#DIV/0!</v>
      </c>
      <c r="U112" s="1" t="e">
        <f t="shared" si="24"/>
        <v>#DIV/0!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 t="s">
        <v>175</v>
      </c>
      <c r="AG112" s="1">
        <f>G112*Q112</f>
        <v>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176</v>
      </c>
      <c r="B113" s="1" t="s">
        <v>40</v>
      </c>
      <c r="C113" s="1">
        <v>21</v>
      </c>
      <c r="D113" s="1">
        <v>28</v>
      </c>
      <c r="E113" s="17">
        <v>29</v>
      </c>
      <c r="F113" s="1"/>
      <c r="G113" s="7">
        <v>0</v>
      </c>
      <c r="H113" s="1" t="e">
        <v>#N/A</v>
      </c>
      <c r="I113" s="1" t="s">
        <v>177</v>
      </c>
      <c r="J113" s="1">
        <v>29</v>
      </c>
      <c r="K113" s="1">
        <f t="shared" si="29"/>
        <v>0</v>
      </c>
      <c r="L113" s="1">
        <f t="shared" si="21"/>
        <v>29</v>
      </c>
      <c r="M113" s="1"/>
      <c r="N113" s="1">
        <v>0</v>
      </c>
      <c r="O113" s="1"/>
      <c r="P113" s="1">
        <f t="shared" si="30"/>
        <v>5.8</v>
      </c>
      <c r="Q113" s="5"/>
      <c r="R113" s="5"/>
      <c r="S113" s="1"/>
      <c r="T113" s="1">
        <f t="shared" si="23"/>
        <v>0</v>
      </c>
      <c r="U113" s="1">
        <f t="shared" si="24"/>
        <v>0</v>
      </c>
      <c r="V113" s="1">
        <v>0.8</v>
      </c>
      <c r="W113" s="1">
        <v>0</v>
      </c>
      <c r="X113" s="1">
        <v>3.4</v>
      </c>
      <c r="Y113" s="1">
        <v>4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178</v>
      </c>
      <c r="B114" s="1" t="s">
        <v>37</v>
      </c>
      <c r="C114" s="1">
        <v>-0.78600000000000003</v>
      </c>
      <c r="D114" s="1">
        <v>46.671999999999997</v>
      </c>
      <c r="E114" s="17">
        <v>24.885999999999999</v>
      </c>
      <c r="F114" s="17">
        <v>21</v>
      </c>
      <c r="G114" s="7">
        <v>0</v>
      </c>
      <c r="H114" s="1" t="e">
        <v>#N/A</v>
      </c>
      <c r="I114" s="1" t="s">
        <v>177</v>
      </c>
      <c r="J114" s="1">
        <v>21.5</v>
      </c>
      <c r="K114" s="1">
        <f t="shared" si="29"/>
        <v>3.3859999999999992</v>
      </c>
      <c r="L114" s="1">
        <f t="shared" si="21"/>
        <v>24.885999999999999</v>
      </c>
      <c r="M114" s="1"/>
      <c r="N114" s="1">
        <v>0</v>
      </c>
      <c r="O114" s="1"/>
      <c r="P114" s="1">
        <f t="shared" si="30"/>
        <v>4.9771999999999998</v>
      </c>
      <c r="Q114" s="5"/>
      <c r="R114" s="5"/>
      <c r="S114" s="1"/>
      <c r="T114" s="1">
        <f t="shared" si="23"/>
        <v>4.2192397331833158</v>
      </c>
      <c r="U114" s="1">
        <f t="shared" si="24"/>
        <v>4.2192397331833158</v>
      </c>
      <c r="V114" s="1">
        <v>0</v>
      </c>
      <c r="W114" s="1">
        <v>0</v>
      </c>
      <c r="X114" s="1">
        <v>2.2080000000000002</v>
      </c>
      <c r="Y114" s="1">
        <v>5.9307999999999996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G114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2025-05-13T12:53:17Z</dcterms:created>
  <dcterms:modified xsi:type="dcterms:W3CDTF">2025-05-13T13:18:56Z</dcterms:modified>
</cp:coreProperties>
</file>