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50BBDB3-222C-45DD-9BAE-410B46D0D11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Z554" i="1" s="1"/>
  <c r="Z555" i="1" s="1"/>
  <c r="X552" i="1"/>
  <c r="X551" i="1"/>
  <c r="BO550" i="1"/>
  <c r="BM550" i="1"/>
  <c r="Y550" i="1"/>
  <c r="Y552" i="1" s="1"/>
  <c r="X548" i="1"/>
  <c r="X547" i="1"/>
  <c r="BO546" i="1"/>
  <c r="BM546" i="1"/>
  <c r="Y546" i="1"/>
  <c r="AD567" i="1" s="1"/>
  <c r="X543" i="1"/>
  <c r="X542" i="1"/>
  <c r="BP541" i="1"/>
  <c r="BO541" i="1"/>
  <c r="BM541" i="1"/>
  <c r="Y541" i="1"/>
  <c r="BN541" i="1" s="1"/>
  <c r="BO540" i="1"/>
  <c r="BM540" i="1"/>
  <c r="Y540" i="1"/>
  <c r="BO539" i="1"/>
  <c r="BN539" i="1"/>
  <c r="BM539" i="1"/>
  <c r="Y539" i="1"/>
  <c r="BP539" i="1" s="1"/>
  <c r="BO538" i="1"/>
  <c r="BN538" i="1"/>
  <c r="BM538" i="1"/>
  <c r="Y538" i="1"/>
  <c r="X536" i="1"/>
  <c r="X535" i="1"/>
  <c r="BO534" i="1"/>
  <c r="BM534" i="1"/>
  <c r="Y534" i="1"/>
  <c r="Z534" i="1" s="1"/>
  <c r="BO533" i="1"/>
  <c r="BM533" i="1"/>
  <c r="Y533" i="1"/>
  <c r="BN533" i="1" s="1"/>
  <c r="X531" i="1"/>
  <c r="X530" i="1"/>
  <c r="BO529" i="1"/>
  <c r="BM529" i="1"/>
  <c r="Y529" i="1"/>
  <c r="BP529" i="1" s="1"/>
  <c r="BO528" i="1"/>
  <c r="BM528" i="1"/>
  <c r="Y528" i="1"/>
  <c r="BN528" i="1" s="1"/>
  <c r="X526" i="1"/>
  <c r="X525" i="1"/>
  <c r="BP524" i="1"/>
  <c r="BO524" i="1"/>
  <c r="BM524" i="1"/>
  <c r="Y524" i="1"/>
  <c r="BN524" i="1" s="1"/>
  <c r="BO523" i="1"/>
  <c r="BM523" i="1"/>
  <c r="Y523" i="1"/>
  <c r="BP523" i="1" s="1"/>
  <c r="BO522" i="1"/>
  <c r="BM522" i="1"/>
  <c r="Y522" i="1"/>
  <c r="BP522" i="1" s="1"/>
  <c r="BO521" i="1"/>
  <c r="BM521" i="1"/>
  <c r="Y521" i="1"/>
  <c r="Y526" i="1" s="1"/>
  <c r="X519" i="1"/>
  <c r="X518" i="1"/>
  <c r="BO517" i="1"/>
  <c r="BM517" i="1"/>
  <c r="Y517" i="1"/>
  <c r="BP517" i="1" s="1"/>
  <c r="BO516" i="1"/>
  <c r="BM516" i="1"/>
  <c r="Y516" i="1"/>
  <c r="BP516" i="1" s="1"/>
  <c r="BO515" i="1"/>
  <c r="BM515" i="1"/>
  <c r="Y515" i="1"/>
  <c r="X511" i="1"/>
  <c r="X510" i="1"/>
  <c r="BO509" i="1"/>
  <c r="BN509" i="1"/>
  <c r="BM509" i="1"/>
  <c r="Y509" i="1"/>
  <c r="BP509" i="1" s="1"/>
  <c r="P509" i="1"/>
  <c r="BO508" i="1"/>
  <c r="BN508" i="1"/>
  <c r="BM508" i="1"/>
  <c r="Y508" i="1"/>
  <c r="Z508" i="1" s="1"/>
  <c r="P508" i="1"/>
  <c r="X506" i="1"/>
  <c r="X505" i="1"/>
  <c r="BO504" i="1"/>
  <c r="BM504" i="1"/>
  <c r="Y504" i="1"/>
  <c r="BN504" i="1" s="1"/>
  <c r="P504" i="1"/>
  <c r="BP503" i="1"/>
  <c r="BO503" i="1"/>
  <c r="BM503" i="1"/>
  <c r="Y503" i="1"/>
  <c r="BN503" i="1" s="1"/>
  <c r="P503" i="1"/>
  <c r="BO502" i="1"/>
  <c r="BM502" i="1"/>
  <c r="Y502" i="1"/>
  <c r="BP502" i="1" s="1"/>
  <c r="P502" i="1"/>
  <c r="Y500" i="1"/>
  <c r="X500" i="1"/>
  <c r="X499" i="1"/>
  <c r="BO498" i="1"/>
  <c r="BM498" i="1"/>
  <c r="Y498" i="1"/>
  <c r="BP498" i="1" s="1"/>
  <c r="P498" i="1"/>
  <c r="BP497" i="1"/>
  <c r="BO497" i="1"/>
  <c r="BN497" i="1"/>
  <c r="BM497" i="1"/>
  <c r="Y497" i="1"/>
  <c r="Z497" i="1" s="1"/>
  <c r="P497" i="1"/>
  <c r="BO496" i="1"/>
  <c r="BM496" i="1"/>
  <c r="Y496" i="1"/>
  <c r="BN496" i="1" s="1"/>
  <c r="P496" i="1"/>
  <c r="BP495" i="1"/>
  <c r="BO495" i="1"/>
  <c r="BM495" i="1"/>
  <c r="Y495" i="1"/>
  <c r="BN495" i="1" s="1"/>
  <c r="P495" i="1"/>
  <c r="BO494" i="1"/>
  <c r="BM494" i="1"/>
  <c r="Y494" i="1"/>
  <c r="BP494" i="1" s="1"/>
  <c r="P494" i="1"/>
  <c r="BO493" i="1"/>
  <c r="BM493" i="1"/>
  <c r="Y493" i="1"/>
  <c r="BN493" i="1" s="1"/>
  <c r="P493" i="1"/>
  <c r="BO492" i="1"/>
  <c r="BM492" i="1"/>
  <c r="Y492" i="1"/>
  <c r="Z492" i="1" s="1"/>
  <c r="P492" i="1"/>
  <c r="BP491" i="1"/>
  <c r="BO491" i="1"/>
  <c r="BM491" i="1"/>
  <c r="Z491" i="1"/>
  <c r="Y491" i="1"/>
  <c r="BN491" i="1" s="1"/>
  <c r="P491" i="1"/>
  <c r="BO490" i="1"/>
  <c r="BM490" i="1"/>
  <c r="Y490" i="1"/>
  <c r="BP490" i="1" s="1"/>
  <c r="P490" i="1"/>
  <c r="X488" i="1"/>
  <c r="X487" i="1"/>
  <c r="BP486" i="1"/>
  <c r="BO486" i="1"/>
  <c r="BM486" i="1"/>
  <c r="Y486" i="1"/>
  <c r="Z486" i="1" s="1"/>
  <c r="P486" i="1"/>
  <c r="BO485" i="1"/>
  <c r="BM485" i="1"/>
  <c r="Y485" i="1"/>
  <c r="BN485" i="1" s="1"/>
  <c r="P485" i="1"/>
  <c r="BP484" i="1"/>
  <c r="BO484" i="1"/>
  <c r="BM484" i="1"/>
  <c r="Y484" i="1"/>
  <c r="P484" i="1"/>
  <c r="X482" i="1"/>
  <c r="X481" i="1"/>
  <c r="BO480" i="1"/>
  <c r="BM480" i="1"/>
  <c r="Y480" i="1"/>
  <c r="Z480" i="1" s="1"/>
  <c r="P480" i="1"/>
  <c r="BO479" i="1"/>
  <c r="BM479" i="1"/>
  <c r="Y479" i="1"/>
  <c r="BP479" i="1" s="1"/>
  <c r="P479" i="1"/>
  <c r="BO478" i="1"/>
  <c r="BN478" i="1"/>
  <c r="BM478" i="1"/>
  <c r="Y478" i="1"/>
  <c r="Z478" i="1" s="1"/>
  <c r="P478" i="1"/>
  <c r="BO477" i="1"/>
  <c r="BN477" i="1"/>
  <c r="BM477" i="1"/>
  <c r="Z477" i="1"/>
  <c r="Y477" i="1"/>
  <c r="BP477" i="1" s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BN474" i="1" s="1"/>
  <c r="P474" i="1"/>
  <c r="BO473" i="1"/>
  <c r="BM473" i="1"/>
  <c r="Y473" i="1"/>
  <c r="BN473" i="1" s="1"/>
  <c r="P473" i="1"/>
  <c r="BO472" i="1"/>
  <c r="BM472" i="1"/>
  <c r="Y472" i="1"/>
  <c r="BP472" i="1" s="1"/>
  <c r="P472" i="1"/>
  <c r="BP471" i="1"/>
  <c r="BO471" i="1"/>
  <c r="BM471" i="1"/>
  <c r="Y471" i="1"/>
  <c r="BN471" i="1" s="1"/>
  <c r="P471" i="1"/>
  <c r="BP470" i="1"/>
  <c r="BO470" i="1"/>
  <c r="BM470" i="1"/>
  <c r="Y470" i="1"/>
  <c r="Z470" i="1" s="1"/>
  <c r="P470" i="1"/>
  <c r="BP469" i="1"/>
  <c r="BO469" i="1"/>
  <c r="BM469" i="1"/>
  <c r="Z469" i="1"/>
  <c r="Y469" i="1"/>
  <c r="BN469" i="1" s="1"/>
  <c r="P469" i="1"/>
  <c r="BO468" i="1"/>
  <c r="BM468" i="1"/>
  <c r="Y468" i="1"/>
  <c r="BP468" i="1" s="1"/>
  <c r="P468" i="1"/>
  <c r="BO467" i="1"/>
  <c r="BM467" i="1"/>
  <c r="Z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X461" i="1"/>
  <c r="X460" i="1"/>
  <c r="BP459" i="1"/>
  <c r="BO459" i="1"/>
  <c r="BN459" i="1"/>
  <c r="BM459" i="1"/>
  <c r="Z459" i="1"/>
  <c r="Z460" i="1" s="1"/>
  <c r="Y459" i="1"/>
  <c r="Y461" i="1" s="1"/>
  <c r="P459" i="1"/>
  <c r="X457" i="1"/>
  <c r="X456" i="1"/>
  <c r="BP455" i="1"/>
  <c r="BO455" i="1"/>
  <c r="BM455" i="1"/>
  <c r="Y455" i="1"/>
  <c r="Y457" i="1" s="1"/>
  <c r="P455" i="1"/>
  <c r="X452" i="1"/>
  <c r="X451" i="1"/>
  <c r="BO450" i="1"/>
  <c r="BM450" i="1"/>
  <c r="Y450" i="1"/>
  <c r="Z450" i="1" s="1"/>
  <c r="P450" i="1"/>
  <c r="BO449" i="1"/>
  <c r="BN449" i="1"/>
  <c r="BM449" i="1"/>
  <c r="Y449" i="1"/>
  <c r="BP449" i="1" s="1"/>
  <c r="P449" i="1"/>
  <c r="X446" i="1"/>
  <c r="X445" i="1"/>
  <c r="BO444" i="1"/>
  <c r="BM444" i="1"/>
  <c r="Y444" i="1"/>
  <c r="BP444" i="1" s="1"/>
  <c r="P444" i="1"/>
  <c r="BO443" i="1"/>
  <c r="BM443" i="1"/>
  <c r="Y443" i="1"/>
  <c r="BP443" i="1" s="1"/>
  <c r="P443" i="1"/>
  <c r="BP442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X438" i="1"/>
  <c r="BO437" i="1"/>
  <c r="BM437" i="1"/>
  <c r="Y437" i="1"/>
  <c r="Y439" i="1" s="1"/>
  <c r="P437" i="1"/>
  <c r="BP436" i="1"/>
  <c r="BO436" i="1"/>
  <c r="BN436" i="1"/>
  <c r="BM436" i="1"/>
  <c r="Z436" i="1"/>
  <c r="Y436" i="1"/>
  <c r="P436" i="1"/>
  <c r="X433" i="1"/>
  <c r="Y432" i="1"/>
  <c r="X432" i="1"/>
  <c r="BO431" i="1"/>
  <c r="BN431" i="1"/>
  <c r="BM431" i="1"/>
  <c r="Z431" i="1"/>
  <c r="Y431" i="1"/>
  <c r="BP431" i="1" s="1"/>
  <c r="P431" i="1"/>
  <c r="BO430" i="1"/>
  <c r="BM430" i="1"/>
  <c r="Y430" i="1"/>
  <c r="P430" i="1"/>
  <c r="X428" i="1"/>
  <c r="X427" i="1"/>
  <c r="BO426" i="1"/>
  <c r="BN426" i="1"/>
  <c r="BM426" i="1"/>
  <c r="Z426" i="1"/>
  <c r="Y426" i="1"/>
  <c r="BP426" i="1" s="1"/>
  <c r="P426" i="1"/>
  <c r="BO425" i="1"/>
  <c r="BN425" i="1"/>
  <c r="BM425" i="1"/>
  <c r="Z425" i="1"/>
  <c r="Y425" i="1"/>
  <c r="BP425" i="1" s="1"/>
  <c r="P425" i="1"/>
  <c r="BO424" i="1"/>
  <c r="BM424" i="1"/>
  <c r="Y424" i="1"/>
  <c r="Z424" i="1" s="1"/>
  <c r="P424" i="1"/>
  <c r="BO423" i="1"/>
  <c r="BM423" i="1"/>
  <c r="Y423" i="1"/>
  <c r="BP423" i="1" s="1"/>
  <c r="P423" i="1"/>
  <c r="BP422" i="1"/>
  <c r="BO422" i="1"/>
  <c r="BM422" i="1"/>
  <c r="Y422" i="1"/>
  <c r="BN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Y419" i="1"/>
  <c r="Z419" i="1" s="1"/>
  <c r="P419" i="1"/>
  <c r="BO418" i="1"/>
  <c r="BM418" i="1"/>
  <c r="Y418" i="1"/>
  <c r="BN418" i="1" s="1"/>
  <c r="P418" i="1"/>
  <c r="BO417" i="1"/>
  <c r="BM417" i="1"/>
  <c r="Y417" i="1"/>
  <c r="P417" i="1"/>
  <c r="X413" i="1"/>
  <c r="Y412" i="1"/>
  <c r="X412" i="1"/>
  <c r="BP411" i="1"/>
  <c r="BO411" i="1"/>
  <c r="BN411" i="1"/>
  <c r="BM411" i="1"/>
  <c r="Z411" i="1"/>
  <c r="Z412" i="1" s="1"/>
  <c r="Y411" i="1"/>
  <c r="Y413" i="1" s="1"/>
  <c r="P411" i="1"/>
  <c r="X409" i="1"/>
  <c r="X408" i="1"/>
  <c r="BO407" i="1"/>
  <c r="BM407" i="1"/>
  <c r="Y407" i="1"/>
  <c r="BP407" i="1" s="1"/>
  <c r="P407" i="1"/>
  <c r="BO406" i="1"/>
  <c r="BM406" i="1"/>
  <c r="Y406" i="1"/>
  <c r="Z406" i="1" s="1"/>
  <c r="P406" i="1"/>
  <c r="BO405" i="1"/>
  <c r="BN405" i="1"/>
  <c r="BM405" i="1"/>
  <c r="Y405" i="1"/>
  <c r="BP405" i="1" s="1"/>
  <c r="P405" i="1"/>
  <c r="BO404" i="1"/>
  <c r="BM404" i="1"/>
  <c r="Y404" i="1"/>
  <c r="BN404" i="1" s="1"/>
  <c r="P404" i="1"/>
  <c r="Y402" i="1"/>
  <c r="X402" i="1"/>
  <c r="X401" i="1"/>
  <c r="BO400" i="1"/>
  <c r="BM400" i="1"/>
  <c r="Y400" i="1"/>
  <c r="Y401" i="1" s="1"/>
  <c r="P400" i="1"/>
  <c r="X398" i="1"/>
  <c r="X397" i="1"/>
  <c r="BP396" i="1"/>
  <c r="BO396" i="1"/>
  <c r="BN396" i="1"/>
  <c r="BM396" i="1"/>
  <c r="Y396" i="1"/>
  <c r="Z396" i="1" s="1"/>
  <c r="P396" i="1"/>
  <c r="BO395" i="1"/>
  <c r="BM395" i="1"/>
  <c r="Y395" i="1"/>
  <c r="BP395" i="1" s="1"/>
  <c r="P395" i="1"/>
  <c r="BO394" i="1"/>
  <c r="BM394" i="1"/>
  <c r="Z394" i="1"/>
  <c r="Y394" i="1"/>
  <c r="BN394" i="1" s="1"/>
  <c r="P394" i="1"/>
  <c r="BO393" i="1"/>
  <c r="BM393" i="1"/>
  <c r="Y393" i="1"/>
  <c r="BP393" i="1" s="1"/>
  <c r="P393" i="1"/>
  <c r="BO392" i="1"/>
  <c r="BM392" i="1"/>
  <c r="Z392" i="1"/>
  <c r="Y392" i="1"/>
  <c r="BP392" i="1" s="1"/>
  <c r="P392" i="1"/>
  <c r="Y389" i="1"/>
  <c r="X389" i="1"/>
  <c r="X388" i="1"/>
  <c r="BO387" i="1"/>
  <c r="BM387" i="1"/>
  <c r="Y387" i="1"/>
  <c r="Y388" i="1" s="1"/>
  <c r="P387" i="1"/>
  <c r="X385" i="1"/>
  <c r="X384" i="1"/>
  <c r="BO383" i="1"/>
  <c r="BM383" i="1"/>
  <c r="Y383" i="1"/>
  <c r="Z383" i="1" s="1"/>
  <c r="P383" i="1"/>
  <c r="BO382" i="1"/>
  <c r="BN382" i="1"/>
  <c r="BM382" i="1"/>
  <c r="Y382" i="1"/>
  <c r="BP382" i="1" s="1"/>
  <c r="P382" i="1"/>
  <c r="X380" i="1"/>
  <c r="X379" i="1"/>
  <c r="BO378" i="1"/>
  <c r="BN378" i="1"/>
  <c r="BM378" i="1"/>
  <c r="Z378" i="1"/>
  <c r="Y378" i="1"/>
  <c r="BP378" i="1" s="1"/>
  <c r="P378" i="1"/>
  <c r="BO377" i="1"/>
  <c r="BN377" i="1"/>
  <c r="BM377" i="1"/>
  <c r="Y377" i="1"/>
  <c r="Y379" i="1" s="1"/>
  <c r="P377" i="1"/>
  <c r="X375" i="1"/>
  <c r="X374" i="1"/>
  <c r="BO373" i="1"/>
  <c r="BM373" i="1"/>
  <c r="Y373" i="1"/>
  <c r="BP373" i="1" s="1"/>
  <c r="P373" i="1"/>
  <c r="BO372" i="1"/>
  <c r="BM372" i="1"/>
  <c r="Z372" i="1"/>
  <c r="Y372" i="1"/>
  <c r="BN372" i="1" s="1"/>
  <c r="P372" i="1"/>
  <c r="BO371" i="1"/>
  <c r="BM371" i="1"/>
  <c r="Y371" i="1"/>
  <c r="BP371" i="1" s="1"/>
  <c r="P371" i="1"/>
  <c r="BO370" i="1"/>
  <c r="BM370" i="1"/>
  <c r="Z370" i="1"/>
  <c r="Y370" i="1"/>
  <c r="BP370" i="1" s="1"/>
  <c r="P370" i="1"/>
  <c r="BP369" i="1"/>
  <c r="BO369" i="1"/>
  <c r="BM369" i="1"/>
  <c r="Y369" i="1"/>
  <c r="BN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M359" i="1"/>
  <c r="Z359" i="1"/>
  <c r="Y359" i="1"/>
  <c r="P359" i="1"/>
  <c r="X357" i="1"/>
  <c r="X356" i="1"/>
  <c r="BO355" i="1"/>
  <c r="BM355" i="1"/>
  <c r="Y355" i="1"/>
  <c r="BN355" i="1" s="1"/>
  <c r="P355" i="1"/>
  <c r="X352" i="1"/>
  <c r="X351" i="1"/>
  <c r="BO350" i="1"/>
  <c r="BM350" i="1"/>
  <c r="Y350" i="1"/>
  <c r="BP350" i="1" s="1"/>
  <c r="P350" i="1"/>
  <c r="BO349" i="1"/>
  <c r="BM349" i="1"/>
  <c r="Y349" i="1"/>
  <c r="BN349" i="1" s="1"/>
  <c r="P349" i="1"/>
  <c r="BO348" i="1"/>
  <c r="BN348" i="1"/>
  <c r="BM348" i="1"/>
  <c r="Y348" i="1"/>
  <c r="Y352" i="1" s="1"/>
  <c r="P348" i="1"/>
  <c r="X346" i="1"/>
  <c r="X345" i="1"/>
  <c r="BO344" i="1"/>
  <c r="BM344" i="1"/>
  <c r="Y344" i="1"/>
  <c r="Z344" i="1" s="1"/>
  <c r="P344" i="1"/>
  <c r="BO343" i="1"/>
  <c r="BM343" i="1"/>
  <c r="Y343" i="1"/>
  <c r="BP343" i="1" s="1"/>
  <c r="P343" i="1"/>
  <c r="BP342" i="1"/>
  <c r="BO342" i="1"/>
  <c r="BM342" i="1"/>
  <c r="Z342" i="1"/>
  <c r="Y342" i="1"/>
  <c r="BN342" i="1" s="1"/>
  <c r="BO341" i="1"/>
  <c r="BM341" i="1"/>
  <c r="Y341" i="1"/>
  <c r="Z341" i="1" s="1"/>
  <c r="X339" i="1"/>
  <c r="X338" i="1"/>
  <c r="BO337" i="1"/>
  <c r="BM337" i="1"/>
  <c r="Z337" i="1"/>
  <c r="Y337" i="1"/>
  <c r="BN337" i="1" s="1"/>
  <c r="P337" i="1"/>
  <c r="BO336" i="1"/>
  <c r="BM336" i="1"/>
  <c r="Y336" i="1"/>
  <c r="Y338" i="1" s="1"/>
  <c r="P336" i="1"/>
  <c r="BO335" i="1"/>
  <c r="BM335" i="1"/>
  <c r="Z335" i="1"/>
  <c r="Y335" i="1"/>
  <c r="BP335" i="1" s="1"/>
  <c r="P335" i="1"/>
  <c r="X333" i="1"/>
  <c r="X332" i="1"/>
  <c r="BO331" i="1"/>
  <c r="BM331" i="1"/>
  <c r="Y331" i="1"/>
  <c r="BP331" i="1" s="1"/>
  <c r="P331" i="1"/>
  <c r="BP330" i="1"/>
  <c r="BO330" i="1"/>
  <c r="BM330" i="1"/>
  <c r="Y330" i="1"/>
  <c r="BN330" i="1" s="1"/>
  <c r="P330" i="1"/>
  <c r="BP329" i="1"/>
  <c r="BO329" i="1"/>
  <c r="BN329" i="1"/>
  <c r="BM329" i="1"/>
  <c r="Y329" i="1"/>
  <c r="Z329" i="1" s="1"/>
  <c r="P329" i="1"/>
  <c r="BP328" i="1"/>
  <c r="BO328" i="1"/>
  <c r="BM328" i="1"/>
  <c r="Y328" i="1"/>
  <c r="BN328" i="1" s="1"/>
  <c r="P328" i="1"/>
  <c r="BO327" i="1"/>
  <c r="BM327" i="1"/>
  <c r="Y327" i="1"/>
  <c r="BP327" i="1" s="1"/>
  <c r="P327" i="1"/>
  <c r="X325" i="1"/>
  <c r="X324" i="1"/>
  <c r="BO323" i="1"/>
  <c r="BM323" i="1"/>
  <c r="Y323" i="1"/>
  <c r="Z323" i="1" s="1"/>
  <c r="P323" i="1"/>
  <c r="BO322" i="1"/>
  <c r="BM322" i="1"/>
  <c r="Y322" i="1"/>
  <c r="BN322" i="1" s="1"/>
  <c r="P322" i="1"/>
  <c r="BP321" i="1"/>
  <c r="BO321" i="1"/>
  <c r="BM321" i="1"/>
  <c r="Y321" i="1"/>
  <c r="Z321" i="1" s="1"/>
  <c r="P321" i="1"/>
  <c r="BO320" i="1"/>
  <c r="BM320" i="1"/>
  <c r="Y320" i="1"/>
  <c r="P320" i="1"/>
  <c r="Y318" i="1"/>
  <c r="X318" i="1"/>
  <c r="X317" i="1"/>
  <c r="BO316" i="1"/>
  <c r="BN316" i="1"/>
  <c r="BM316" i="1"/>
  <c r="Y316" i="1"/>
  <c r="BP316" i="1" s="1"/>
  <c r="P316" i="1"/>
  <c r="BP315" i="1"/>
  <c r="BO315" i="1"/>
  <c r="BM315" i="1"/>
  <c r="Z315" i="1"/>
  <c r="Y315" i="1"/>
  <c r="BN315" i="1" s="1"/>
  <c r="P315" i="1"/>
  <c r="BP314" i="1"/>
  <c r="BO314" i="1"/>
  <c r="BN314" i="1"/>
  <c r="BM314" i="1"/>
  <c r="Z314" i="1"/>
  <c r="Y314" i="1"/>
  <c r="P314" i="1"/>
  <c r="BO313" i="1"/>
  <c r="BM313" i="1"/>
  <c r="Z313" i="1"/>
  <c r="Y313" i="1"/>
  <c r="BN313" i="1" s="1"/>
  <c r="P313" i="1"/>
  <c r="BP312" i="1"/>
  <c r="BO312" i="1"/>
  <c r="BN312" i="1"/>
  <c r="BM312" i="1"/>
  <c r="Z312" i="1"/>
  <c r="Y312" i="1"/>
  <c r="P312" i="1"/>
  <c r="BO311" i="1"/>
  <c r="BM311" i="1"/>
  <c r="Y311" i="1"/>
  <c r="BN311" i="1" s="1"/>
  <c r="P311" i="1"/>
  <c r="X308" i="1"/>
  <c r="X307" i="1"/>
  <c r="BO306" i="1"/>
  <c r="BN306" i="1"/>
  <c r="BM306" i="1"/>
  <c r="Y306" i="1"/>
  <c r="BP306" i="1" s="1"/>
  <c r="P306" i="1"/>
  <c r="X303" i="1"/>
  <c r="X302" i="1"/>
  <c r="BO301" i="1"/>
  <c r="BM301" i="1"/>
  <c r="Y301" i="1"/>
  <c r="BP301" i="1" s="1"/>
  <c r="P301" i="1"/>
  <c r="BP300" i="1"/>
  <c r="BO300" i="1"/>
  <c r="BM300" i="1"/>
  <c r="Y300" i="1"/>
  <c r="BN300" i="1" s="1"/>
  <c r="P300" i="1"/>
  <c r="X297" i="1"/>
  <c r="X296" i="1"/>
  <c r="BP295" i="1"/>
  <c r="BO295" i="1"/>
  <c r="BM295" i="1"/>
  <c r="Y295" i="1"/>
  <c r="BN295" i="1" s="1"/>
  <c r="P295" i="1"/>
  <c r="X292" i="1"/>
  <c r="X291" i="1"/>
  <c r="BP290" i="1"/>
  <c r="BO290" i="1"/>
  <c r="BM290" i="1"/>
  <c r="Y290" i="1"/>
  <c r="Y291" i="1" s="1"/>
  <c r="P290" i="1"/>
  <c r="X288" i="1"/>
  <c r="X287" i="1"/>
  <c r="BO286" i="1"/>
  <c r="BM286" i="1"/>
  <c r="Y286" i="1"/>
  <c r="Y28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Z279" i="1"/>
  <c r="Y279" i="1"/>
  <c r="BN279" i="1" s="1"/>
  <c r="P279" i="1"/>
  <c r="BO278" i="1"/>
  <c r="BM278" i="1"/>
  <c r="Y278" i="1"/>
  <c r="P278" i="1"/>
  <c r="X275" i="1"/>
  <c r="X274" i="1"/>
  <c r="BP273" i="1"/>
  <c r="BO273" i="1"/>
  <c r="BM273" i="1"/>
  <c r="Y273" i="1"/>
  <c r="Z273" i="1" s="1"/>
  <c r="BP272" i="1"/>
  <c r="BO272" i="1"/>
  <c r="BN272" i="1"/>
  <c r="BM272" i="1"/>
  <c r="Z272" i="1"/>
  <c r="Y272" i="1"/>
  <c r="P272" i="1"/>
  <c r="BO271" i="1"/>
  <c r="BM271" i="1"/>
  <c r="Y271" i="1"/>
  <c r="BN271" i="1" s="1"/>
  <c r="P271" i="1"/>
  <c r="BO270" i="1"/>
  <c r="BM270" i="1"/>
  <c r="Y270" i="1"/>
  <c r="P270" i="1"/>
  <c r="X267" i="1"/>
  <c r="X266" i="1"/>
  <c r="BO265" i="1"/>
  <c r="BM265" i="1"/>
  <c r="Y265" i="1"/>
  <c r="Z265" i="1" s="1"/>
  <c r="P265" i="1"/>
  <c r="BO264" i="1"/>
  <c r="BM264" i="1"/>
  <c r="Y264" i="1"/>
  <c r="BP264" i="1" s="1"/>
  <c r="P264" i="1"/>
  <c r="BO263" i="1"/>
  <c r="BM263" i="1"/>
  <c r="Z263" i="1"/>
  <c r="Y263" i="1"/>
  <c r="BP263" i="1" s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BO254" i="1"/>
  <c r="BN254" i="1"/>
  <c r="BM254" i="1"/>
  <c r="Y254" i="1"/>
  <c r="BP254" i="1" s="1"/>
  <c r="BP253" i="1"/>
  <c r="BO253" i="1"/>
  <c r="BN253" i="1"/>
  <c r="BM253" i="1"/>
  <c r="Y253" i="1"/>
  <c r="Z253" i="1" s="1"/>
  <c r="BO252" i="1"/>
  <c r="BM252" i="1"/>
  <c r="Z252" i="1"/>
  <c r="Y252" i="1"/>
  <c r="BP251" i="1"/>
  <c r="BO251" i="1"/>
  <c r="BM251" i="1"/>
  <c r="Y251" i="1"/>
  <c r="BN251" i="1" s="1"/>
  <c r="X249" i="1"/>
  <c r="X248" i="1"/>
  <c r="BO247" i="1"/>
  <c r="BM247" i="1"/>
  <c r="Y247" i="1"/>
  <c r="BN247" i="1" s="1"/>
  <c r="X245" i="1"/>
  <c r="X244" i="1"/>
  <c r="BO243" i="1"/>
  <c r="BM243" i="1"/>
  <c r="Y243" i="1"/>
  <c r="BN243" i="1" s="1"/>
  <c r="P243" i="1"/>
  <c r="BP242" i="1"/>
  <c r="BO242" i="1"/>
  <c r="BM242" i="1"/>
  <c r="Z242" i="1"/>
  <c r="Y242" i="1"/>
  <c r="Y244" i="1" s="1"/>
  <c r="P242" i="1"/>
  <c r="X240" i="1"/>
  <c r="X239" i="1"/>
  <c r="BP238" i="1"/>
  <c r="BO238" i="1"/>
  <c r="BN238" i="1"/>
  <c r="BM238" i="1"/>
  <c r="Y238" i="1"/>
  <c r="Z238" i="1" s="1"/>
  <c r="P238" i="1"/>
  <c r="BP237" i="1"/>
  <c r="BO237" i="1"/>
  <c r="BM237" i="1"/>
  <c r="Y237" i="1"/>
  <c r="BN237" i="1" s="1"/>
  <c r="P237" i="1"/>
  <c r="BO236" i="1"/>
  <c r="BM236" i="1"/>
  <c r="Y236" i="1"/>
  <c r="BP236" i="1" s="1"/>
  <c r="P236" i="1"/>
  <c r="BO235" i="1"/>
  <c r="BM235" i="1"/>
  <c r="Y235" i="1"/>
  <c r="BN235" i="1" s="1"/>
  <c r="P235" i="1"/>
  <c r="BO234" i="1"/>
  <c r="BM234" i="1"/>
  <c r="Y234" i="1"/>
  <c r="BP234" i="1" s="1"/>
  <c r="P234" i="1"/>
  <c r="BO233" i="1"/>
  <c r="BM233" i="1"/>
  <c r="Z233" i="1"/>
  <c r="Y233" i="1"/>
  <c r="BP233" i="1" s="1"/>
  <c r="P233" i="1"/>
  <c r="BO232" i="1"/>
  <c r="BM232" i="1"/>
  <c r="Y232" i="1"/>
  <c r="BN232" i="1" s="1"/>
  <c r="P232" i="1"/>
  <c r="BP231" i="1"/>
  <c r="BO231" i="1"/>
  <c r="BN231" i="1"/>
  <c r="BM231" i="1"/>
  <c r="Z231" i="1"/>
  <c r="Y231" i="1"/>
  <c r="P231" i="1"/>
  <c r="X228" i="1"/>
  <c r="Y227" i="1"/>
  <c r="X227" i="1"/>
  <c r="BO226" i="1"/>
  <c r="BN226" i="1"/>
  <c r="BM226" i="1"/>
  <c r="Y226" i="1"/>
  <c r="Y228" i="1" s="1"/>
  <c r="P226" i="1"/>
  <c r="BO225" i="1"/>
  <c r="BN225" i="1"/>
  <c r="BM225" i="1"/>
  <c r="Y225" i="1"/>
  <c r="BP225" i="1" s="1"/>
  <c r="P225" i="1"/>
  <c r="X223" i="1"/>
  <c r="X222" i="1"/>
  <c r="BO221" i="1"/>
  <c r="BM221" i="1"/>
  <c r="Z221" i="1"/>
  <c r="Y221" i="1"/>
  <c r="BN221" i="1" s="1"/>
  <c r="P221" i="1"/>
  <c r="BP220" i="1"/>
  <c r="BO220" i="1"/>
  <c r="BN220" i="1"/>
  <c r="BM220" i="1"/>
  <c r="Z220" i="1"/>
  <c r="Y220" i="1"/>
  <c r="P220" i="1"/>
  <c r="BO219" i="1"/>
  <c r="BM219" i="1"/>
  <c r="Y219" i="1"/>
  <c r="BN219" i="1" s="1"/>
  <c r="P219" i="1"/>
  <c r="BP218" i="1"/>
  <c r="BO218" i="1"/>
  <c r="BN218" i="1"/>
  <c r="BM218" i="1"/>
  <c r="Y218" i="1"/>
  <c r="Z218" i="1" s="1"/>
  <c r="P218" i="1"/>
  <c r="BO217" i="1"/>
  <c r="BM217" i="1"/>
  <c r="Y217" i="1"/>
  <c r="BP217" i="1" s="1"/>
  <c r="P217" i="1"/>
  <c r="BP216" i="1"/>
  <c r="BO216" i="1"/>
  <c r="BM216" i="1"/>
  <c r="Y216" i="1"/>
  <c r="BN216" i="1" s="1"/>
  <c r="P216" i="1"/>
  <c r="BP215" i="1"/>
  <c r="BO215" i="1"/>
  <c r="BN215" i="1"/>
  <c r="BM215" i="1"/>
  <c r="Y215" i="1"/>
  <c r="Z215" i="1" s="1"/>
  <c r="P215" i="1"/>
  <c r="BO214" i="1"/>
  <c r="BM214" i="1"/>
  <c r="Z214" i="1"/>
  <c r="Y214" i="1"/>
  <c r="BN214" i="1" s="1"/>
  <c r="P214" i="1"/>
  <c r="BO213" i="1"/>
  <c r="BM213" i="1"/>
  <c r="Y213" i="1"/>
  <c r="P213" i="1"/>
  <c r="X211" i="1"/>
  <c r="X210" i="1"/>
  <c r="BP209" i="1"/>
  <c r="BO209" i="1"/>
  <c r="BN209" i="1"/>
  <c r="BM209" i="1"/>
  <c r="Y209" i="1"/>
  <c r="Z209" i="1" s="1"/>
  <c r="P209" i="1"/>
  <c r="BO208" i="1"/>
  <c r="BM208" i="1"/>
  <c r="Y208" i="1"/>
  <c r="BN208" i="1" s="1"/>
  <c r="P208" i="1"/>
  <c r="BP207" i="1"/>
  <c r="BO207" i="1"/>
  <c r="BM207" i="1"/>
  <c r="Y207" i="1"/>
  <c r="Z207" i="1" s="1"/>
  <c r="P207" i="1"/>
  <c r="BO206" i="1"/>
  <c r="BM206" i="1"/>
  <c r="Y206" i="1"/>
  <c r="BP206" i="1" s="1"/>
  <c r="P206" i="1"/>
  <c r="BP205" i="1"/>
  <c r="BO205" i="1"/>
  <c r="BM205" i="1"/>
  <c r="Y205" i="1"/>
  <c r="BN205" i="1" s="1"/>
  <c r="P205" i="1"/>
  <c r="BO204" i="1"/>
  <c r="BM204" i="1"/>
  <c r="Y204" i="1"/>
  <c r="Z204" i="1" s="1"/>
  <c r="P204" i="1"/>
  <c r="BO203" i="1"/>
  <c r="BN203" i="1"/>
  <c r="BM203" i="1"/>
  <c r="Z203" i="1"/>
  <c r="Y203" i="1"/>
  <c r="BP203" i="1" s="1"/>
  <c r="P203" i="1"/>
  <c r="BO202" i="1"/>
  <c r="BM202" i="1"/>
  <c r="Y202" i="1"/>
  <c r="BP202" i="1" s="1"/>
  <c r="P202" i="1"/>
  <c r="X200" i="1"/>
  <c r="X199" i="1"/>
  <c r="BO198" i="1"/>
  <c r="BM198" i="1"/>
  <c r="Y198" i="1"/>
  <c r="BP198" i="1" s="1"/>
  <c r="P198" i="1"/>
  <c r="BO197" i="1"/>
  <c r="BM197" i="1"/>
  <c r="Y197" i="1"/>
  <c r="BN197" i="1" s="1"/>
  <c r="P197" i="1"/>
  <c r="X195" i="1"/>
  <c r="X194" i="1"/>
  <c r="BP193" i="1"/>
  <c r="BO193" i="1"/>
  <c r="BM193" i="1"/>
  <c r="Z193" i="1"/>
  <c r="Y193" i="1"/>
  <c r="BN193" i="1" s="1"/>
  <c r="P193" i="1"/>
  <c r="BO192" i="1"/>
  <c r="BN192" i="1"/>
  <c r="BM192" i="1"/>
  <c r="Y192" i="1"/>
  <c r="Z192" i="1" s="1"/>
  <c r="P192" i="1"/>
  <c r="X189" i="1"/>
  <c r="X188" i="1"/>
  <c r="BO187" i="1"/>
  <c r="BM187" i="1"/>
  <c r="Y187" i="1"/>
  <c r="Y188" i="1" s="1"/>
  <c r="X185" i="1"/>
  <c r="X184" i="1"/>
  <c r="BO183" i="1"/>
  <c r="BM183" i="1"/>
  <c r="Y183" i="1"/>
  <c r="BP183" i="1" s="1"/>
  <c r="BO182" i="1"/>
  <c r="BM182" i="1"/>
  <c r="Y182" i="1"/>
  <c r="Z182" i="1" s="1"/>
  <c r="BO181" i="1"/>
  <c r="BN181" i="1"/>
  <c r="BM181" i="1"/>
  <c r="Y181" i="1"/>
  <c r="BP181" i="1" s="1"/>
  <c r="X179" i="1"/>
  <c r="X178" i="1"/>
  <c r="BO177" i="1"/>
  <c r="BN177" i="1"/>
  <c r="BM177" i="1"/>
  <c r="Z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Z175" i="1" s="1"/>
  <c r="P175" i="1"/>
  <c r="BO174" i="1"/>
  <c r="BN174" i="1"/>
  <c r="BM174" i="1"/>
  <c r="Y174" i="1"/>
  <c r="BP174" i="1" s="1"/>
  <c r="P174" i="1"/>
  <c r="BO173" i="1"/>
  <c r="BM173" i="1"/>
  <c r="Z173" i="1"/>
  <c r="Y173" i="1"/>
  <c r="BP173" i="1" s="1"/>
  <c r="P173" i="1"/>
  <c r="BO172" i="1"/>
  <c r="BN172" i="1"/>
  <c r="BM172" i="1"/>
  <c r="Z172" i="1"/>
  <c r="Y172" i="1"/>
  <c r="BP172" i="1" s="1"/>
  <c r="P172" i="1"/>
  <c r="BP171" i="1"/>
  <c r="BO171" i="1"/>
  <c r="BN171" i="1"/>
  <c r="BM171" i="1"/>
  <c r="Y171" i="1"/>
  <c r="Z171" i="1" s="1"/>
  <c r="P171" i="1"/>
  <c r="BO170" i="1"/>
  <c r="BM170" i="1"/>
  <c r="Z170" i="1"/>
  <c r="Y170" i="1"/>
  <c r="BP170" i="1" s="1"/>
  <c r="P170" i="1"/>
  <c r="BO169" i="1"/>
  <c r="BM169" i="1"/>
  <c r="Y169" i="1"/>
  <c r="P169" i="1"/>
  <c r="X167" i="1"/>
  <c r="Y166" i="1"/>
  <c r="X166" i="1"/>
  <c r="BP165" i="1"/>
  <c r="BO165" i="1"/>
  <c r="BM165" i="1"/>
  <c r="Z165" i="1"/>
  <c r="Z166" i="1" s="1"/>
  <c r="Y165" i="1"/>
  <c r="Y167" i="1" s="1"/>
  <c r="P165" i="1"/>
  <c r="X161" i="1"/>
  <c r="X160" i="1"/>
  <c r="BO159" i="1"/>
  <c r="BM159" i="1"/>
  <c r="Y159" i="1"/>
  <c r="BP159" i="1" s="1"/>
  <c r="P159" i="1"/>
  <c r="X157" i="1"/>
  <c r="X156" i="1"/>
  <c r="BO155" i="1"/>
  <c r="BN155" i="1"/>
  <c r="BM155" i="1"/>
  <c r="Z155" i="1"/>
  <c r="Y155" i="1"/>
  <c r="BP155" i="1" s="1"/>
  <c r="P155" i="1"/>
  <c r="BO154" i="1"/>
  <c r="BM154" i="1"/>
  <c r="Y154" i="1"/>
  <c r="BP154" i="1" s="1"/>
  <c r="P154" i="1"/>
  <c r="BP153" i="1"/>
  <c r="BO153" i="1"/>
  <c r="BM153" i="1"/>
  <c r="Z153" i="1"/>
  <c r="Y153" i="1"/>
  <c r="BN153" i="1" s="1"/>
  <c r="P153" i="1"/>
  <c r="X151" i="1"/>
  <c r="X150" i="1"/>
  <c r="BO149" i="1"/>
  <c r="BM149" i="1"/>
  <c r="Y149" i="1"/>
  <c r="H567" i="1" s="1"/>
  <c r="P149" i="1"/>
  <c r="Y146" i="1"/>
  <c r="X146" i="1"/>
  <c r="X145" i="1"/>
  <c r="BO144" i="1"/>
  <c r="BM144" i="1"/>
  <c r="Y144" i="1"/>
  <c r="BN144" i="1" s="1"/>
  <c r="P144" i="1"/>
  <c r="BP143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Z138" i="1" s="1"/>
  <c r="P138" i="1"/>
  <c r="X136" i="1"/>
  <c r="Y135" i="1"/>
  <c r="X135" i="1"/>
  <c r="BO134" i="1"/>
  <c r="BM134" i="1"/>
  <c r="Y134" i="1"/>
  <c r="Y136" i="1" s="1"/>
  <c r="P134" i="1"/>
  <c r="BO133" i="1"/>
  <c r="BN133" i="1"/>
  <c r="BM133" i="1"/>
  <c r="Z133" i="1"/>
  <c r="Y133" i="1"/>
  <c r="BP133" i="1" s="1"/>
  <c r="P133" i="1"/>
  <c r="X130" i="1"/>
  <c r="X129" i="1"/>
  <c r="BP128" i="1"/>
  <c r="BO128" i="1"/>
  <c r="BN128" i="1"/>
  <c r="BM128" i="1"/>
  <c r="Y128" i="1"/>
  <c r="Y130" i="1" s="1"/>
  <c r="P128" i="1"/>
  <c r="BP127" i="1"/>
  <c r="BO127" i="1"/>
  <c r="BN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N121" i="1" s="1"/>
  <c r="P121" i="1"/>
  <c r="BO120" i="1"/>
  <c r="BM120" i="1"/>
  <c r="Y120" i="1"/>
  <c r="Z120" i="1" s="1"/>
  <c r="P120" i="1"/>
  <c r="BO119" i="1"/>
  <c r="BN119" i="1"/>
  <c r="BM119" i="1"/>
  <c r="Y119" i="1"/>
  <c r="BP119" i="1" s="1"/>
  <c r="P119" i="1"/>
  <c r="BP118" i="1"/>
  <c r="BO118" i="1"/>
  <c r="BM118" i="1"/>
  <c r="Y118" i="1"/>
  <c r="BN118" i="1" s="1"/>
  <c r="P118" i="1"/>
  <c r="BP117" i="1"/>
  <c r="BO117" i="1"/>
  <c r="BN117" i="1"/>
  <c r="BM117" i="1"/>
  <c r="Y117" i="1"/>
  <c r="P117" i="1"/>
  <c r="X115" i="1"/>
  <c r="Y114" i="1"/>
  <c r="X114" i="1"/>
  <c r="BO113" i="1"/>
  <c r="BM113" i="1"/>
  <c r="Z113" i="1"/>
  <c r="Y113" i="1"/>
  <c r="BP113" i="1" s="1"/>
  <c r="P113" i="1"/>
  <c r="BP112" i="1"/>
  <c r="BO112" i="1"/>
  <c r="BN112" i="1"/>
  <c r="BM112" i="1"/>
  <c r="Y112" i="1"/>
  <c r="Z112" i="1" s="1"/>
  <c r="Z114" i="1" s="1"/>
  <c r="P112" i="1"/>
  <c r="BO111" i="1"/>
  <c r="BM111" i="1"/>
  <c r="Z111" i="1"/>
  <c r="Y111" i="1"/>
  <c r="Y115" i="1" s="1"/>
  <c r="P111" i="1"/>
  <c r="X109" i="1"/>
  <c r="X108" i="1"/>
  <c r="BO107" i="1"/>
  <c r="BM107" i="1"/>
  <c r="Z107" i="1"/>
  <c r="Y107" i="1"/>
  <c r="BN107" i="1" s="1"/>
  <c r="P107" i="1"/>
  <c r="BO106" i="1"/>
  <c r="BM106" i="1"/>
  <c r="Y106" i="1"/>
  <c r="BP106" i="1" s="1"/>
  <c r="P106" i="1"/>
  <c r="BO105" i="1"/>
  <c r="BM105" i="1"/>
  <c r="Y105" i="1"/>
  <c r="Z105" i="1" s="1"/>
  <c r="P105" i="1"/>
  <c r="BO104" i="1"/>
  <c r="BN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Z98" i="1"/>
  <c r="Y98" i="1"/>
  <c r="BP98" i="1" s="1"/>
  <c r="P98" i="1"/>
  <c r="BP97" i="1"/>
  <c r="BO97" i="1"/>
  <c r="BM97" i="1"/>
  <c r="Y97" i="1"/>
  <c r="BN97" i="1" s="1"/>
  <c r="P97" i="1"/>
  <c r="BO96" i="1"/>
  <c r="BM96" i="1"/>
  <c r="Y96" i="1"/>
  <c r="BP96" i="1" s="1"/>
  <c r="P96" i="1"/>
  <c r="BO95" i="1"/>
  <c r="BM95" i="1"/>
  <c r="Z95" i="1"/>
  <c r="Y95" i="1"/>
  <c r="BN95" i="1" s="1"/>
  <c r="P95" i="1"/>
  <c r="BO94" i="1"/>
  <c r="BM94" i="1"/>
  <c r="Y94" i="1"/>
  <c r="BP94" i="1" s="1"/>
  <c r="P94" i="1"/>
  <c r="BO93" i="1"/>
  <c r="BM93" i="1"/>
  <c r="Y93" i="1"/>
  <c r="Z93" i="1" s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M86" i="1"/>
  <c r="Z86" i="1"/>
  <c r="Y86" i="1"/>
  <c r="P86" i="1"/>
  <c r="X83" i="1"/>
  <c r="X82" i="1"/>
  <c r="BO81" i="1"/>
  <c r="BM81" i="1"/>
  <c r="Y81" i="1"/>
  <c r="BN81" i="1" s="1"/>
  <c r="P81" i="1"/>
  <c r="BO80" i="1"/>
  <c r="BM80" i="1"/>
  <c r="Y80" i="1"/>
  <c r="Z80" i="1" s="1"/>
  <c r="P80" i="1"/>
  <c r="X78" i="1"/>
  <c r="X77" i="1"/>
  <c r="BP76" i="1"/>
  <c r="BO76" i="1"/>
  <c r="BM76" i="1"/>
  <c r="Y76" i="1"/>
  <c r="Z76" i="1" s="1"/>
  <c r="P76" i="1"/>
  <c r="BO75" i="1"/>
  <c r="BN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Z73" i="1" s="1"/>
  <c r="P73" i="1"/>
  <c r="BO72" i="1"/>
  <c r="BN72" i="1"/>
  <c r="BM72" i="1"/>
  <c r="Z72" i="1"/>
  <c r="Y72" i="1"/>
  <c r="BP72" i="1" s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BN67" i="1" s="1"/>
  <c r="P67" i="1"/>
  <c r="BO66" i="1"/>
  <c r="BM66" i="1"/>
  <c r="Y66" i="1"/>
  <c r="BP66" i="1" s="1"/>
  <c r="P66" i="1"/>
  <c r="BP65" i="1"/>
  <c r="BO65" i="1"/>
  <c r="BM65" i="1"/>
  <c r="Y65" i="1"/>
  <c r="P65" i="1"/>
  <c r="X63" i="1"/>
  <c r="X62" i="1"/>
  <c r="BO61" i="1"/>
  <c r="BM61" i="1"/>
  <c r="Y61" i="1"/>
  <c r="BN61" i="1" s="1"/>
  <c r="P61" i="1"/>
  <c r="BO60" i="1"/>
  <c r="BM60" i="1"/>
  <c r="Z60" i="1"/>
  <c r="Y60" i="1"/>
  <c r="BP60" i="1" s="1"/>
  <c r="P60" i="1"/>
  <c r="BO59" i="1"/>
  <c r="BM59" i="1"/>
  <c r="Y59" i="1"/>
  <c r="BN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M50" i="1"/>
  <c r="Y50" i="1"/>
  <c r="BN50" i="1" s="1"/>
  <c r="P50" i="1"/>
  <c r="BO49" i="1"/>
  <c r="BM49" i="1"/>
  <c r="Y49" i="1"/>
  <c r="P49" i="1"/>
  <c r="X46" i="1"/>
  <c r="X45" i="1"/>
  <c r="BO44" i="1"/>
  <c r="BM44" i="1"/>
  <c r="Y44" i="1"/>
  <c r="Y46" i="1" s="1"/>
  <c r="P44" i="1"/>
  <c r="Y42" i="1"/>
  <c r="X42" i="1"/>
  <c r="X41" i="1"/>
  <c r="BO40" i="1"/>
  <c r="BM40" i="1"/>
  <c r="Y40" i="1"/>
  <c r="BN40" i="1" s="1"/>
  <c r="P40" i="1"/>
  <c r="BP39" i="1"/>
  <c r="BO39" i="1"/>
  <c r="BN39" i="1"/>
  <c r="BM39" i="1"/>
  <c r="Y39" i="1"/>
  <c r="Z39" i="1" s="1"/>
  <c r="P39" i="1"/>
  <c r="BO38" i="1"/>
  <c r="BN38" i="1"/>
  <c r="BM38" i="1"/>
  <c r="Y38" i="1"/>
  <c r="BP38" i="1" s="1"/>
  <c r="P38" i="1"/>
  <c r="BP37" i="1"/>
  <c r="BO37" i="1"/>
  <c r="BM37" i="1"/>
  <c r="Y37" i="1"/>
  <c r="BN37" i="1" s="1"/>
  <c r="P37" i="1"/>
  <c r="Y33" i="1"/>
  <c r="X33" i="1"/>
  <c r="X32" i="1"/>
  <c r="BO31" i="1"/>
  <c r="BM31" i="1"/>
  <c r="Z31" i="1"/>
  <c r="Z32" i="1" s="1"/>
  <c r="Y31" i="1"/>
  <c r="BP31" i="1" s="1"/>
  <c r="P31" i="1"/>
  <c r="X29" i="1"/>
  <c r="X28" i="1"/>
  <c r="BO27" i="1"/>
  <c r="BM27" i="1"/>
  <c r="Y27" i="1"/>
  <c r="BN27" i="1" s="1"/>
  <c r="P27" i="1"/>
  <c r="BO26" i="1"/>
  <c r="BM26" i="1"/>
  <c r="Y26" i="1"/>
  <c r="BP26" i="1" s="1"/>
  <c r="P26" i="1"/>
  <c r="BO25" i="1"/>
  <c r="BM25" i="1"/>
  <c r="Y25" i="1"/>
  <c r="Z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X558" i="1" s="1"/>
  <c r="Y22" i="1"/>
  <c r="BP22" i="1" s="1"/>
  <c r="P22" i="1"/>
  <c r="H10" i="1"/>
  <c r="A9" i="1"/>
  <c r="F10" i="1" s="1"/>
  <c r="D7" i="1"/>
  <c r="Q6" i="1"/>
  <c r="P2" i="1"/>
  <c r="BN22" i="1" l="1"/>
  <c r="BN73" i="1"/>
  <c r="BP93" i="1"/>
  <c r="BP111" i="1"/>
  <c r="Y125" i="1"/>
  <c r="BP120" i="1"/>
  <c r="BN198" i="1"/>
  <c r="BP204" i="1"/>
  <c r="BP214" i="1"/>
  <c r="BP221" i="1"/>
  <c r="Y240" i="1"/>
  <c r="Y245" i="1"/>
  <c r="BN286" i="1"/>
  <c r="Y307" i="1"/>
  <c r="BP313" i="1"/>
  <c r="BN323" i="1"/>
  <c r="BN367" i="1"/>
  <c r="BN383" i="1"/>
  <c r="Y567" i="1"/>
  <c r="X559" i="1"/>
  <c r="BN182" i="1"/>
  <c r="BP192" i="1"/>
  <c r="BN264" i="1"/>
  <c r="BP478" i="1"/>
  <c r="BP508" i="1"/>
  <c r="Z517" i="1"/>
  <c r="Z44" i="1"/>
  <c r="Z45" i="1" s="1"/>
  <c r="BP61" i="1"/>
  <c r="BP73" i="1"/>
  <c r="BP105" i="1"/>
  <c r="Z235" i="1"/>
  <c r="BP279" i="1"/>
  <c r="Y308" i="1"/>
  <c r="BP323" i="1"/>
  <c r="BN343" i="1"/>
  <c r="Z350" i="1"/>
  <c r="BP383" i="1"/>
  <c r="Z420" i="1"/>
  <c r="BN423" i="1"/>
  <c r="Y446" i="1"/>
  <c r="Z27" i="1"/>
  <c r="Y63" i="1"/>
  <c r="Y78" i="1"/>
  <c r="BN80" i="1"/>
  <c r="Z127" i="1"/>
  <c r="BP182" i="1"/>
  <c r="Y324" i="1"/>
  <c r="Y433" i="1"/>
  <c r="Y460" i="1"/>
  <c r="BN492" i="1"/>
  <c r="BN517" i="1"/>
  <c r="Z546" i="1"/>
  <c r="Z547" i="1" s="1"/>
  <c r="BP149" i="1"/>
  <c r="Z194" i="1"/>
  <c r="Z300" i="1"/>
  <c r="BN350" i="1"/>
  <c r="Z368" i="1"/>
  <c r="Y384" i="1"/>
  <c r="Z400" i="1"/>
  <c r="Z401" i="1" s="1"/>
  <c r="BN420" i="1"/>
  <c r="Z430" i="1"/>
  <c r="Z476" i="1"/>
  <c r="Z509" i="1"/>
  <c r="Y543" i="1"/>
  <c r="Y62" i="1"/>
  <c r="Z74" i="1"/>
  <c r="BP80" i="1"/>
  <c r="Z88" i="1"/>
  <c r="Z143" i="1"/>
  <c r="Y178" i="1"/>
  <c r="Z225" i="1"/>
  <c r="BP235" i="1"/>
  <c r="Y325" i="1"/>
  <c r="Y427" i="1"/>
  <c r="BN479" i="1"/>
  <c r="BN486" i="1"/>
  <c r="BP492" i="1"/>
  <c r="Z528" i="1"/>
  <c r="Z530" i="1" s="1"/>
  <c r="BN546" i="1"/>
  <c r="Z23" i="1"/>
  <c r="BP44" i="1"/>
  <c r="X561" i="1"/>
  <c r="Y249" i="1"/>
  <c r="Z290" i="1"/>
  <c r="Z291" i="1" s="1"/>
  <c r="BN368" i="1"/>
  <c r="Y385" i="1"/>
  <c r="BN400" i="1"/>
  <c r="BN430" i="1"/>
  <c r="BN476" i="1"/>
  <c r="X557" i="1"/>
  <c r="BN143" i="1"/>
  <c r="Y45" i="1"/>
  <c r="Y68" i="1"/>
  <c r="BN88" i="1"/>
  <c r="Z59" i="1"/>
  <c r="BP134" i="1"/>
  <c r="Z159" i="1"/>
  <c r="Z160" i="1" s="1"/>
  <c r="Z251" i="1"/>
  <c r="BN255" i="1"/>
  <c r="Z262" i="1"/>
  <c r="BN273" i="1"/>
  <c r="BN290" i="1"/>
  <c r="BP337" i="1"/>
  <c r="BP372" i="1"/>
  <c r="BP394" i="1"/>
  <c r="Z407" i="1"/>
  <c r="BP417" i="1"/>
  <c r="BP430" i="1"/>
  <c r="Z443" i="1"/>
  <c r="Z465" i="1"/>
  <c r="BP538" i="1"/>
  <c r="Y194" i="1"/>
  <c r="BN206" i="1"/>
  <c r="BN242" i="1"/>
  <c r="BN321" i="1"/>
  <c r="BN521" i="1"/>
  <c r="X560" i="1"/>
  <c r="BP232" i="1"/>
  <c r="BN262" i="1"/>
  <c r="Y275" i="1"/>
  <c r="BN407" i="1"/>
  <c r="BP437" i="1"/>
  <c r="BP473" i="1"/>
  <c r="BP493" i="1"/>
  <c r="Y510" i="1"/>
  <c r="Y195" i="1"/>
  <c r="Y223" i="1"/>
  <c r="Y351" i="1"/>
  <c r="Z382" i="1"/>
  <c r="Z384" i="1" s="1"/>
  <c r="Z432" i="1"/>
  <c r="Z504" i="1"/>
  <c r="BP521" i="1"/>
  <c r="D567" i="1"/>
  <c r="Z49" i="1"/>
  <c r="Z53" i="1"/>
  <c r="Y83" i="1"/>
  <c r="Z96" i="1"/>
  <c r="BN113" i="1"/>
  <c r="Z144" i="1"/>
  <c r="Z145" i="1" s="1"/>
  <c r="Y160" i="1"/>
  <c r="BN170" i="1"/>
  <c r="Z237" i="1"/>
  <c r="Y256" i="1"/>
  <c r="BN270" i="1"/>
  <c r="Z328" i="1"/>
  <c r="Y438" i="1"/>
  <c r="Z498" i="1"/>
  <c r="AC567" i="1"/>
  <c r="Y267" i="1"/>
  <c r="Z515" i="1"/>
  <c r="Y531" i="1"/>
  <c r="Y542" i="1"/>
  <c r="Y32" i="1"/>
  <c r="BN49" i="1"/>
  <c r="E567" i="1"/>
  <c r="Z92" i="1"/>
  <c r="BN96" i="1"/>
  <c r="Y108" i="1"/>
  <c r="Z123" i="1"/>
  <c r="Y189" i="1"/>
  <c r="BN207" i="1"/>
  <c r="Z260" i="1"/>
  <c r="BP270" i="1"/>
  <c r="Y283" i="1"/>
  <c r="Y292" i="1"/>
  <c r="BP355" i="1"/>
  <c r="BN470" i="1"/>
  <c r="Y488" i="1"/>
  <c r="BN498" i="1"/>
  <c r="BP53" i="1"/>
  <c r="BN60" i="1"/>
  <c r="BP144" i="1"/>
  <c r="I567" i="1"/>
  <c r="BN217" i="1"/>
  <c r="BP226" i="1"/>
  <c r="BP348" i="1"/>
  <c r="Z533" i="1"/>
  <c r="Z535" i="1" s="1"/>
  <c r="BP25" i="1"/>
  <c r="BN123" i="1"/>
  <c r="BP138" i="1"/>
  <c r="BP197" i="1"/>
  <c r="BP243" i="1"/>
  <c r="BN260" i="1"/>
  <c r="BP404" i="1"/>
  <c r="BP49" i="1"/>
  <c r="Y28" i="1"/>
  <c r="Z377" i="1"/>
  <c r="Z510" i="1"/>
  <c r="Z67" i="1"/>
  <c r="Z22" i="1"/>
  <c r="BN111" i="1"/>
  <c r="BN120" i="1"/>
  <c r="G567" i="1"/>
  <c r="Y141" i="1"/>
  <c r="BN204" i="1"/>
  <c r="BP260" i="1"/>
  <c r="Z286" i="1"/>
  <c r="Z287" i="1" s="1"/>
  <c r="Y363" i="1"/>
  <c r="Z367" i="1"/>
  <c r="Z374" i="1" s="1"/>
  <c r="BN516" i="1"/>
  <c r="BP533" i="1"/>
  <c r="J567" i="1"/>
  <c r="BN25" i="1"/>
  <c r="BP40" i="1"/>
  <c r="Z52" i="1"/>
  <c r="Y55" i="1"/>
  <c r="BN65" i="1"/>
  <c r="Y69" i="1"/>
  <c r="BN76" i="1"/>
  <c r="BP81" i="1"/>
  <c r="BN93" i="1"/>
  <c r="Z99" i="1"/>
  <c r="BN105" i="1"/>
  <c r="Y109" i="1"/>
  <c r="BP121" i="1"/>
  <c r="BN138" i="1"/>
  <c r="BP169" i="1"/>
  <c r="BN175" i="1"/>
  <c r="Y179" i="1"/>
  <c r="Y184" i="1"/>
  <c r="BP208" i="1"/>
  <c r="BP219" i="1"/>
  <c r="Z234" i="1"/>
  <c r="BP247" i="1"/>
  <c r="Y257" i="1"/>
  <c r="BN265" i="1"/>
  <c r="BP271" i="1"/>
  <c r="Z278" i="1"/>
  <c r="Y288" i="1"/>
  <c r="Y302" i="1"/>
  <c r="BP311" i="1"/>
  <c r="BP322" i="1"/>
  <c r="Z336" i="1"/>
  <c r="Z338" i="1" s="1"/>
  <c r="BN341" i="1"/>
  <c r="BN344" i="1"/>
  <c r="BP349" i="1"/>
  <c r="Z371" i="1"/>
  <c r="Y374" i="1"/>
  <c r="Y380" i="1"/>
  <c r="Z393" i="1"/>
  <c r="BN406" i="1"/>
  <c r="BP418" i="1"/>
  <c r="BN424" i="1"/>
  <c r="Y428" i="1"/>
  <c r="Z444" i="1"/>
  <c r="BN450" i="1"/>
  <c r="Z466" i="1"/>
  <c r="BP474" i="1"/>
  <c r="BN480" i="1"/>
  <c r="BP485" i="1"/>
  <c r="BP496" i="1"/>
  <c r="BP504" i="1"/>
  <c r="Z523" i="1"/>
  <c r="BP528" i="1"/>
  <c r="BN534" i="1"/>
  <c r="Z540" i="1"/>
  <c r="BN554" i="1"/>
  <c r="K567" i="1"/>
  <c r="Y29" i="1"/>
  <c r="Y150" i="1"/>
  <c r="Y161" i="1"/>
  <c r="Y296" i="1"/>
  <c r="Y356" i="1"/>
  <c r="BP546" i="1"/>
  <c r="L567" i="1"/>
  <c r="Z38" i="1"/>
  <c r="Y41" i="1"/>
  <c r="BN52" i="1"/>
  <c r="Y56" i="1"/>
  <c r="Y82" i="1"/>
  <c r="BN99" i="1"/>
  <c r="Z119" i="1"/>
  <c r="BP175" i="1"/>
  <c r="Z181" i="1"/>
  <c r="Z198" i="1"/>
  <c r="Z206" i="1"/>
  <c r="Z217" i="1"/>
  <c r="BN234" i="1"/>
  <c r="Y248" i="1"/>
  <c r="BP265" i="1"/>
  <c r="BN278" i="1"/>
  <c r="Y303" i="1"/>
  <c r="Z320" i="1"/>
  <c r="Z331" i="1"/>
  <c r="BN336" i="1"/>
  <c r="BP341" i="1"/>
  <c r="BP344" i="1"/>
  <c r="BN371" i="1"/>
  <c r="Y375" i="1"/>
  <c r="Z387" i="1"/>
  <c r="Z388" i="1" s="1"/>
  <c r="BN393" i="1"/>
  <c r="BP406" i="1"/>
  <c r="BP424" i="1"/>
  <c r="BN444" i="1"/>
  <c r="BP450" i="1"/>
  <c r="BN466" i="1"/>
  <c r="Z472" i="1"/>
  <c r="BP480" i="1"/>
  <c r="Z494" i="1"/>
  <c r="Z502" i="1"/>
  <c r="Y505" i="1"/>
  <c r="BN523" i="1"/>
  <c r="Z529" i="1"/>
  <c r="BP534" i="1"/>
  <c r="BN540" i="1"/>
  <c r="BP554" i="1"/>
  <c r="M567" i="1"/>
  <c r="Y185" i="1"/>
  <c r="Y511" i="1"/>
  <c r="Y518" i="1"/>
  <c r="Y547" i="1"/>
  <c r="O567" i="1"/>
  <c r="Y151" i="1"/>
  <c r="Y266" i="1"/>
  <c r="BP278" i="1"/>
  <c r="Y297" i="1"/>
  <c r="BN320" i="1"/>
  <c r="BN331" i="1"/>
  <c r="BP336" i="1"/>
  <c r="Y345" i="1"/>
  <c r="Y357" i="1"/>
  <c r="BN387" i="1"/>
  <c r="Z404" i="1"/>
  <c r="Z422" i="1"/>
  <c r="Y451" i="1"/>
  <c r="BN472" i="1"/>
  <c r="Y481" i="1"/>
  <c r="BN494" i="1"/>
  <c r="BN502" i="1"/>
  <c r="BN529" i="1"/>
  <c r="Y535" i="1"/>
  <c r="BP540" i="1"/>
  <c r="Y555" i="1"/>
  <c r="P567" i="1"/>
  <c r="Y77" i="1"/>
  <c r="Z26" i="1"/>
  <c r="Z58" i="1"/>
  <c r="Z94" i="1"/>
  <c r="Z100" i="1" s="1"/>
  <c r="Z106" i="1"/>
  <c r="Z139" i="1"/>
  <c r="Z140" i="1" s="1"/>
  <c r="Z176" i="1"/>
  <c r="Z187" i="1"/>
  <c r="Z188" i="1" s="1"/>
  <c r="Z254" i="1"/>
  <c r="Z306" i="1"/>
  <c r="Z307" i="1" s="1"/>
  <c r="Z379" i="1"/>
  <c r="Y506" i="1"/>
  <c r="Y548" i="1"/>
  <c r="Q567" i="1"/>
  <c r="Z66" i="1"/>
  <c r="BN23" i="1"/>
  <c r="BN31" i="1"/>
  <c r="Z50" i="1"/>
  <c r="Z61" i="1"/>
  <c r="BN74" i="1"/>
  <c r="Z97" i="1"/>
  <c r="Y100" i="1"/>
  <c r="Z134" i="1"/>
  <c r="Z135" i="1" s="1"/>
  <c r="BN165" i="1"/>
  <c r="BN173" i="1"/>
  <c r="Z232" i="1"/>
  <c r="Z243" i="1"/>
  <c r="Z244" i="1" s="1"/>
  <c r="BN263" i="1"/>
  <c r="BP320" i="1"/>
  <c r="Y346" i="1"/>
  <c r="Z369" i="1"/>
  <c r="BP387" i="1"/>
  <c r="Z442" i="1"/>
  <c r="Z445" i="1" s="1"/>
  <c r="Y445" i="1"/>
  <c r="Y452" i="1"/>
  <c r="Y482" i="1"/>
  <c r="Y519" i="1"/>
  <c r="Z524" i="1"/>
  <c r="Y536" i="1"/>
  <c r="Z541" i="1"/>
  <c r="Y556" i="1"/>
  <c r="R567" i="1"/>
  <c r="Y89" i="1"/>
  <c r="BN94" i="1"/>
  <c r="BN106" i="1"/>
  <c r="BN139" i="1"/>
  <c r="Y156" i="1"/>
  <c r="BN176" i="1"/>
  <c r="BN187" i="1"/>
  <c r="Y282" i="1"/>
  <c r="Y362" i="1"/>
  <c r="Y397" i="1"/>
  <c r="BN515" i="1"/>
  <c r="Z550" i="1"/>
  <c r="Z551" i="1" s="1"/>
  <c r="S567" i="1"/>
  <c r="Y101" i="1"/>
  <c r="Z117" i="1"/>
  <c r="Z128" i="1"/>
  <c r="Z129" i="1" s="1"/>
  <c r="BN134" i="1"/>
  <c r="Y199" i="1"/>
  <c r="Z226" i="1"/>
  <c r="Z227" i="1" s="1"/>
  <c r="Y332" i="1"/>
  <c r="Z437" i="1"/>
  <c r="Z438" i="1" s="1"/>
  <c r="BN442" i="1"/>
  <c r="Z521" i="1"/>
  <c r="Y530" i="1"/>
  <c r="Z538" i="1"/>
  <c r="T567" i="1"/>
  <c r="BN26" i="1"/>
  <c r="BN58" i="1"/>
  <c r="BN66" i="1"/>
  <c r="F9" i="1"/>
  <c r="BN44" i="1"/>
  <c r="BP58" i="1"/>
  <c r="BN86" i="1"/>
  <c r="Y90" i="1"/>
  <c r="BP139" i="1"/>
  <c r="BP187" i="1"/>
  <c r="Y210" i="1"/>
  <c r="Z270" i="1"/>
  <c r="Z348" i="1"/>
  <c r="BN359" i="1"/>
  <c r="BP377" i="1"/>
  <c r="Y398" i="1"/>
  <c r="Z417" i="1"/>
  <c r="Z455" i="1"/>
  <c r="Z456" i="1" s="1"/>
  <c r="BN467" i="1"/>
  <c r="Z473" i="1"/>
  <c r="Z484" i="1"/>
  <c r="Y487" i="1"/>
  <c r="Z495" i="1"/>
  <c r="Z503" i="1"/>
  <c r="BP515" i="1"/>
  <c r="BN550" i="1"/>
  <c r="U567" i="1"/>
  <c r="Y157" i="1"/>
  <c r="Z266" i="1"/>
  <c r="Y333" i="1"/>
  <c r="BN437" i="1"/>
  <c r="V567" i="1"/>
  <c r="J9" i="1"/>
  <c r="Z24" i="1"/>
  <c r="Z28" i="1" s="1"/>
  <c r="Z75" i="1"/>
  <c r="Z77" i="1" s="1"/>
  <c r="Z104" i="1"/>
  <c r="Z108" i="1" s="1"/>
  <c r="Y140" i="1"/>
  <c r="Z174" i="1"/>
  <c r="Y200" i="1"/>
  <c r="Y211" i="1"/>
  <c r="Z255" i="1"/>
  <c r="Z264" i="1"/>
  <c r="Z316" i="1"/>
  <c r="Z343" i="1"/>
  <c r="Z345" i="1" s="1"/>
  <c r="Z405" i="1"/>
  <c r="Y408" i="1"/>
  <c r="BN417" i="1"/>
  <c r="Z423" i="1"/>
  <c r="Z449" i="1"/>
  <c r="Z451" i="1" s="1"/>
  <c r="BN455" i="1"/>
  <c r="Z479" i="1"/>
  <c r="BN484" i="1"/>
  <c r="Z516" i="1"/>
  <c r="Z518" i="1" s="1"/>
  <c r="BP550" i="1"/>
  <c r="B567" i="1"/>
  <c r="W567" i="1"/>
  <c r="Y525" i="1"/>
  <c r="C567" i="1"/>
  <c r="X567" i="1"/>
  <c r="A10" i="1"/>
  <c r="Y551" i="1"/>
  <c r="Z54" i="1"/>
  <c r="BN92" i="1"/>
  <c r="Z183" i="1"/>
  <c r="Z202" i="1"/>
  <c r="Z213" i="1"/>
  <c r="Z236" i="1"/>
  <c r="Y239" i="1"/>
  <c r="Z280" i="1"/>
  <c r="Z301" i="1"/>
  <c r="Z302" i="1" s="1"/>
  <c r="Z327" i="1"/>
  <c r="Z360" i="1"/>
  <c r="Z362" i="1" s="1"/>
  <c r="Z373" i="1"/>
  <c r="Z395" i="1"/>
  <c r="Z397" i="1" s="1"/>
  <c r="Y409" i="1"/>
  <c r="Z468" i="1"/>
  <c r="Z490" i="1"/>
  <c r="Z522" i="1"/>
  <c r="Z539" i="1"/>
  <c r="Z567" i="1"/>
  <c r="BP104" i="1"/>
  <c r="Z118" i="1"/>
  <c r="Z149" i="1"/>
  <c r="Z150" i="1" s="1"/>
  <c r="BN159" i="1"/>
  <c r="Z197" i="1"/>
  <c r="Z199" i="1" s="1"/>
  <c r="Z205" i="1"/>
  <c r="Z216" i="1"/>
  <c r="BN233" i="1"/>
  <c r="BN252" i="1"/>
  <c r="Y274" i="1"/>
  <c r="Z295" i="1"/>
  <c r="Z296" i="1" s="1"/>
  <c r="Z330" i="1"/>
  <c r="BN335" i="1"/>
  <c r="Z355" i="1"/>
  <c r="Z356" i="1" s="1"/>
  <c r="BN370" i="1"/>
  <c r="BN392" i="1"/>
  <c r="BN443" i="1"/>
  <c r="Y456" i="1"/>
  <c r="BN465" i="1"/>
  <c r="Z471" i="1"/>
  <c r="Z493" i="1"/>
  <c r="F567" i="1"/>
  <c r="AA567" i="1"/>
  <c r="BN51" i="1"/>
  <c r="BN98" i="1"/>
  <c r="BP27" i="1"/>
  <c r="Z40" i="1"/>
  <c r="BN54" i="1"/>
  <c r="BP59" i="1"/>
  <c r="BP67" i="1"/>
  <c r="Z81" i="1"/>
  <c r="Z82" i="1" s="1"/>
  <c r="BN87" i="1"/>
  <c r="BP95" i="1"/>
  <c r="BP107" i="1"/>
  <c r="Z121" i="1"/>
  <c r="Y124" i="1"/>
  <c r="BN154" i="1"/>
  <c r="Z169" i="1"/>
  <c r="BN183" i="1"/>
  <c r="BN202" i="1"/>
  <c r="Z208" i="1"/>
  <c r="BN213" i="1"/>
  <c r="Z219" i="1"/>
  <c r="Y222" i="1"/>
  <c r="BN236" i="1"/>
  <c r="Z247" i="1"/>
  <c r="Z248" i="1" s="1"/>
  <c r="Z271" i="1"/>
  <c r="BN280" i="1"/>
  <c r="BP286" i="1"/>
  <c r="BN301" i="1"/>
  <c r="Z311" i="1"/>
  <c r="Z317" i="1" s="1"/>
  <c r="Z322" i="1"/>
  <c r="BN327" i="1"/>
  <c r="Y339" i="1"/>
  <c r="Z349" i="1"/>
  <c r="BN360" i="1"/>
  <c r="BN373" i="1"/>
  <c r="BN395" i="1"/>
  <c r="BP400" i="1"/>
  <c r="Z418" i="1"/>
  <c r="BN468" i="1"/>
  <c r="Z474" i="1"/>
  <c r="Z485" i="1"/>
  <c r="BN490" i="1"/>
  <c r="Z496" i="1"/>
  <c r="Y499" i="1"/>
  <c r="BN522" i="1"/>
  <c r="AB567" i="1"/>
  <c r="H9" i="1"/>
  <c r="Z51" i="1"/>
  <c r="Z87" i="1"/>
  <c r="Z89" i="1" s="1"/>
  <c r="Z154" i="1"/>
  <c r="Z156" i="1" s="1"/>
  <c r="Z37" i="1"/>
  <c r="BN149" i="1"/>
  <c r="BP252" i="1"/>
  <c r="Y317" i="1"/>
  <c r="BN24" i="1"/>
  <c r="Z65" i="1"/>
  <c r="Z68" i="1" s="1"/>
  <c r="BN169" i="1"/>
  <c r="BP213" i="1"/>
  <c r="Z55" i="1" l="1"/>
  <c r="Z222" i="1"/>
  <c r="Z210" i="1"/>
  <c r="Z282" i="1"/>
  <c r="Y561" i="1"/>
  <c r="Z256" i="1"/>
  <c r="Z324" i="1"/>
  <c r="Z542" i="1"/>
  <c r="Y559" i="1"/>
  <c r="Y558" i="1"/>
  <c r="Z178" i="1"/>
  <c r="Z239" i="1"/>
  <c r="Z408" i="1"/>
  <c r="Z332" i="1"/>
  <c r="Z481" i="1"/>
  <c r="Z351" i="1"/>
  <c r="Z505" i="1"/>
  <c r="Z274" i="1"/>
  <c r="Z62" i="1"/>
  <c r="Z41" i="1"/>
  <c r="Y557" i="1"/>
  <c r="Z184" i="1"/>
  <c r="Z124" i="1"/>
  <c r="Z427" i="1"/>
  <c r="Z525" i="1"/>
  <c r="Z499" i="1"/>
  <c r="Z487" i="1"/>
  <c r="Y560" i="1" l="1"/>
  <c r="Z562" i="1"/>
</calcChain>
</file>

<file path=xl/sharedStrings.xml><?xml version="1.0" encoding="utf-8"?>
<sst xmlns="http://schemas.openxmlformats.org/spreadsheetml/2006/main" count="2498" uniqueCount="877">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</sst>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8" sqref="AA3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69"/>
      <c r="P5" s="26" t="s">
        <v>10</v>
      </c>
      <c r="Q5" s="890">
        <v>45792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20</v>
      </c>
      <c r="Q8" s="771">
        <v>0.54166666666666663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21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10"/>
      <c r="R10" s="811"/>
      <c r="U10" s="26" t="s">
        <v>23</v>
      </c>
      <c r="V10" s="673" t="s">
        <v>24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53"/>
      <c r="R11" s="754"/>
      <c r="U11" s="26" t="s">
        <v>27</v>
      </c>
      <c r="V11" s="897" t="s">
        <v>28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30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32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35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77"/>
      <c r="BD17" s="76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61</v>
      </c>
      <c r="V18" s="78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hidden="1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98</v>
      </c>
      <c r="Y38" s="53">
        <f>IFERROR(IF(X38="",0,CEILING((X38/$H38),1)*$H38),"")</f>
        <v>100</v>
      </c>
      <c r="Z38" s="39">
        <f>IFERROR(IF(Y38=0,"",ROUNDUP(Y38/H38,0)*0.00902),"")</f>
        <v>0.22550000000000001</v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103.145</v>
      </c>
      <c r="BN38" s="75">
        <f>IFERROR(Y38*I38/H38,"0")</f>
        <v>105.25</v>
      </c>
      <c r="BO38" s="75">
        <f>IFERROR(1/J38*(X38/H38),"0")</f>
        <v>0.18560606060606061</v>
      </c>
      <c r="BP38" s="75">
        <f>IFERROR(1/J38*(Y38/H38),"0")</f>
        <v>0.18939393939393939</v>
      </c>
    </row>
    <row r="39" spans="1:68" ht="27" hidden="1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40" t="s">
        <v>87</v>
      </c>
      <c r="X41" s="41">
        <f>IFERROR(X37/H37,"0")+IFERROR(X38/H38,"0")+IFERROR(X39/H39,"0")+IFERROR(X40/H40,"0")</f>
        <v>24.5</v>
      </c>
      <c r="Y41" s="41">
        <f>IFERROR(Y37/H37,"0")+IFERROR(Y38/H38,"0")+IFERROR(Y39/H39,"0")+IFERROR(Y40/H40,"0")</f>
        <v>25</v>
      </c>
      <c r="Z41" s="41">
        <f>IFERROR(IF(Z37="",0,Z37),"0")+IFERROR(IF(Z38="",0,Z38),"0")+IFERROR(IF(Z39="",0,Z39),"0")+IFERROR(IF(Z40="",0,Z40),"0")</f>
        <v>0.22550000000000001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40" t="s">
        <v>69</v>
      </c>
      <c r="X42" s="41">
        <f>IFERROR(SUM(X37:X40),"0")</f>
        <v>98</v>
      </c>
      <c r="Y42" s="41">
        <f>IFERROR(SUM(Y37:Y40),"0")</f>
        <v>100</v>
      </c>
      <c r="Z42" s="40"/>
      <c r="AA42" s="64"/>
      <c r="AB42" s="64"/>
      <c r="AC42" s="64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hidden="1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200</v>
      </c>
      <c r="Y50" s="53">
        <f t="shared" si="6"/>
        <v>205.20000000000002</v>
      </c>
      <c r="Z50" s="39">
        <f>IFERROR(IF(Y50=0,"",ROUNDUP(Y50/H50,0)*0.01898),"")</f>
        <v>0.36062</v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208.05555555555554</v>
      </c>
      <c r="BN50" s="75">
        <f t="shared" si="8"/>
        <v>213.46499999999997</v>
      </c>
      <c r="BO50" s="75">
        <f t="shared" si="9"/>
        <v>0.28935185185185186</v>
      </c>
      <c r="BP50" s="75">
        <f t="shared" si="10"/>
        <v>0.296875</v>
      </c>
    </row>
    <row r="51" spans="1:68" ht="27" hidden="1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315</v>
      </c>
      <c r="Y54" s="53">
        <f t="shared" si="6"/>
        <v>315</v>
      </c>
      <c r="Z54" s="39">
        <f>IFERROR(IF(Y54=0,"",ROUNDUP(Y54/H54,0)*0.00902),"")</f>
        <v>0.63139999999999996</v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329.70000000000005</v>
      </c>
      <c r="BN54" s="75">
        <f t="shared" si="8"/>
        <v>329.70000000000005</v>
      </c>
      <c r="BO54" s="75">
        <f t="shared" si="9"/>
        <v>0.53030303030303028</v>
      </c>
      <c r="BP54" s="75">
        <f t="shared" si="10"/>
        <v>0.53030303030303028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40" t="s">
        <v>87</v>
      </c>
      <c r="X55" s="41">
        <f>IFERROR(X49/H49,"0")+IFERROR(X50/H50,"0")+IFERROR(X51/H51,"0")+IFERROR(X52/H52,"0")+IFERROR(X53/H53,"0")+IFERROR(X54/H54,"0")</f>
        <v>88.518518518518519</v>
      </c>
      <c r="Y55" s="41">
        <f>IFERROR(Y49/H49,"0")+IFERROR(Y50/H50,"0")+IFERROR(Y51/H51,"0")+IFERROR(Y52/H52,"0")+IFERROR(Y53/H53,"0")+IFERROR(Y54/H54,"0")</f>
        <v>89</v>
      </c>
      <c r="Z55" s="41">
        <f>IFERROR(IF(Z49="",0,Z49),"0")+IFERROR(IF(Z50="",0,Z50),"0")+IFERROR(IF(Z51="",0,Z51),"0")+IFERROR(IF(Z52="",0,Z52),"0")+IFERROR(IF(Z53="",0,Z53),"0")+IFERROR(IF(Z54="",0,Z54),"0")</f>
        <v>0.9920199999999999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40" t="s">
        <v>69</v>
      </c>
      <c r="X56" s="41">
        <f>IFERROR(SUM(X49:X54),"0")</f>
        <v>515</v>
      </c>
      <c r="Y56" s="41">
        <f>IFERROR(SUM(Y49:Y54),"0")</f>
        <v>520.20000000000005</v>
      </c>
      <c r="Z56" s="40"/>
      <c r="AA56" s="64"/>
      <c r="AB56" s="64"/>
      <c r="AC56" s="64"/>
    </row>
    <row r="57" spans="1:68" ht="14.25" hidden="1" customHeight="1" x14ac:dyDescent="0.25">
      <c r="A57" s="635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hidden="1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90</v>
      </c>
      <c r="Y61" s="53">
        <f>IFERROR(IF(X61="",0,CEILING((X61/$H61),1)*$H61),"")</f>
        <v>91.800000000000011</v>
      </c>
      <c r="Z61" s="39">
        <f>IFERROR(IF(Y61=0,"",ROUNDUP(Y61/H61,0)*0.00651),"")</f>
        <v>0.22134000000000001</v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95.999999999999986</v>
      </c>
      <c r="BN61" s="75">
        <f>IFERROR(Y61*I61/H61,"0")</f>
        <v>97.92</v>
      </c>
      <c r="BO61" s="75">
        <f>IFERROR(1/J61*(X61/H61),"0")</f>
        <v>0.18315018315018314</v>
      </c>
      <c r="BP61" s="75">
        <f>IFERROR(1/J61*(Y61/H61),"0")</f>
        <v>0.18681318681318682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40" t="s">
        <v>87</v>
      </c>
      <c r="X62" s="41">
        <f>IFERROR(X58/H58,"0")+IFERROR(X59/H59,"0")+IFERROR(X60/H60,"0")+IFERROR(X61/H61,"0")</f>
        <v>33.333333333333329</v>
      </c>
      <c r="Y62" s="41">
        <f>IFERROR(Y58/H58,"0")+IFERROR(Y59/H59,"0")+IFERROR(Y60/H60,"0")+IFERROR(Y61/H61,"0")</f>
        <v>34</v>
      </c>
      <c r="Z62" s="41">
        <f>IFERROR(IF(Z58="",0,Z58),"0")+IFERROR(IF(Z59="",0,Z59),"0")+IFERROR(IF(Z60="",0,Z60),"0")+IFERROR(IF(Z61="",0,Z61),"0")</f>
        <v>0.22134000000000001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40" t="s">
        <v>69</v>
      </c>
      <c r="X63" s="41">
        <f>IFERROR(SUM(X58:X61),"0")</f>
        <v>90</v>
      </c>
      <c r="Y63" s="41">
        <f>IFERROR(SUM(Y58:Y61),"0")</f>
        <v>91.800000000000011</v>
      </c>
      <c r="Z63" s="40"/>
      <c r="AA63" s="64"/>
      <c r="AB63" s="64"/>
      <c r="AC63" s="64"/>
    </row>
    <row r="64" spans="1:68" ht="14.25" hidden="1" customHeight="1" x14ac:dyDescent="0.25">
      <c r="A64" s="635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hidden="1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9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57</v>
      </c>
      <c r="Y86" s="53">
        <f>IFERROR(IF(X86="",0,CEILING((X86/$H86),1)*$H86),"")</f>
        <v>64.800000000000011</v>
      </c>
      <c r="Z86" s="39">
        <f>IFERROR(IF(Y86=0,"",ROUNDUP(Y86/H86,0)*0.01898),"")</f>
        <v>0.11388000000000001</v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59.295833333333327</v>
      </c>
      <c r="BN86" s="75">
        <f>IFERROR(Y86*I86/H86,"0")</f>
        <v>67.410000000000011</v>
      </c>
      <c r="BO86" s="75">
        <f>IFERROR(1/J86*(X86/H86),"0")</f>
        <v>8.2465277777777776E-2</v>
      </c>
      <c r="BP86" s="75">
        <f>IFERROR(1/J86*(Y86/H86),"0")</f>
        <v>9.3750000000000014E-2</v>
      </c>
    </row>
    <row r="87" spans="1:68" ht="16.5" hidden="1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45</v>
      </c>
      <c r="Y88" s="53">
        <f>IFERROR(IF(X88="",0,CEILING((X88/$H88),1)*$H88),"")</f>
        <v>45</v>
      </c>
      <c r="Z88" s="39">
        <f>IFERROR(IF(Y88=0,"",ROUNDUP(Y88/H88,0)*0.00902),"")</f>
        <v>9.0200000000000002E-2</v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47.099999999999994</v>
      </c>
      <c r="BN88" s="75">
        <f>IFERROR(Y88*I88/H88,"0")</f>
        <v>47.099999999999994</v>
      </c>
      <c r="BO88" s="75">
        <f>IFERROR(1/J88*(X88/H88),"0")</f>
        <v>7.575757575757576E-2</v>
      </c>
      <c r="BP88" s="75">
        <f>IFERROR(1/J88*(Y88/H88),"0")</f>
        <v>7.575757575757576E-2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40" t="s">
        <v>87</v>
      </c>
      <c r="X89" s="41">
        <f>IFERROR(X86/H86,"0")+IFERROR(X87/H87,"0")+IFERROR(X88/H88,"0")</f>
        <v>15.277777777777779</v>
      </c>
      <c r="Y89" s="41">
        <f>IFERROR(Y86/H86,"0")+IFERROR(Y87/H87,"0")+IFERROR(Y88/H88,"0")</f>
        <v>16</v>
      </c>
      <c r="Z89" s="41">
        <f>IFERROR(IF(Z86="",0,Z86),"0")+IFERROR(IF(Z87="",0,Z87),"0")+IFERROR(IF(Z88="",0,Z88),"0")</f>
        <v>0.20408000000000001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40" t="s">
        <v>69</v>
      </c>
      <c r="X90" s="41">
        <f>IFERROR(SUM(X86:X88),"0")</f>
        <v>102</v>
      </c>
      <c r="Y90" s="41">
        <f>IFERROR(SUM(Y86:Y88),"0")</f>
        <v>109.80000000000001</v>
      </c>
      <c r="Z90" s="40"/>
      <c r="AA90" s="64"/>
      <c r="AB90" s="64"/>
      <c r="AC90" s="64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hidden="1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8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199</v>
      </c>
      <c r="B96" s="60" t="s">
        <v>200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199</v>
      </c>
      <c r="B97" s="60" t="s">
        <v>202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99</v>
      </c>
      <c r="Y98" s="53">
        <f t="shared" si="16"/>
        <v>99</v>
      </c>
      <c r="Z98" s="39">
        <f>IFERROR(IF(Y98=0,"",ROUNDUP(Y98/H98,0)*0.00651),"")</f>
        <v>0.32550000000000001</v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111.9</v>
      </c>
      <c r="BN98" s="75">
        <f t="shared" si="18"/>
        <v>111.9</v>
      </c>
      <c r="BO98" s="75">
        <f t="shared" si="19"/>
        <v>0.27472527472527475</v>
      </c>
      <c r="BP98" s="75">
        <f t="shared" si="20"/>
        <v>0.27472527472527475</v>
      </c>
    </row>
    <row r="99" spans="1:68" ht="16.5" hidden="1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50</v>
      </c>
      <c r="Y100" s="41">
        <f>IFERROR(Y92/H92,"0")+IFERROR(Y93/H93,"0")+IFERROR(Y94/H94,"0")+IFERROR(Y95/H95,"0")+IFERROR(Y96/H96,"0")+IFERROR(Y97/H97,"0")+IFERROR(Y98/H98,"0")+IFERROR(Y99/H99,"0")</f>
        <v>50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0.32550000000000001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40" t="s">
        <v>69</v>
      </c>
      <c r="X101" s="41">
        <f>IFERROR(SUM(X92:X99),"0")</f>
        <v>99</v>
      </c>
      <c r="Y101" s="41">
        <f>IFERROR(SUM(Y92:Y99),"0")</f>
        <v>99</v>
      </c>
      <c r="Z101" s="40"/>
      <c r="AA101" s="64"/>
      <c r="AB101" s="64"/>
      <c r="AC101" s="64"/>
    </row>
    <row r="102" spans="1:68" ht="16.5" hidden="1" customHeight="1" x14ac:dyDescent="0.25">
      <c r="A102" s="639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34</v>
      </c>
      <c r="Y104" s="53">
        <f>IFERROR(IF(X104="",0,CEILING((X104/$H104),1)*$H104),"")</f>
        <v>43.2</v>
      </c>
      <c r="Z104" s="39">
        <f>IFERROR(IF(Y104=0,"",ROUNDUP(Y104/H104,0)*0.01898),"")</f>
        <v>7.5920000000000001E-2</v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35.36944444444444</v>
      </c>
      <c r="BN104" s="75">
        <f>IFERROR(Y104*I104/H104,"0")</f>
        <v>44.94</v>
      </c>
      <c r="BO104" s="75">
        <f>IFERROR(1/J104*(X104/H104),"0")</f>
        <v>4.9189814814814811E-2</v>
      </c>
      <c r="BP104" s="75">
        <f>IFERROR(1/J104*(Y104/H104),"0")</f>
        <v>6.25E-2</v>
      </c>
    </row>
    <row r="105" spans="1:68" ht="16.5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127</v>
      </c>
      <c r="Y105" s="53">
        <f>IFERROR(IF(X105="",0,CEILING((X105/$H105),1)*$H105),"")</f>
        <v>127.5</v>
      </c>
      <c r="Z105" s="39">
        <f>IFERROR(IF(Y105=0,"",ROUNDUP(Y105/H105,0)*0.00902),"")</f>
        <v>0.30668000000000001</v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134.11199999999999</v>
      </c>
      <c r="BN105" s="75">
        <f>IFERROR(Y105*I105/H105,"0")</f>
        <v>134.63999999999999</v>
      </c>
      <c r="BO105" s="75">
        <f>IFERROR(1/J105*(X105/H105),"0")</f>
        <v>0.25656565656565655</v>
      </c>
      <c r="BP105" s="75">
        <f>IFERROR(1/J105*(Y105/H105),"0")</f>
        <v>0.25757575757575757</v>
      </c>
    </row>
    <row r="106" spans="1:68" ht="16.5" hidden="1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40" t="s">
        <v>87</v>
      </c>
      <c r="X108" s="41">
        <f>IFERROR(X104/H104,"0")+IFERROR(X105/H105,"0")+IFERROR(X106/H106,"0")+IFERROR(X107/H107,"0")</f>
        <v>37.014814814814812</v>
      </c>
      <c r="Y108" s="41">
        <f>IFERROR(Y104/H104,"0")+IFERROR(Y105/H105,"0")+IFERROR(Y106/H106,"0")+IFERROR(Y107/H107,"0")</f>
        <v>38</v>
      </c>
      <c r="Z108" s="41">
        <f>IFERROR(IF(Z104="",0,Z104),"0")+IFERROR(IF(Z105="",0,Z105),"0")+IFERROR(IF(Z106="",0,Z106),"0")+IFERROR(IF(Z107="",0,Z107),"0")</f>
        <v>0.3826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40" t="s">
        <v>69</v>
      </c>
      <c r="X109" s="41">
        <f>IFERROR(SUM(X104:X107),"0")</f>
        <v>161</v>
      </c>
      <c r="Y109" s="41">
        <f>IFERROR(SUM(Y104:Y107),"0")</f>
        <v>170.7</v>
      </c>
      <c r="Z109" s="40"/>
      <c r="AA109" s="64"/>
      <c r="AB109" s="64"/>
      <c r="AC109" s="64"/>
    </row>
    <row r="110" spans="1:68" ht="14.25" hidden="1" customHeight="1" x14ac:dyDescent="0.25">
      <c r="A110" s="635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hidden="1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hidden="1" customHeight="1" x14ac:dyDescent="0.25">
      <c r="A117" s="60" t="s">
        <v>225</v>
      </c>
      <c r="B117" s="60" t="s">
        <v>226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225</v>
      </c>
      <c r="B118" s="60" t="s">
        <v>228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24</v>
      </c>
      <c r="Y119" s="53">
        <f t="shared" si="21"/>
        <v>25.200000000000003</v>
      </c>
      <c r="Z119" s="39">
        <f>IFERROR(IF(Y119=0,"",ROUNDUP(Y119/H119,0)*0.01898),"")</f>
        <v>5.6940000000000004E-2</v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25.465714285714284</v>
      </c>
      <c r="BN119" s="75">
        <f t="shared" si="23"/>
        <v>26.739000000000001</v>
      </c>
      <c r="BO119" s="75">
        <f t="shared" si="24"/>
        <v>4.4642857142857144E-2</v>
      </c>
      <c r="BP119" s="75">
        <f t="shared" si="25"/>
        <v>4.6875E-2</v>
      </c>
    </row>
    <row r="120" spans="1:68" ht="27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50</v>
      </c>
      <c r="Y120" s="53">
        <f t="shared" si="21"/>
        <v>51.48</v>
      </c>
      <c r="Z120" s="39">
        <f>IFERROR(IF(Y120=0,"",ROUNDUP(Y120/H120,0)*0.00651),"")</f>
        <v>0.16925999999999999</v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56.212121212121211</v>
      </c>
      <c r="BN120" s="75">
        <f t="shared" si="23"/>
        <v>57.875999999999998</v>
      </c>
      <c r="BO120" s="75">
        <f t="shared" si="24"/>
        <v>0.13875013875013875</v>
      </c>
      <c r="BP120" s="75">
        <f t="shared" si="25"/>
        <v>0.14285714285714288</v>
      </c>
    </row>
    <row r="121" spans="1:68" ht="27" hidden="1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40" t="s">
        <v>87</v>
      </c>
      <c r="X124" s="41">
        <f>IFERROR(X117/H117,"0")+IFERROR(X118/H118,"0")+IFERROR(X119/H119,"0")+IFERROR(X120/H120,"0")+IFERROR(X121/H121,"0")+IFERROR(X122/H122,"0")+IFERROR(X123/H123,"0")</f>
        <v>28.10966810966811</v>
      </c>
      <c r="Y124" s="41">
        <f>IFERROR(Y117/H117,"0")+IFERROR(Y118/H118,"0")+IFERROR(Y119/H119,"0")+IFERROR(Y120/H120,"0")+IFERROR(Y121/H121,"0")+IFERROR(Y122/H122,"0")+IFERROR(Y123/H123,"0")</f>
        <v>29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0.22620000000000001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40" t="s">
        <v>69</v>
      </c>
      <c r="X125" s="41">
        <f>IFERROR(SUM(X117:X123),"0")</f>
        <v>74</v>
      </c>
      <c r="Y125" s="41">
        <f>IFERROR(SUM(Y117:Y123),"0")</f>
        <v>76.680000000000007</v>
      </c>
      <c r="Z125" s="40"/>
      <c r="AA125" s="64"/>
      <c r="AB125" s="64"/>
      <c r="AC125" s="64"/>
    </row>
    <row r="126" spans="1:68" ht="14.25" hidden="1" customHeight="1" x14ac:dyDescent="0.25">
      <c r="A126" s="635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60</v>
      </c>
      <c r="Y134" s="53">
        <f>IFERROR(IF(X134="",0,CEILING((X134/$H134),1)*$H134),"")</f>
        <v>60.800000000000004</v>
      </c>
      <c r="Z134" s="39">
        <f>IFERROR(IF(Y134=0,"",ROUNDUP(Y134/H134,0)*0.00651),"")</f>
        <v>0.12369000000000001</v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63.374999999999993</v>
      </c>
      <c r="BN134" s="75">
        <f>IFERROR(Y134*I134/H134,"0")</f>
        <v>64.22</v>
      </c>
      <c r="BO134" s="75">
        <f>IFERROR(1/J134*(X134/H134),"0")</f>
        <v>0.10302197802197803</v>
      </c>
      <c r="BP134" s="75">
        <f>IFERROR(1/J134*(Y134/H134),"0")</f>
        <v>0.1043956043956044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40" t="s">
        <v>87</v>
      </c>
      <c r="X135" s="41">
        <f>IFERROR(X133/H133,"0")+IFERROR(X134/H134,"0")</f>
        <v>18.75</v>
      </c>
      <c r="Y135" s="41">
        <f>IFERROR(Y133/H133,"0")+IFERROR(Y134/H134,"0")</f>
        <v>19</v>
      </c>
      <c r="Z135" s="41">
        <f>IFERROR(IF(Z133="",0,Z133),"0")+IFERROR(IF(Z134="",0,Z134),"0")</f>
        <v>0.12369000000000001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40" t="s">
        <v>69</v>
      </c>
      <c r="X136" s="41">
        <f>IFERROR(SUM(X133:X134),"0")</f>
        <v>60</v>
      </c>
      <c r="Y136" s="41">
        <f>IFERROR(SUM(Y133:Y134),"0")</f>
        <v>60.800000000000004</v>
      </c>
      <c r="Z136" s="40"/>
      <c r="AA136" s="64"/>
      <c r="AB136" s="64"/>
      <c r="AC136" s="64"/>
    </row>
    <row r="137" spans="1:68" ht="14.25" hidden="1" customHeight="1" x14ac:dyDescent="0.25">
      <c r="A137" s="635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14</v>
      </c>
      <c r="Y139" s="53">
        <f>IFERROR(IF(X139="",0,CEILING((X139/$H139),1)*$H139),"")</f>
        <v>14</v>
      </c>
      <c r="Z139" s="39">
        <f>IFERROR(IF(Y139=0,"",ROUNDUP(Y139/H139,0)*0.00651),"")</f>
        <v>3.2550000000000003E-2</v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15.34</v>
      </c>
      <c r="BN139" s="75">
        <f>IFERROR(Y139*I139/H139,"0")</f>
        <v>15.34</v>
      </c>
      <c r="BO139" s="75">
        <f>IFERROR(1/J139*(X139/H139),"0")</f>
        <v>2.7472527472527476E-2</v>
      </c>
      <c r="BP139" s="75">
        <f>IFERROR(1/J139*(Y139/H139),"0")</f>
        <v>2.7472527472527476E-2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40" t="s">
        <v>87</v>
      </c>
      <c r="X140" s="41">
        <f>IFERROR(X138/H138,"0")+IFERROR(X139/H139,"0")</f>
        <v>5</v>
      </c>
      <c r="Y140" s="41">
        <f>IFERROR(Y138/H138,"0")+IFERROR(Y139/H139,"0")</f>
        <v>5</v>
      </c>
      <c r="Z140" s="41">
        <f>IFERROR(IF(Z138="",0,Z138),"0")+IFERROR(IF(Z139="",0,Z139),"0")</f>
        <v>3.2550000000000003E-2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40" t="s">
        <v>69</v>
      </c>
      <c r="X141" s="41">
        <f>IFERROR(SUM(X138:X139),"0")</f>
        <v>14</v>
      </c>
      <c r="Y141" s="41">
        <f>IFERROR(SUM(Y138:Y139),"0")</f>
        <v>14</v>
      </c>
      <c r="Z141" s="40"/>
      <c r="AA141" s="64"/>
      <c r="AB141" s="64"/>
      <c r="AC141" s="64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66</v>
      </c>
      <c r="Y144" s="53">
        <f>IFERROR(IF(X144="",0,CEILING((X144/$H144),1)*$H144),"")</f>
        <v>66</v>
      </c>
      <c r="Z144" s="39">
        <f>IFERROR(IF(Y144=0,"",ROUNDUP(Y144/H144,0)*0.00651),"")</f>
        <v>0.16275000000000001</v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72.699999999999989</v>
      </c>
      <c r="BN144" s="75">
        <f>IFERROR(Y144*I144/H144,"0")</f>
        <v>72.699999999999989</v>
      </c>
      <c r="BO144" s="75">
        <f>IFERROR(1/J144*(X144/H144),"0")</f>
        <v>0.13736263736263737</v>
      </c>
      <c r="BP144" s="75">
        <f>IFERROR(1/J144*(Y144/H144),"0")</f>
        <v>0.13736263736263737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40" t="s">
        <v>87</v>
      </c>
      <c r="X145" s="41">
        <f>IFERROR(X143/H143,"0")+IFERROR(X144/H144,"0")</f>
        <v>25</v>
      </c>
      <c r="Y145" s="41">
        <f>IFERROR(Y143/H143,"0")+IFERROR(Y144/H144,"0")</f>
        <v>25</v>
      </c>
      <c r="Z145" s="41">
        <f>IFERROR(IF(Z143="",0,Z143),"0")+IFERROR(IF(Z144="",0,Z144),"0")</f>
        <v>0.16275000000000001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40" t="s">
        <v>69</v>
      </c>
      <c r="X146" s="41">
        <f>IFERROR(SUM(X143:X144),"0")</f>
        <v>66</v>
      </c>
      <c r="Y146" s="41">
        <f>IFERROR(SUM(Y143:Y144),"0")</f>
        <v>66</v>
      </c>
      <c r="Z146" s="40"/>
      <c r="AA146" s="64"/>
      <c r="AB146" s="64"/>
      <c r="AC146" s="64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140</v>
      </c>
      <c r="Y149" s="53">
        <f>IFERROR(IF(X149="",0,CEILING((X149/$H149),1)*$H149),"")</f>
        <v>140</v>
      </c>
      <c r="Z149" s="39">
        <f>IFERROR(IF(Y149=0,"",ROUNDUP(Y149/H149,0)*0.00902),"")</f>
        <v>0.31569999999999998</v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147.35</v>
      </c>
      <c r="BN149" s="75">
        <f>IFERROR(Y149*I149/H149,"0")</f>
        <v>147.35</v>
      </c>
      <c r="BO149" s="75">
        <f>IFERROR(1/J149*(X149/H149),"0")</f>
        <v>0.26515151515151514</v>
      </c>
      <c r="BP149" s="75">
        <f>IFERROR(1/J149*(Y149/H149),"0")</f>
        <v>0.26515151515151514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40" t="s">
        <v>87</v>
      </c>
      <c r="X150" s="41">
        <f>IFERROR(X149/H149,"0")</f>
        <v>35</v>
      </c>
      <c r="Y150" s="41">
        <f>IFERROR(Y149/H149,"0")</f>
        <v>35</v>
      </c>
      <c r="Z150" s="41">
        <f>IFERROR(IF(Z149="",0,Z149),"0")</f>
        <v>0.31569999999999998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40" t="s">
        <v>69</v>
      </c>
      <c r="X151" s="41">
        <f>IFERROR(SUM(X149:X149),"0")</f>
        <v>140</v>
      </c>
      <c r="Y151" s="41">
        <f>IFERROR(SUM(Y149:Y149),"0")</f>
        <v>140</v>
      </c>
      <c r="Z151" s="40"/>
      <c r="AA151" s="64"/>
      <c r="AB151" s="64"/>
      <c r="AC151" s="64"/>
    </row>
    <row r="152" spans="1:68" ht="14.25" hidden="1" customHeight="1" x14ac:dyDescent="0.25">
      <c r="A152" s="635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10</v>
      </c>
      <c r="Y153" s="53">
        <f>IFERROR(IF(X153="",0,CEILING((X153/$H153),1)*$H153),"")</f>
        <v>18</v>
      </c>
      <c r="Z153" s="39">
        <f>IFERROR(IF(Y153=0,"",ROUNDUP(Y153/H153,0)*0.01898),"")</f>
        <v>3.7960000000000001E-2</v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10.65</v>
      </c>
      <c r="BN153" s="75">
        <f>IFERROR(Y153*I153/H153,"0")</f>
        <v>19.170000000000002</v>
      </c>
      <c r="BO153" s="75">
        <f>IFERROR(1/J153*(X153/H153),"0")</f>
        <v>1.7361111111111112E-2</v>
      </c>
      <c r="BP153" s="75">
        <f>IFERROR(1/J153*(Y153/H153),"0")</f>
        <v>3.125E-2</v>
      </c>
    </row>
    <row r="154" spans="1:68" ht="16.5" hidden="1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40" t="s">
        <v>87</v>
      </c>
      <c r="X156" s="41">
        <f>IFERROR(X153/H153,"0")+IFERROR(X154/H154,"0")+IFERROR(X155/H155,"0")</f>
        <v>1.1111111111111112</v>
      </c>
      <c r="Y156" s="41">
        <f>IFERROR(Y153/H153,"0")+IFERROR(Y154/H154,"0")+IFERROR(Y155/H155,"0")</f>
        <v>2</v>
      </c>
      <c r="Z156" s="41">
        <f>IFERROR(IF(Z153="",0,Z153),"0")+IFERROR(IF(Z154="",0,Z154),"0")+IFERROR(IF(Z155="",0,Z155),"0")</f>
        <v>3.7960000000000001E-2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40" t="s">
        <v>69</v>
      </c>
      <c r="X157" s="41">
        <f>IFERROR(SUM(X153:X155),"0")</f>
        <v>10</v>
      </c>
      <c r="Y157" s="41">
        <f>IFERROR(SUM(Y153:Y155),"0")</f>
        <v>18</v>
      </c>
      <c r="Z157" s="40"/>
      <c r="AA157" s="64"/>
      <c r="AB157" s="64"/>
      <c r="AC157" s="64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274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hidden="1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hidden="1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14</v>
      </c>
      <c r="Y172" s="53">
        <f t="shared" si="26"/>
        <v>14.700000000000001</v>
      </c>
      <c r="Z172" s="39">
        <f>IFERROR(IF(Y172=0,"",ROUNDUP(Y172/H172,0)*0.00502),"")</f>
        <v>3.5140000000000005E-2</v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14.866666666666665</v>
      </c>
      <c r="BN172" s="75">
        <f t="shared" si="28"/>
        <v>15.61</v>
      </c>
      <c r="BO172" s="75">
        <f t="shared" si="29"/>
        <v>2.8490028490028491E-2</v>
      </c>
      <c r="BP172" s="75">
        <f t="shared" si="30"/>
        <v>2.9914529914529919E-2</v>
      </c>
    </row>
    <row r="173" spans="1:68" ht="27" hidden="1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53</v>
      </c>
      <c r="Y175" s="53">
        <f t="shared" si="26"/>
        <v>54.6</v>
      </c>
      <c r="Z175" s="39">
        <f>IFERROR(IF(Y175=0,"",ROUNDUP(Y175/H175,0)*0.00502),"")</f>
        <v>0.13052</v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55.523809523809526</v>
      </c>
      <c r="BN175" s="75">
        <f t="shared" si="28"/>
        <v>57.20000000000001</v>
      </c>
      <c r="BO175" s="75">
        <f t="shared" si="29"/>
        <v>0.10785510785510787</v>
      </c>
      <c r="BP175" s="75">
        <f t="shared" si="30"/>
        <v>0.11111111111111112</v>
      </c>
    </row>
    <row r="176" spans="1:68" ht="27" hidden="1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31.904761904761905</v>
      </c>
      <c r="Y178" s="41">
        <f>IFERROR(Y169/H169,"0")+IFERROR(Y170/H170,"0")+IFERROR(Y171/H171,"0")+IFERROR(Y172/H172,"0")+IFERROR(Y173/H173,"0")+IFERROR(Y174/H174,"0")+IFERROR(Y175/H175,"0")+IFERROR(Y176/H176,"0")+IFERROR(Y177/H177,"0")</f>
        <v>33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0.16566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40" t="s">
        <v>69</v>
      </c>
      <c r="X179" s="41">
        <f>IFERROR(SUM(X169:X177),"0")</f>
        <v>67</v>
      </c>
      <c r="Y179" s="41">
        <f>IFERROR(SUM(Y169:Y177),"0")</f>
        <v>69.3</v>
      </c>
      <c r="Z179" s="40"/>
      <c r="AA179" s="64"/>
      <c r="AB179" s="64"/>
      <c r="AC179" s="64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2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4</v>
      </c>
      <c r="Y181" s="53">
        <f>IFERROR(IF(X181="",0,CEILING((X181/$H181),1)*$H181),"")</f>
        <v>5.04</v>
      </c>
      <c r="Z181" s="39">
        <f>IFERROR(IF(Y181=0,"",ROUNDUP(Y181/H181,0)*0.0059),"")</f>
        <v>2.3599999999999999E-2</v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4.6031746031746028</v>
      </c>
      <c r="BN181" s="75">
        <f>IFERROR(Y181*I181/H181,"0")</f>
        <v>5.8</v>
      </c>
      <c r="BO181" s="75">
        <f>IFERROR(1/J181*(X181/H181),"0")</f>
        <v>1.469723691945914E-2</v>
      </c>
      <c r="BP181" s="75">
        <f>IFERROR(1/J181*(Y181/H181),"0")</f>
        <v>1.8518518518518517E-2</v>
      </c>
    </row>
    <row r="182" spans="1:68" ht="27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68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4</v>
      </c>
      <c r="Y182" s="53">
        <f>IFERROR(IF(X182="",0,CEILING((X182/$H182),1)*$H182),"")</f>
        <v>5.04</v>
      </c>
      <c r="Z182" s="39">
        <f>IFERROR(IF(Y182=0,"",ROUNDUP(Y182/H182,0)*0.0059),"")</f>
        <v>2.3599999999999999E-2</v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4.6031746031746028</v>
      </c>
      <c r="BN182" s="75">
        <f>IFERROR(Y182*I182/H182,"0")</f>
        <v>5.8</v>
      </c>
      <c r="BO182" s="75">
        <f>IFERROR(1/J182*(X182/H182),"0")</f>
        <v>1.469723691945914E-2</v>
      </c>
      <c r="BP182" s="75">
        <f>IFERROR(1/J182*(Y182/H182),"0")</f>
        <v>1.8518518518518517E-2</v>
      </c>
    </row>
    <row r="183" spans="1:68" ht="27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6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4</v>
      </c>
      <c r="Y183" s="53">
        <f>IFERROR(IF(X183="",0,CEILING((X183/$H183),1)*$H183),"")</f>
        <v>5.04</v>
      </c>
      <c r="Z183" s="39">
        <f>IFERROR(IF(Y183=0,"",ROUNDUP(Y183/H183,0)*0.0059),"")</f>
        <v>2.3599999999999999E-2</v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4.6031746031746028</v>
      </c>
      <c r="BN183" s="75">
        <f>IFERROR(Y183*I183/H183,"0")</f>
        <v>5.8</v>
      </c>
      <c r="BO183" s="75">
        <f>IFERROR(1/J183*(X183/H183),"0")</f>
        <v>1.469723691945914E-2</v>
      </c>
      <c r="BP183" s="75">
        <f>IFERROR(1/J183*(Y183/H183),"0")</f>
        <v>1.8518518518518517E-2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40" t="s">
        <v>87</v>
      </c>
      <c r="X184" s="41">
        <f>IFERROR(X181/H181,"0")+IFERROR(X182/H182,"0")+IFERROR(X183/H183,"0")</f>
        <v>9.5238095238095237</v>
      </c>
      <c r="Y184" s="41">
        <f>IFERROR(Y181/H181,"0")+IFERROR(Y182/H182,"0")+IFERROR(Y183/H183,"0")</f>
        <v>12</v>
      </c>
      <c r="Z184" s="41">
        <f>IFERROR(IF(Z181="",0,Z181),"0")+IFERROR(IF(Z182="",0,Z182),"0")+IFERROR(IF(Z183="",0,Z183),"0")</f>
        <v>7.0800000000000002E-2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40" t="s">
        <v>69</v>
      </c>
      <c r="X185" s="41">
        <f>IFERROR(SUM(X181:X183),"0")</f>
        <v>12</v>
      </c>
      <c r="Y185" s="41">
        <f>IFERROR(SUM(Y181:Y183),"0")</f>
        <v>15.120000000000001</v>
      </c>
      <c r="Z185" s="40"/>
      <c r="AA185" s="64"/>
      <c r="AB185" s="64"/>
      <c r="AC185" s="64"/>
    </row>
    <row r="186" spans="1:68" ht="14.25" hidden="1" customHeight="1" x14ac:dyDescent="0.25">
      <c r="A186" s="635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657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4</v>
      </c>
      <c r="Y187" s="53">
        <f>IFERROR(IF(X187="",0,CEILING((X187/$H187),1)*$H187),"")</f>
        <v>5.04</v>
      </c>
      <c r="Z187" s="39">
        <f>IFERROR(IF(Y187=0,"",ROUNDUP(Y187/H187,0)*0.0059),"")</f>
        <v>2.3599999999999999E-2</v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4.6031746031746028</v>
      </c>
      <c r="BN187" s="75">
        <f>IFERROR(Y187*I187/H187,"0")</f>
        <v>5.8</v>
      </c>
      <c r="BO187" s="75">
        <f>IFERROR(1/J187*(X187/H187),"0")</f>
        <v>1.469723691945914E-2</v>
      </c>
      <c r="BP187" s="75">
        <f>IFERROR(1/J187*(Y187/H187),"0")</f>
        <v>1.8518518518518517E-2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40" t="s">
        <v>87</v>
      </c>
      <c r="X188" s="41">
        <f>IFERROR(X187/H187,"0")</f>
        <v>3.1746031746031744</v>
      </c>
      <c r="Y188" s="41">
        <f>IFERROR(Y187/H187,"0")</f>
        <v>4</v>
      </c>
      <c r="Z188" s="41">
        <f>IFERROR(IF(Z187="",0,Z187),"0")</f>
        <v>2.3599999999999999E-2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40" t="s">
        <v>69</v>
      </c>
      <c r="X189" s="41">
        <f>IFERROR(SUM(X187:X187),"0")</f>
        <v>4</v>
      </c>
      <c r="Y189" s="41">
        <f>IFERROR(SUM(Y187:Y187),"0")</f>
        <v>5.04</v>
      </c>
      <c r="Z189" s="40"/>
      <c r="AA189" s="64"/>
      <c r="AB189" s="64"/>
      <c r="AC189" s="64"/>
    </row>
    <row r="190" spans="1:68" ht="16.5" hidden="1" customHeight="1" x14ac:dyDescent="0.25">
      <c r="A190" s="639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hidden="1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hidden="1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120</v>
      </c>
      <c r="Y204" s="53">
        <f t="shared" si="31"/>
        <v>124.2</v>
      </c>
      <c r="Z204" s="39">
        <f>IFERROR(IF(Y204=0,"",ROUNDUP(Y204/H204,0)*0.00902),"")</f>
        <v>0.20746000000000001</v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124.66666666666667</v>
      </c>
      <c r="BN204" s="75">
        <f t="shared" si="33"/>
        <v>129.03</v>
      </c>
      <c r="BO204" s="75">
        <f t="shared" si="34"/>
        <v>0.16835016835016836</v>
      </c>
      <c r="BP204" s="75">
        <f t="shared" si="35"/>
        <v>0.17424242424242425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69</v>
      </c>
      <c r="Y206" s="53">
        <f t="shared" si="31"/>
        <v>70.2</v>
      </c>
      <c r="Z206" s="39">
        <f>IFERROR(IF(Y206=0,"",ROUNDUP(Y206/H206,0)*0.00502),"")</f>
        <v>0.19578000000000001</v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73.98333333333332</v>
      </c>
      <c r="BN206" s="75">
        <f t="shared" si="33"/>
        <v>75.27</v>
      </c>
      <c r="BO206" s="75">
        <f t="shared" si="34"/>
        <v>0.16381766381766386</v>
      </c>
      <c r="BP206" s="75">
        <f t="shared" si="35"/>
        <v>0.16666666666666669</v>
      </c>
    </row>
    <row r="207" spans="1:68" ht="27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43</v>
      </c>
      <c r="Y207" s="53">
        <f t="shared" si="31"/>
        <v>43.2</v>
      </c>
      <c r="Z207" s="39">
        <f>IFERROR(IF(Y207=0,"",ROUNDUP(Y207/H207,0)*0.00502),"")</f>
        <v>0.12048</v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45.388888888888893</v>
      </c>
      <c r="BN207" s="75">
        <f t="shared" si="33"/>
        <v>45.6</v>
      </c>
      <c r="BO207" s="75">
        <f t="shared" si="34"/>
        <v>0.10208926875593544</v>
      </c>
      <c r="BP207" s="75">
        <f t="shared" si="35"/>
        <v>0.10256410256410257</v>
      </c>
    </row>
    <row r="208" spans="1:68" ht="27" hidden="1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84.444444444444443</v>
      </c>
      <c r="Y210" s="41">
        <f>IFERROR(Y202/H202,"0")+IFERROR(Y203/H203,"0")+IFERROR(Y204/H204,"0")+IFERROR(Y205/H205,"0")+IFERROR(Y206/H206,"0")+IFERROR(Y207/H207,"0")+IFERROR(Y208/H208,"0")+IFERROR(Y209/H209,"0")</f>
        <v>86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0.52372000000000007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40" t="s">
        <v>69</v>
      </c>
      <c r="X211" s="41">
        <f>IFERROR(SUM(X202:X209),"0")</f>
        <v>232</v>
      </c>
      <c r="Y211" s="41">
        <f>IFERROR(SUM(Y202:Y209),"0")</f>
        <v>237.60000000000002</v>
      </c>
      <c r="Z211" s="40"/>
      <c r="AA211" s="64"/>
      <c r="AB211" s="64"/>
      <c r="AC211" s="64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80</v>
      </c>
      <c r="Y216" s="53">
        <f t="shared" si="36"/>
        <v>81.599999999999994</v>
      </c>
      <c r="Z216" s="39">
        <f t="shared" ref="Z216:Z221" si="41">IFERROR(IF(Y216=0,"",ROUNDUP(Y216/H216,0)*0.00651),"")</f>
        <v>0.22134000000000001</v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89</v>
      </c>
      <c r="BN216" s="75">
        <f t="shared" si="38"/>
        <v>90.78</v>
      </c>
      <c r="BO216" s="75">
        <f t="shared" si="39"/>
        <v>0.18315018315018317</v>
      </c>
      <c r="BP216" s="75">
        <f t="shared" si="40"/>
        <v>0.18681318681318682</v>
      </c>
    </row>
    <row r="217" spans="1:68" ht="27" hidden="1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168</v>
      </c>
      <c r="Y218" s="53">
        <f t="shared" si="36"/>
        <v>168</v>
      </c>
      <c r="Z218" s="39">
        <f t="shared" si="41"/>
        <v>0.45569999999999999</v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185.64000000000001</v>
      </c>
      <c r="BN218" s="75">
        <f t="shared" si="38"/>
        <v>185.64000000000001</v>
      </c>
      <c r="BO218" s="75">
        <f t="shared" si="39"/>
        <v>0.38461538461538464</v>
      </c>
      <c r="BP218" s="75">
        <f t="shared" si="40"/>
        <v>0.38461538461538464</v>
      </c>
    </row>
    <row r="219" spans="1:68" ht="27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260</v>
      </c>
      <c r="Y219" s="53">
        <f t="shared" si="36"/>
        <v>261.59999999999997</v>
      </c>
      <c r="Z219" s="39">
        <f t="shared" si="41"/>
        <v>0.70959000000000005</v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287.3</v>
      </c>
      <c r="BN219" s="75">
        <f t="shared" si="38"/>
        <v>289.06799999999998</v>
      </c>
      <c r="BO219" s="75">
        <f t="shared" si="39"/>
        <v>0.59523809523809534</v>
      </c>
      <c r="BP219" s="75">
        <f t="shared" si="40"/>
        <v>0.59890109890109888</v>
      </c>
    </row>
    <row r="220" spans="1:68" ht="27" hidden="1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160</v>
      </c>
      <c r="Y221" s="53">
        <f t="shared" si="36"/>
        <v>160.79999999999998</v>
      </c>
      <c r="Z221" s="39">
        <f t="shared" si="41"/>
        <v>0.43617</v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177.2</v>
      </c>
      <c r="BN221" s="75">
        <f t="shared" si="38"/>
        <v>178.08599999999998</v>
      </c>
      <c r="BO221" s="75">
        <f t="shared" si="39"/>
        <v>0.36630036630036633</v>
      </c>
      <c r="BP221" s="75">
        <f t="shared" si="40"/>
        <v>0.36813186813186816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278.33333333333337</v>
      </c>
      <c r="Y222" s="41">
        <f>IFERROR(Y213/H213,"0")+IFERROR(Y214/H214,"0")+IFERROR(Y215/H215,"0")+IFERROR(Y216/H216,"0")+IFERROR(Y217/H217,"0")+IFERROR(Y218/H218,"0")+IFERROR(Y219/H219,"0")+IFERROR(Y220/H220,"0")+IFERROR(Y221/H221,"0")</f>
        <v>280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1.8228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40" t="s">
        <v>69</v>
      </c>
      <c r="X223" s="41">
        <f>IFERROR(SUM(X213:X221),"0")</f>
        <v>668</v>
      </c>
      <c r="Y223" s="41">
        <f>IFERROR(SUM(Y213:Y221),"0")</f>
        <v>671.99999999999989</v>
      </c>
      <c r="Z223" s="40"/>
      <c r="AA223" s="64"/>
      <c r="AB223" s="64"/>
      <c r="AC223" s="64"/>
    </row>
    <row r="224" spans="1:68" ht="14.25" hidden="1" customHeight="1" x14ac:dyDescent="0.25">
      <c r="A224" s="635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hidden="1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hidden="1" customHeight="1" x14ac:dyDescent="0.25">
      <c r="A229" s="639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390</v>
      </c>
      <c r="B234" s="60" t="s">
        <v>391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390</v>
      </c>
      <c r="B235" s="60" t="s">
        <v>392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35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900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6</v>
      </c>
      <c r="Y247" s="53">
        <f>IFERROR(IF(X247="",0,CEILING((X247/$H247),1)*$H247),"")</f>
        <v>6.48</v>
      </c>
      <c r="Z247" s="39">
        <f>IFERROR(IF(Y247=0,"",ROUNDUP(Y247/H247,0)*0.0059),"")</f>
        <v>1.77E-2</v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6.5277777777777777</v>
      </c>
      <c r="BN247" s="75">
        <f>IFERROR(Y247*I247/H247,"0")</f>
        <v>7.05</v>
      </c>
      <c r="BO247" s="75">
        <f>IFERROR(1/J247*(X247/H247),"0")</f>
        <v>1.2860082304526748E-2</v>
      </c>
      <c r="BP247" s="75">
        <f>IFERROR(1/J247*(Y247/H247),"0")</f>
        <v>1.3888888888888888E-2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40" t="s">
        <v>87</v>
      </c>
      <c r="X248" s="41">
        <f>IFERROR(X247/H247,"0")</f>
        <v>2.7777777777777777</v>
      </c>
      <c r="Y248" s="41">
        <f>IFERROR(Y247/H247,"0")</f>
        <v>3</v>
      </c>
      <c r="Z248" s="41">
        <f>IFERROR(IF(Z247="",0,Z247),"0")</f>
        <v>1.77E-2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40" t="s">
        <v>69</v>
      </c>
      <c r="X249" s="41">
        <f>IFERROR(SUM(X247:X247),"0")</f>
        <v>6</v>
      </c>
      <c r="Y249" s="41">
        <f>IFERROR(SUM(Y247:Y247),"0")</f>
        <v>6.48</v>
      </c>
      <c r="Z249" s="40"/>
      <c r="AA249" s="64"/>
      <c r="AB249" s="64"/>
      <c r="AC249" s="64"/>
    </row>
    <row r="250" spans="1:68" ht="14.25" hidden="1" customHeight="1" x14ac:dyDescent="0.25">
      <c r="A250" s="635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6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3</v>
      </c>
      <c r="Y251" s="53">
        <f>IFERROR(IF(X251="",0,CEILING((X251/$H251),1)*$H251),"")</f>
        <v>3.96</v>
      </c>
      <c r="Z251" s="39">
        <f>IFERROR(IF(Y251=0,"",ROUNDUP(Y251/H251,0)*0.0059),"")</f>
        <v>2.3599999999999999E-2</v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3.5757575757575757</v>
      </c>
      <c r="BN251" s="75">
        <f>IFERROR(Y251*I251/H251,"0")</f>
        <v>4.72</v>
      </c>
      <c r="BO251" s="75">
        <f>IFERROR(1/J251*(X251/H251),"0")</f>
        <v>1.4029180695847361E-2</v>
      </c>
      <c r="BP251" s="75">
        <f>IFERROR(1/J251*(Y251/H251),"0")</f>
        <v>1.8518518518518517E-2</v>
      </c>
    </row>
    <row r="252" spans="1:68" ht="27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82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6</v>
      </c>
      <c r="Y252" s="53">
        <f>IFERROR(IF(X252="",0,CEILING((X252/$H252),1)*$H252),"")</f>
        <v>6.48</v>
      </c>
      <c r="Z252" s="39">
        <f>IFERROR(IF(Y252=0,"",ROUNDUP(Y252/H252,0)*0.0059),"")</f>
        <v>1.77E-2</v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6.5277777777777777</v>
      </c>
      <c r="BN252" s="75">
        <f>IFERROR(Y252*I252/H252,"0")</f>
        <v>7.05</v>
      </c>
      <c r="BO252" s="75">
        <f>IFERROR(1/J252*(X252/H252),"0")</f>
        <v>1.2860082304526748E-2</v>
      </c>
      <c r="BP252" s="75">
        <f>IFERROR(1/J252*(Y252/H252),"0")</f>
        <v>1.3888888888888888E-2</v>
      </c>
    </row>
    <row r="253" spans="1:68" ht="27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5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3</v>
      </c>
      <c r="Y253" s="53">
        <f>IFERROR(IF(X253="",0,CEILING((X253/$H253),1)*$H253),"")</f>
        <v>3.6</v>
      </c>
      <c r="Z253" s="39">
        <f>IFERROR(IF(Y253=0,"",ROUNDUP(Y253/H253,0)*0.0059),"")</f>
        <v>2.3599999999999999E-2</v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3.6333333333333337</v>
      </c>
      <c r="BN253" s="75">
        <f>IFERROR(Y253*I253/H253,"0")</f>
        <v>4.3600000000000003</v>
      </c>
      <c r="BO253" s="75">
        <f>IFERROR(1/J253*(X253/H253),"0")</f>
        <v>1.5432098765432096E-2</v>
      </c>
      <c r="BP253" s="75">
        <f>IFERROR(1/J253*(Y253/H253),"0")</f>
        <v>1.8518518518518517E-2</v>
      </c>
    </row>
    <row r="254" spans="1:68" ht="27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5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3</v>
      </c>
      <c r="Y254" s="53">
        <f>IFERROR(IF(X254="",0,CEILING((X254/$H254),1)*$H254),"")</f>
        <v>3.96</v>
      </c>
      <c r="Z254" s="39">
        <f>IFERROR(IF(Y254=0,"",ROUNDUP(Y254/H254,0)*0.0059),"")</f>
        <v>2.3599999999999999E-2</v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3.5757575757575757</v>
      </c>
      <c r="BN254" s="75">
        <f>IFERROR(Y254*I254/H254,"0")</f>
        <v>4.72</v>
      </c>
      <c r="BO254" s="75">
        <f>IFERROR(1/J254*(X254/H254),"0")</f>
        <v>1.4029180695847361E-2</v>
      </c>
      <c r="BP254" s="75">
        <f>IFERROR(1/J254*(Y254/H254),"0")</f>
        <v>1.8518518518518517E-2</v>
      </c>
    </row>
    <row r="255" spans="1:68" ht="27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38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3</v>
      </c>
      <c r="Y255" s="53">
        <f>IFERROR(IF(X255="",0,CEILING((X255/$H255),1)*$H255),"")</f>
        <v>3.96</v>
      </c>
      <c r="Z255" s="39">
        <f>IFERROR(IF(Y255=0,"",ROUNDUP(Y255/H255,0)*0.0059),"")</f>
        <v>2.3599999999999999E-2</v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3.5757575757575757</v>
      </c>
      <c r="BN255" s="75">
        <f>IFERROR(Y255*I255/H255,"0")</f>
        <v>4.72</v>
      </c>
      <c r="BO255" s="75">
        <f>IFERROR(1/J255*(X255/H255),"0")</f>
        <v>1.4029180695847361E-2</v>
      </c>
      <c r="BP255" s="75">
        <f>IFERROR(1/J255*(Y255/H255),"0")</f>
        <v>1.8518518518518517E-2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40" t="s">
        <v>87</v>
      </c>
      <c r="X256" s="41">
        <f>IFERROR(X251/H251,"0")+IFERROR(X252/H252,"0")+IFERROR(X253/H253,"0")+IFERROR(X254/H254,"0")+IFERROR(X255/H255,"0")</f>
        <v>15.202020202020204</v>
      </c>
      <c r="Y256" s="41">
        <f>IFERROR(Y251/H251,"0")+IFERROR(Y252/H252,"0")+IFERROR(Y253/H253,"0")+IFERROR(Y254/H254,"0")+IFERROR(Y255/H255,"0")</f>
        <v>19</v>
      </c>
      <c r="Z256" s="41">
        <f>IFERROR(IF(Z251="",0,Z251),"0")+IFERROR(IF(Z252="",0,Z252),"0")+IFERROR(IF(Z253="",0,Z253),"0")+IFERROR(IF(Z254="",0,Z254),"0")+IFERROR(IF(Z255="",0,Z255),"0")</f>
        <v>0.11209999999999999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40" t="s">
        <v>69</v>
      </c>
      <c r="X257" s="41">
        <f>IFERROR(SUM(X251:X255),"0")</f>
        <v>18</v>
      </c>
      <c r="Y257" s="41">
        <f>IFERROR(SUM(Y251:Y255),"0")</f>
        <v>21.96</v>
      </c>
      <c r="Z257" s="40"/>
      <c r="AA257" s="64"/>
      <c r="AB257" s="64"/>
      <c r="AC257" s="64"/>
    </row>
    <row r="258" spans="1:68" ht="16.5" hidden="1" customHeight="1" x14ac:dyDescent="0.25">
      <c r="A258" s="639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63</v>
      </c>
      <c r="Y260" s="53">
        <f t="shared" ref="Y260:Y265" si="47">IFERROR(IF(X260="",0,CEILING((X260/$H260),1)*$H260),"")</f>
        <v>64.800000000000011</v>
      </c>
      <c r="Z260" s="39">
        <f>IFERROR(IF(Y260=0,"",ROUNDUP(Y260/H260,0)*0.01898),"")</f>
        <v>0.11388000000000001</v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65.537499999999994</v>
      </c>
      <c r="BN260" s="75">
        <f t="shared" ref="BN260:BN265" si="49">IFERROR(Y260*I260/H260,"0")</f>
        <v>67.410000000000011</v>
      </c>
      <c r="BO260" s="75">
        <f t="shared" ref="BO260:BO265" si="50">IFERROR(1/J260*(X260/H260),"0")</f>
        <v>9.1145833333333329E-2</v>
      </c>
      <c r="BP260" s="75">
        <f t="shared" ref="BP260:BP265" si="51">IFERROR(1/J260*(Y260/H260),"0")</f>
        <v>9.3750000000000014E-2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40" t="s">
        <v>87</v>
      </c>
      <c r="X266" s="41">
        <f>IFERROR(X260/H260,"0")+IFERROR(X261/H261,"0")+IFERROR(X262/H262,"0")+IFERROR(X263/H263,"0")+IFERROR(X264/H264,"0")+IFERROR(X265/H265,"0")</f>
        <v>5.833333333333333</v>
      </c>
      <c r="Y266" s="41">
        <f>IFERROR(Y260/H260,"0")+IFERROR(Y261/H261,"0")+IFERROR(Y262/H262,"0")+IFERROR(Y263/H263,"0")+IFERROR(Y264/H264,"0")+IFERROR(Y265/H265,"0")</f>
        <v>6.0000000000000009</v>
      </c>
      <c r="Z266" s="41">
        <f>IFERROR(IF(Z260="",0,Z260),"0")+IFERROR(IF(Z261="",0,Z261),"0")+IFERROR(IF(Z262="",0,Z262),"0")+IFERROR(IF(Z263="",0,Z263),"0")+IFERROR(IF(Z264="",0,Z264),"0")+IFERROR(IF(Z265="",0,Z265),"0")</f>
        <v>0.11388000000000001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40" t="s">
        <v>69</v>
      </c>
      <c r="X267" s="41">
        <f>IFERROR(SUM(X260:X265),"0")</f>
        <v>63</v>
      </c>
      <c r="Y267" s="41">
        <f>IFERROR(SUM(Y260:Y265),"0")</f>
        <v>64.800000000000011</v>
      </c>
      <c r="Z267" s="40"/>
      <c r="AA267" s="64"/>
      <c r="AB267" s="64"/>
      <c r="AC267" s="64"/>
    </row>
    <row r="268" spans="1:68" ht="16.5" hidden="1" customHeight="1" x14ac:dyDescent="0.25">
      <c r="A268" s="639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30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639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hidden="1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9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9</v>
      </c>
      <c r="Y315" s="53">
        <f t="shared" si="52"/>
        <v>12</v>
      </c>
      <c r="Z315" s="39">
        <f>IFERROR(IF(Y315=0,"",ROUNDUP(Y315/H315,0)*0.00902),"")</f>
        <v>2.7060000000000001E-2</v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9.4725000000000001</v>
      </c>
      <c r="BN315" s="75">
        <f t="shared" si="54"/>
        <v>12.629999999999999</v>
      </c>
      <c r="BO315" s="75">
        <f t="shared" si="55"/>
        <v>1.7045454545454544E-2</v>
      </c>
      <c r="BP315" s="75">
        <f t="shared" si="56"/>
        <v>2.2727272727272728E-2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108</v>
      </c>
      <c r="Y316" s="53">
        <f t="shared" si="52"/>
        <v>108</v>
      </c>
      <c r="Z316" s="39">
        <f>IFERROR(IF(Y316=0,"",ROUNDUP(Y316/H316,0)*0.00902),"")</f>
        <v>0.24354000000000001</v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113.67</v>
      </c>
      <c r="BN316" s="75">
        <f t="shared" si="54"/>
        <v>113.67</v>
      </c>
      <c r="BO316" s="75">
        <f t="shared" si="55"/>
        <v>0.20454545454545456</v>
      </c>
      <c r="BP316" s="75">
        <f t="shared" si="56"/>
        <v>0.20454545454545456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40" t="s">
        <v>87</v>
      </c>
      <c r="X317" s="41">
        <f>IFERROR(X311/H311,"0")+IFERROR(X312/H312,"0")+IFERROR(X313/H313,"0")+IFERROR(X314/H314,"0")+IFERROR(X315/H315,"0")+IFERROR(X316/H316,"0")</f>
        <v>29.25</v>
      </c>
      <c r="Y317" s="41">
        <f>IFERROR(Y311/H311,"0")+IFERROR(Y312/H312,"0")+IFERROR(Y313/H313,"0")+IFERROR(Y314/H314,"0")+IFERROR(Y315/H315,"0")+IFERROR(Y316/H316,"0")</f>
        <v>30</v>
      </c>
      <c r="Z317" s="41">
        <f>IFERROR(IF(Z311="",0,Z311),"0")+IFERROR(IF(Z312="",0,Z312),"0")+IFERROR(IF(Z313="",0,Z313),"0")+IFERROR(IF(Z314="",0,Z314),"0")+IFERROR(IF(Z315="",0,Z315),"0")+IFERROR(IF(Z316="",0,Z316),"0")</f>
        <v>0.27060000000000001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40" t="s">
        <v>69</v>
      </c>
      <c r="X318" s="41">
        <f>IFERROR(SUM(X311:X316),"0")</f>
        <v>117</v>
      </c>
      <c r="Y318" s="41">
        <f>IFERROR(SUM(Y311:Y316),"0")</f>
        <v>120</v>
      </c>
      <c r="Z318" s="40"/>
      <c r="AA318" s="64"/>
      <c r="AB318" s="64"/>
      <c r="AC318" s="64"/>
    </row>
    <row r="319" spans="1:68" ht="14.25" hidden="1" customHeight="1" x14ac:dyDescent="0.25">
      <c r="A319" s="635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600</v>
      </c>
      <c r="Y327" s="53">
        <f>IFERROR(IF(X327="",0,CEILING((X327/$H327),1)*$H327),"")</f>
        <v>600.6</v>
      </c>
      <c r="Z327" s="39">
        <f>IFERROR(IF(Y327=0,"",ROUNDUP(Y327/H327,0)*0.01898),"")</f>
        <v>1.46146</v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639.46153846153845</v>
      </c>
      <c r="BN327" s="75">
        <f>IFERROR(Y327*I327/H327,"0")</f>
        <v>640.10100000000011</v>
      </c>
      <c r="BO327" s="75">
        <f>IFERROR(1/J327*(X327/H327),"0")</f>
        <v>1.2019230769230769</v>
      </c>
      <c r="BP327" s="75">
        <f>IFERROR(1/J327*(Y327/H327),"0")</f>
        <v>1.203125</v>
      </c>
    </row>
    <row r="328" spans="1:68" ht="27" hidden="1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200</v>
      </c>
      <c r="Y330" s="53">
        <f>IFERROR(IF(X330="",0,CEILING((X330/$H330),1)*$H330),"")</f>
        <v>201</v>
      </c>
      <c r="Z330" s="39">
        <f>IFERROR(IF(Y330=0,"",ROUNDUP(Y330/H330,0)*0.00651),"")</f>
        <v>0.43617</v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216.4</v>
      </c>
      <c r="BN330" s="75">
        <f>IFERROR(Y330*I330/H330,"0")</f>
        <v>217.482</v>
      </c>
      <c r="BO330" s="75">
        <f>IFERROR(1/J330*(X330/H330),"0")</f>
        <v>0.36630036630036633</v>
      </c>
      <c r="BP330" s="75">
        <f>IFERROR(1/J330*(Y330/H330),"0")</f>
        <v>0.36813186813186816</v>
      </c>
    </row>
    <row r="331" spans="1:68" ht="27" hidden="1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40" t="s">
        <v>87</v>
      </c>
      <c r="X332" s="41">
        <f>IFERROR(X327/H327,"0")+IFERROR(X328/H328,"0")+IFERROR(X329/H329,"0")+IFERROR(X330/H330,"0")+IFERROR(X331/H331,"0")</f>
        <v>143.58974358974359</v>
      </c>
      <c r="Y332" s="41">
        <f>IFERROR(Y327/H327,"0")+IFERROR(Y328/H328,"0")+IFERROR(Y329/H329,"0")+IFERROR(Y330/H330,"0")+IFERROR(Y331/H331,"0")</f>
        <v>144</v>
      </c>
      <c r="Z332" s="41">
        <f>IFERROR(IF(Z327="",0,Z327),"0")+IFERROR(IF(Z328="",0,Z328),"0")+IFERROR(IF(Z329="",0,Z329),"0")+IFERROR(IF(Z330="",0,Z330),"0")+IFERROR(IF(Z331="",0,Z331),"0")</f>
        <v>1.8976299999999999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40" t="s">
        <v>69</v>
      </c>
      <c r="X333" s="41">
        <f>IFERROR(SUM(X327:X331),"0")</f>
        <v>800</v>
      </c>
      <c r="Y333" s="41">
        <f>IFERROR(SUM(Y327:Y331),"0")</f>
        <v>801.6</v>
      </c>
      <c r="Z333" s="40"/>
      <c r="AA333" s="64"/>
      <c r="AB333" s="64"/>
      <c r="AC333" s="64"/>
    </row>
    <row r="334" spans="1:68" ht="14.25" hidden="1" customHeight="1" x14ac:dyDescent="0.25">
      <c r="A334" s="635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hidden="1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403</v>
      </c>
      <c r="Y336" s="53">
        <f>IFERROR(IF(X336="",0,CEILING((X336/$H336),1)*$H336),"")</f>
        <v>405.59999999999997</v>
      </c>
      <c r="Z336" s="39">
        <f>IFERROR(IF(Y336=0,"",ROUNDUP(Y336/H336,0)*0.01898),"")</f>
        <v>0.98696000000000006</v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429.81500000000005</v>
      </c>
      <c r="BN336" s="75">
        <f>IFERROR(Y336*I336/H336,"0")</f>
        <v>432.58800000000002</v>
      </c>
      <c r="BO336" s="75">
        <f>IFERROR(1/J336*(X336/H336),"0")</f>
        <v>0.80729166666666663</v>
      </c>
      <c r="BP336" s="75">
        <f>IFERROR(1/J336*(Y336/H336),"0")</f>
        <v>0.8125</v>
      </c>
    </row>
    <row r="337" spans="1:68" ht="16.5" hidden="1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40" t="s">
        <v>87</v>
      </c>
      <c r="X338" s="41">
        <f>IFERROR(X335/H335,"0")+IFERROR(X336/H336,"0")+IFERROR(X337/H337,"0")</f>
        <v>51.666666666666664</v>
      </c>
      <c r="Y338" s="41">
        <f>IFERROR(Y335/H335,"0")+IFERROR(Y336/H336,"0")+IFERROR(Y337/H337,"0")</f>
        <v>52</v>
      </c>
      <c r="Z338" s="41">
        <f>IFERROR(IF(Z335="",0,Z335),"0")+IFERROR(IF(Z336="",0,Z336),"0")+IFERROR(IF(Z337="",0,Z337),"0")</f>
        <v>0.98696000000000006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40" t="s">
        <v>69</v>
      </c>
      <c r="X339" s="41">
        <f>IFERROR(SUM(X335:X337),"0")</f>
        <v>403</v>
      </c>
      <c r="Y339" s="41">
        <f>IFERROR(SUM(Y335:Y337),"0")</f>
        <v>405.59999999999997</v>
      </c>
      <c r="Z339" s="40"/>
      <c r="AA339" s="64"/>
      <c r="AB339" s="64"/>
      <c r="AC339" s="64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40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20</v>
      </c>
      <c r="Y343" s="53">
        <f>IFERROR(IF(X343="",0,CEILING((X343/$H343),1)*$H343),"")</f>
        <v>20.399999999999999</v>
      </c>
      <c r="Z343" s="39">
        <f>IFERROR(IF(Y343=0,"",ROUNDUP(Y343/H343,0)*0.00651),"")</f>
        <v>5.2080000000000001E-2</v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23.176470588235297</v>
      </c>
      <c r="BN343" s="75">
        <f>IFERROR(Y343*I343/H343,"0")</f>
        <v>23.64</v>
      </c>
      <c r="BO343" s="75">
        <f>IFERROR(1/J343*(X343/H343),"0")</f>
        <v>4.3094160741219571E-2</v>
      </c>
      <c r="BP343" s="75">
        <f>IFERROR(1/J343*(Y343/H343),"0")</f>
        <v>4.3956043956043959E-2</v>
      </c>
    </row>
    <row r="344" spans="1:68" ht="27" hidden="1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40" t="s">
        <v>87</v>
      </c>
      <c r="X345" s="41">
        <f>IFERROR(X341/H341,"0")+IFERROR(X342/H342,"0")+IFERROR(X343/H343,"0")+IFERROR(X344/H344,"0")</f>
        <v>7.8431372549019613</v>
      </c>
      <c r="Y345" s="41">
        <f>IFERROR(Y341/H341,"0")+IFERROR(Y342/H342,"0")+IFERROR(Y343/H343,"0")+IFERROR(Y344/H344,"0")</f>
        <v>8</v>
      </c>
      <c r="Z345" s="41">
        <f>IFERROR(IF(Z341="",0,Z341),"0")+IFERROR(IF(Z342="",0,Z342),"0")+IFERROR(IF(Z343="",0,Z343),"0")+IFERROR(IF(Z344="",0,Z344),"0")</f>
        <v>5.2080000000000001E-2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40" t="s">
        <v>69</v>
      </c>
      <c r="X346" s="41">
        <f>IFERROR(SUM(X341:X344),"0")</f>
        <v>20</v>
      </c>
      <c r="Y346" s="41">
        <f>IFERROR(SUM(Y341:Y344),"0")</f>
        <v>20.399999999999999</v>
      </c>
      <c r="Z346" s="40"/>
      <c r="AA346" s="64"/>
      <c r="AB346" s="64"/>
      <c r="AC346" s="64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72</v>
      </c>
      <c r="Y355" s="53">
        <f>IFERROR(IF(X355="",0,CEILING((X355/$H355),1)*$H355),"")</f>
        <v>72</v>
      </c>
      <c r="Z355" s="39">
        <f>IFERROR(IF(Y355=0,"",ROUNDUP(Y355/H355,0)*0.00651),"")</f>
        <v>0.26040000000000002</v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81.11999999999999</v>
      </c>
      <c r="BN355" s="75">
        <f>IFERROR(Y355*I355/H355,"0")</f>
        <v>81.11999999999999</v>
      </c>
      <c r="BO355" s="75">
        <f>IFERROR(1/J355*(X355/H355),"0")</f>
        <v>0.2197802197802198</v>
      </c>
      <c r="BP355" s="75">
        <f>IFERROR(1/J355*(Y355/H355),"0")</f>
        <v>0.2197802197802198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40" t="s">
        <v>87</v>
      </c>
      <c r="X356" s="41">
        <f>IFERROR(X355/H355,"0")</f>
        <v>40</v>
      </c>
      <c r="Y356" s="41">
        <f>IFERROR(Y355/H355,"0")</f>
        <v>40</v>
      </c>
      <c r="Z356" s="41">
        <f>IFERROR(IF(Z355="",0,Z355),"0")</f>
        <v>0.26040000000000002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40" t="s">
        <v>69</v>
      </c>
      <c r="X357" s="41">
        <f>IFERROR(SUM(X355:X355),"0")</f>
        <v>72</v>
      </c>
      <c r="Y357" s="41">
        <f>IFERROR(SUM(Y355:Y355),"0")</f>
        <v>72</v>
      </c>
      <c r="Z357" s="40"/>
      <c r="AA357" s="64"/>
      <c r="AB357" s="64"/>
      <c r="AC357" s="64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333</v>
      </c>
      <c r="Y360" s="53">
        <f>IFERROR(IF(X360="",0,CEILING((X360/$H360),1)*$H360),"")</f>
        <v>333.90000000000003</v>
      </c>
      <c r="Z360" s="39">
        <f>IFERROR(IF(Y360=0,"",ROUNDUP(Y360/H360,0)*0.00651),"")</f>
        <v>1.0350900000000001</v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372.96</v>
      </c>
      <c r="BN360" s="75">
        <f>IFERROR(Y360*I360/H360,"0")</f>
        <v>373.96800000000002</v>
      </c>
      <c r="BO360" s="75">
        <f>IFERROR(1/J360*(X360/H360),"0")</f>
        <v>0.87127158555729978</v>
      </c>
      <c r="BP360" s="75">
        <f>IFERROR(1/J360*(Y360/H360),"0")</f>
        <v>0.87362637362637374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114</v>
      </c>
      <c r="Y361" s="53">
        <f>IFERROR(IF(X361="",0,CEILING((X361/$H361),1)*$H361),"")</f>
        <v>115.5</v>
      </c>
      <c r="Z361" s="39">
        <f>IFERROR(IF(Y361=0,"",ROUNDUP(Y361/H361,0)*0.00651),"")</f>
        <v>0.35805000000000003</v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127.02857142857142</v>
      </c>
      <c r="BN361" s="75">
        <f>IFERROR(Y361*I361/H361,"0")</f>
        <v>128.69999999999999</v>
      </c>
      <c r="BO361" s="75">
        <f>IFERROR(1/J361*(X361/H361),"0")</f>
        <v>0.29827315541601257</v>
      </c>
      <c r="BP361" s="75">
        <f>IFERROR(1/J361*(Y361/H361),"0")</f>
        <v>0.30219780219780223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40" t="s">
        <v>87</v>
      </c>
      <c r="X362" s="41">
        <f>IFERROR(X359/H359,"0")+IFERROR(X360/H360,"0")+IFERROR(X361/H361,"0")</f>
        <v>212.85714285714283</v>
      </c>
      <c r="Y362" s="41">
        <f>IFERROR(Y359/H359,"0")+IFERROR(Y360/H360,"0")+IFERROR(Y361/H361,"0")</f>
        <v>214</v>
      </c>
      <c r="Z362" s="41">
        <f>IFERROR(IF(Z359="",0,Z359),"0")+IFERROR(IF(Z360="",0,Z360),"0")+IFERROR(IF(Z361="",0,Z361),"0")</f>
        <v>1.39314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40" t="s">
        <v>69</v>
      </c>
      <c r="X363" s="41">
        <f>IFERROR(SUM(X359:X361),"0")</f>
        <v>447</v>
      </c>
      <c r="Y363" s="41">
        <f>IFERROR(SUM(Y359:Y361),"0")</f>
        <v>449.40000000000003</v>
      </c>
      <c r="Z363" s="40"/>
      <c r="AA363" s="64"/>
      <c r="AB363" s="64"/>
      <c r="AC363" s="64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120</v>
      </c>
      <c r="Y367" s="53">
        <f t="shared" ref="Y367:Y373" si="57">IFERROR(IF(X367="",0,CEILING((X367/$H367),1)*$H367),"")</f>
        <v>120</v>
      </c>
      <c r="Z367" s="39">
        <f>IFERROR(IF(Y367=0,"",ROUNDUP(Y367/H367,0)*0.02175),"")</f>
        <v>0.17399999999999999</v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123.84</v>
      </c>
      <c r="BN367" s="75">
        <f t="shared" ref="BN367:BN373" si="59">IFERROR(Y367*I367/H367,"0")</f>
        <v>123.84</v>
      </c>
      <c r="BO367" s="75">
        <f t="shared" ref="BO367:BO373" si="60">IFERROR(1/J367*(X367/H367),"0")</f>
        <v>0.16666666666666666</v>
      </c>
      <c r="BP367" s="75">
        <f t="shared" ref="BP367:BP373" si="61">IFERROR(1/J367*(Y367/H367),"0")</f>
        <v>0.16666666666666666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500</v>
      </c>
      <c r="Y368" s="53">
        <f t="shared" si="57"/>
        <v>510</v>
      </c>
      <c r="Z368" s="39">
        <f>IFERROR(IF(Y368=0,"",ROUNDUP(Y368/H368,0)*0.02175),"")</f>
        <v>0.73949999999999994</v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516</v>
      </c>
      <c r="BN368" s="75">
        <f t="shared" si="59"/>
        <v>526.32000000000005</v>
      </c>
      <c r="BO368" s="75">
        <f t="shared" si="60"/>
        <v>0.69444444444444442</v>
      </c>
      <c r="BP368" s="75">
        <f t="shared" si="61"/>
        <v>0.70833333333333326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589</v>
      </c>
      <c r="B370" s="60" t="s">
        <v>590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500</v>
      </c>
      <c r="Y370" s="53">
        <f t="shared" si="57"/>
        <v>510</v>
      </c>
      <c r="Z370" s="39">
        <f>IFERROR(IF(Y370=0,"",ROUNDUP(Y370/H370,0)*0.02175),"")</f>
        <v>0.73949999999999994</v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516</v>
      </c>
      <c r="BN370" s="75">
        <f t="shared" si="59"/>
        <v>526.32000000000005</v>
      </c>
      <c r="BO370" s="75">
        <f t="shared" si="60"/>
        <v>0.69444444444444442</v>
      </c>
      <c r="BP370" s="75">
        <f t="shared" si="61"/>
        <v>0.70833333333333326</v>
      </c>
    </row>
    <row r="371" spans="1:68" ht="27" hidden="1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30</v>
      </c>
      <c r="Y372" s="53">
        <f t="shared" si="57"/>
        <v>30</v>
      </c>
      <c r="Z372" s="39">
        <f>IFERROR(IF(Y372=0,"",ROUNDUP(Y372/H372,0)*0.00902),"")</f>
        <v>5.4120000000000001E-2</v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31.26</v>
      </c>
      <c r="BN372" s="75">
        <f t="shared" si="59"/>
        <v>31.26</v>
      </c>
      <c r="BO372" s="75">
        <f t="shared" si="60"/>
        <v>4.5454545454545456E-2</v>
      </c>
      <c r="BP372" s="75">
        <f t="shared" si="61"/>
        <v>4.5454545454545456E-2</v>
      </c>
    </row>
    <row r="373" spans="1:68" ht="37.5" hidden="1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40" t="s">
        <v>87</v>
      </c>
      <c r="X374" s="41">
        <f>IFERROR(X367/H367,"0")+IFERROR(X368/H368,"0")+IFERROR(X369/H369,"0")+IFERROR(X370/H370,"0")+IFERROR(X371/H371,"0")+IFERROR(X372/H372,"0")+IFERROR(X373/H373,"0")</f>
        <v>80.666666666666671</v>
      </c>
      <c r="Y374" s="41">
        <f>IFERROR(Y367/H367,"0")+IFERROR(Y368/H368,"0")+IFERROR(Y369/H369,"0")+IFERROR(Y370/H370,"0")+IFERROR(Y371/H371,"0")+IFERROR(Y372/H372,"0")+IFERROR(Y373/H373,"0")</f>
        <v>82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1.70712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40" t="s">
        <v>69</v>
      </c>
      <c r="X375" s="41">
        <f>IFERROR(SUM(X367:X373),"0")</f>
        <v>1150</v>
      </c>
      <c r="Y375" s="41">
        <f>IFERROR(SUM(Y367:Y373),"0")</f>
        <v>1170</v>
      </c>
      <c r="Z375" s="40"/>
      <c r="AA375" s="64"/>
      <c r="AB375" s="64"/>
      <c r="AC375" s="64"/>
    </row>
    <row r="376" spans="1:68" ht="14.25" hidden="1" customHeight="1" x14ac:dyDescent="0.25">
      <c r="A376" s="635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611</v>
      </c>
      <c r="Y377" s="53">
        <f>IFERROR(IF(X377="",0,CEILING((X377/$H377),1)*$H377),"")</f>
        <v>615</v>
      </c>
      <c r="Z377" s="39">
        <f>IFERROR(IF(Y377=0,"",ROUNDUP(Y377/H377,0)*0.02175),"")</f>
        <v>0.89174999999999993</v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630.55200000000002</v>
      </c>
      <c r="BN377" s="75">
        <f>IFERROR(Y377*I377/H377,"0")</f>
        <v>634.68000000000006</v>
      </c>
      <c r="BO377" s="75">
        <f>IFERROR(1/J377*(X377/H377),"0")</f>
        <v>0.84861111111111109</v>
      </c>
      <c r="BP377" s="75">
        <f>IFERROR(1/J377*(Y377/H377),"0")</f>
        <v>0.85416666666666663</v>
      </c>
    </row>
    <row r="378" spans="1:68" ht="16.5" hidden="1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40" t="s">
        <v>87</v>
      </c>
      <c r="X379" s="41">
        <f>IFERROR(X377/H377,"0")+IFERROR(X378/H378,"0")</f>
        <v>40.733333333333334</v>
      </c>
      <c r="Y379" s="41">
        <f>IFERROR(Y377/H377,"0")+IFERROR(Y378/H378,"0")</f>
        <v>41</v>
      </c>
      <c r="Z379" s="41">
        <f>IFERROR(IF(Z377="",0,Z377),"0")+IFERROR(IF(Z378="",0,Z378),"0")</f>
        <v>0.89174999999999993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40" t="s">
        <v>69</v>
      </c>
      <c r="X380" s="41">
        <f>IFERROR(SUM(X377:X378),"0")</f>
        <v>611</v>
      </c>
      <c r="Y380" s="41">
        <f>IFERROR(SUM(Y377:Y378),"0")</f>
        <v>615</v>
      </c>
      <c r="Z380" s="40"/>
      <c r="AA380" s="64"/>
      <c r="AB380" s="64"/>
      <c r="AC380" s="64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35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hidden="1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hidden="1" customHeight="1" x14ac:dyDescent="0.25">
      <c r="A392" s="60" t="s">
        <v>614</v>
      </c>
      <c r="B392" s="60" t="s">
        <v>615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614</v>
      </c>
      <c r="B393" s="60" t="s">
        <v>617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100</v>
      </c>
      <c r="Y394" s="53">
        <f>IFERROR(IF(X394="",0,CEILING((X394/$H394),1)*$H394),"")</f>
        <v>108</v>
      </c>
      <c r="Z394" s="39">
        <f>IFERROR(IF(Y394=0,"",ROUNDUP(Y394/H394,0)*0.01898),"")</f>
        <v>0.1898</v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104.02777777777777</v>
      </c>
      <c r="BN394" s="75">
        <f>IFERROR(Y394*I394/H394,"0")</f>
        <v>112.34999999999998</v>
      </c>
      <c r="BO394" s="75">
        <f>IFERROR(1/J394*(X394/H394),"0")</f>
        <v>0.14467592592592593</v>
      </c>
      <c r="BP394" s="75">
        <f>IFERROR(1/J394*(Y394/H394),"0")</f>
        <v>0.15625</v>
      </c>
    </row>
    <row r="395" spans="1:68" ht="37.5" hidden="1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40" t="s">
        <v>87</v>
      </c>
      <c r="X397" s="41">
        <f>IFERROR(X392/H392,"0")+IFERROR(X393/H393,"0")+IFERROR(X394/H394,"0")+IFERROR(X395/H395,"0")+IFERROR(X396/H396,"0")</f>
        <v>9.2592592592592595</v>
      </c>
      <c r="Y397" s="41">
        <f>IFERROR(Y392/H392,"0")+IFERROR(Y393/H393,"0")+IFERROR(Y394/H394,"0")+IFERROR(Y395/H395,"0")+IFERROR(Y396/H396,"0")</f>
        <v>10</v>
      </c>
      <c r="Z397" s="41">
        <f>IFERROR(IF(Z392="",0,Z392),"0")+IFERROR(IF(Z393="",0,Z393),"0")+IFERROR(IF(Z394="",0,Z394),"0")+IFERROR(IF(Z395="",0,Z395),"0")+IFERROR(IF(Z396="",0,Z396),"0")</f>
        <v>0.1898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40" t="s">
        <v>69</v>
      </c>
      <c r="X398" s="41">
        <f>IFERROR(SUM(X392:X396),"0")</f>
        <v>100</v>
      </c>
      <c r="Y398" s="41">
        <f>IFERROR(SUM(Y392:Y396),"0")</f>
        <v>108</v>
      </c>
      <c r="Z398" s="40"/>
      <c r="AA398" s="64"/>
      <c r="AB398" s="64"/>
      <c r="AC398" s="64"/>
    </row>
    <row r="399" spans="1:68" ht="14.25" hidden="1" customHeight="1" x14ac:dyDescent="0.25">
      <c r="A399" s="635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hidden="1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hidden="1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160</v>
      </c>
      <c r="Y406" s="53">
        <f>IFERROR(IF(X406="",0,CEILING((X406/$H406),1)*$H406),"")</f>
        <v>160.79999999999998</v>
      </c>
      <c r="Z406" s="39">
        <f>IFERROR(IF(Y406=0,"",ROUNDUP(Y406/H406,0)*0.00651),"")</f>
        <v>0.43617</v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177.60000000000002</v>
      </c>
      <c r="BN406" s="75">
        <f>IFERROR(Y406*I406/H406,"0")</f>
        <v>178.488</v>
      </c>
      <c r="BO406" s="75">
        <f>IFERROR(1/J406*(X406/H406),"0")</f>
        <v>0.36630036630036633</v>
      </c>
      <c r="BP406" s="75">
        <f>IFERROR(1/J406*(Y406/H406),"0")</f>
        <v>0.36813186813186816</v>
      </c>
    </row>
    <row r="407" spans="1:68" ht="27" hidden="1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40" t="s">
        <v>87</v>
      </c>
      <c r="X408" s="41">
        <f>IFERROR(X404/H404,"0")+IFERROR(X405/H405,"0")+IFERROR(X406/H406,"0")+IFERROR(X407/H407,"0")</f>
        <v>66.666666666666671</v>
      </c>
      <c r="Y408" s="41">
        <f>IFERROR(Y404/H404,"0")+IFERROR(Y405/H405,"0")+IFERROR(Y406/H406,"0")+IFERROR(Y407/H407,"0")</f>
        <v>67</v>
      </c>
      <c r="Z408" s="41">
        <f>IFERROR(IF(Z404="",0,Z404),"0")+IFERROR(IF(Z405="",0,Z405),"0")+IFERROR(IF(Z406="",0,Z406),"0")+IFERROR(IF(Z407="",0,Z407),"0")</f>
        <v>0.43617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40" t="s">
        <v>69</v>
      </c>
      <c r="X409" s="41">
        <f>IFERROR(SUM(X404:X407),"0")</f>
        <v>160</v>
      </c>
      <c r="Y409" s="41">
        <f>IFERROR(SUM(Y404:Y407),"0")</f>
        <v>160.79999999999998</v>
      </c>
      <c r="Z409" s="40"/>
      <c r="AA409" s="64"/>
      <c r="AB409" s="64"/>
      <c r="AC409" s="64"/>
    </row>
    <row r="410" spans="1:68" ht="14.25" hidden="1" customHeight="1" x14ac:dyDescent="0.25">
      <c r="A410" s="635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hidden="1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40" t="s">
        <v>87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40" t="s">
        <v>69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27</v>
      </c>
      <c r="Y465" s="53">
        <f t="shared" ref="Y465:Y480" si="68">IFERROR(IF(X465="",0,CEILING((X465/$H465),1)*$H465),"")</f>
        <v>31.68</v>
      </c>
      <c r="Z465" s="39">
        <f t="shared" ref="Z465:Z470" si="69">IFERROR(IF(Y465=0,"",ROUNDUP(Y465/H465,0)*0.01196),"")</f>
        <v>7.1760000000000004E-2</v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28.84090909090909</v>
      </c>
      <c r="BN465" s="75">
        <f t="shared" ref="BN465:BN480" si="71">IFERROR(Y465*I465/H465,"0")</f>
        <v>33.839999999999996</v>
      </c>
      <c r="BO465" s="75">
        <f t="shared" ref="BO465:BO480" si="72">IFERROR(1/J465*(X465/H465),"0")</f>
        <v>4.9169580419580416E-2</v>
      </c>
      <c r="BP465" s="75">
        <f t="shared" ref="BP465:BP480" si="73">IFERROR(1/J465*(Y465/H465),"0")</f>
        <v>5.7692307692307696E-2</v>
      </c>
    </row>
    <row r="466" spans="1:68" ht="27" hidden="1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hidden="1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0</v>
      </c>
      <c r="Y469" s="53">
        <f t="shared" si="68"/>
        <v>0</v>
      </c>
      <c r="Z469" s="39" t="str">
        <f t="shared" si="69"/>
        <v/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hidden="1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729</v>
      </c>
      <c r="B472" s="60" t="s">
        <v>730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729</v>
      </c>
      <c r="B473" s="60" t="s">
        <v>731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740</v>
      </c>
      <c r="B478" s="60" t="s">
        <v>741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740</v>
      </c>
      <c r="B479" s="60" t="s">
        <v>742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5.1136363636363633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6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7.1760000000000004E-2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40" t="s">
        <v>69</v>
      </c>
      <c r="X482" s="41">
        <f>IFERROR(SUM(X465:X480),"0")</f>
        <v>27</v>
      </c>
      <c r="Y482" s="41">
        <f>IFERROR(SUM(Y465:Y480),"0")</f>
        <v>31.68</v>
      </c>
      <c r="Z482" s="40"/>
      <c r="AA482" s="64"/>
      <c r="AB482" s="64"/>
      <c r="AC482" s="64"/>
    </row>
    <row r="483" spans="1:68" ht="14.25" hidden="1" customHeight="1" x14ac:dyDescent="0.25">
      <c r="A483" s="635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23</v>
      </c>
      <c r="Y484" s="53">
        <f>IFERROR(IF(X484="",0,CEILING((X484/$H484),1)*$H484),"")</f>
        <v>26.400000000000002</v>
      </c>
      <c r="Z484" s="39">
        <f>IFERROR(IF(Y484=0,"",ROUNDUP(Y484/H484,0)*0.01196),"")</f>
        <v>5.9799999999999999E-2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24.568181818181817</v>
      </c>
      <c r="BN484" s="75">
        <f>IFERROR(Y484*I484/H484,"0")</f>
        <v>28.200000000000003</v>
      </c>
      <c r="BO484" s="75">
        <f>IFERROR(1/J484*(X484/H484),"0")</f>
        <v>4.1885198135198129E-2</v>
      </c>
      <c r="BP484" s="75">
        <f>IFERROR(1/J484*(Y484/H484),"0")</f>
        <v>4.807692307692308E-2</v>
      </c>
    </row>
    <row r="485" spans="1:68" ht="16.5" hidden="1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40" t="s">
        <v>87</v>
      </c>
      <c r="X487" s="41">
        <f>IFERROR(X484/H484,"0")+IFERROR(X485/H485,"0")+IFERROR(X486/H486,"0")</f>
        <v>4.3560606060606055</v>
      </c>
      <c r="Y487" s="41">
        <f>IFERROR(Y484/H484,"0")+IFERROR(Y485/H485,"0")+IFERROR(Y486/H486,"0")</f>
        <v>5</v>
      </c>
      <c r="Z487" s="41">
        <f>IFERROR(IF(Z484="",0,Z484),"0")+IFERROR(IF(Z485="",0,Z485),"0")+IFERROR(IF(Z486="",0,Z486),"0")</f>
        <v>5.9799999999999999E-2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40" t="s">
        <v>69</v>
      </c>
      <c r="X488" s="41">
        <f>IFERROR(SUM(X484:X486),"0")</f>
        <v>23</v>
      </c>
      <c r="Y488" s="41">
        <f>IFERROR(SUM(Y484:Y486),"0")</f>
        <v>26.400000000000002</v>
      </c>
      <c r="Z488" s="40"/>
      <c r="AA488" s="64"/>
      <c r="AB488" s="64"/>
      <c r="AC488" s="64"/>
    </row>
    <row r="489" spans="1:68" ht="14.25" hidden="1" customHeight="1" x14ac:dyDescent="0.25">
      <c r="A489" s="635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hidden="1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hidden="1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20</v>
      </c>
      <c r="Y492" s="53">
        <f t="shared" si="74"/>
        <v>21.12</v>
      </c>
      <c r="Z492" s="39">
        <f>IFERROR(IF(Y492=0,"",ROUNDUP(Y492/H492,0)*0.01196),"")</f>
        <v>4.7840000000000001E-2</v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21.363636363636363</v>
      </c>
      <c r="BN492" s="75">
        <f t="shared" si="76"/>
        <v>22.56</v>
      </c>
      <c r="BO492" s="75">
        <f t="shared" si="77"/>
        <v>3.6421911421911424E-2</v>
      </c>
      <c r="BP492" s="75">
        <f t="shared" si="78"/>
        <v>3.8461538461538464E-2</v>
      </c>
    </row>
    <row r="493" spans="1:68" ht="27" hidden="1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3.7878787878787876</v>
      </c>
      <c r="Y499" s="41">
        <f>IFERROR(Y490/H490,"0")+IFERROR(Y491/H491,"0")+IFERROR(Y492/H492,"0")+IFERROR(Y493/H493,"0")+IFERROR(Y494/H494,"0")+IFERROR(Y495/H495,"0")+IFERROR(Y496/H496,"0")+IFERROR(Y497/H497,"0")+IFERROR(Y498/H498,"0")</f>
        <v>4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4.7840000000000001E-2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40" t="s">
        <v>69</v>
      </c>
      <c r="X500" s="41">
        <f>IFERROR(SUM(X490:X498),"0")</f>
        <v>20</v>
      </c>
      <c r="Y500" s="41">
        <f>IFERROR(SUM(Y490:Y498),"0")</f>
        <v>21.12</v>
      </c>
      <c r="Z500" s="40"/>
      <c r="AA500" s="64"/>
      <c r="AB500" s="64"/>
      <c r="AC500" s="64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3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791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9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798</v>
      </c>
      <c r="B521" s="60" t="s">
        <v>799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700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798</v>
      </c>
      <c r="B522" s="60" t="s">
        <v>802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693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4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86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4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82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hidden="1" customHeight="1" x14ac:dyDescent="0.25">
      <c r="A533" s="60" t="s">
        <v>820</v>
      </c>
      <c r="B533" s="60" t="s">
        <v>821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27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820</v>
      </c>
      <c r="B534" s="60" t="s">
        <v>824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968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35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825</v>
      </c>
      <c r="B538" s="60" t="s">
        <v>826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828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825</v>
      </c>
      <c r="B539" s="60" t="s">
        <v>829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655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831</v>
      </c>
      <c r="B540" s="60" t="s">
        <v>832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34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831</v>
      </c>
      <c r="B541" s="60" t="s">
        <v>835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865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41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89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3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6449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6561.28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40" t="s">
        <v>69</v>
      </c>
      <c r="X558" s="41">
        <f>IFERROR(SUM(BM22:BM554),"0")</f>
        <v>6867.8629794682438</v>
      </c>
      <c r="Y558" s="41">
        <f>IFERROR(SUM(BN22:BN554),"0")</f>
        <v>6986.991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40" t="s">
        <v>853</v>
      </c>
      <c r="X559" s="42">
        <f>ROUNDUP(SUM(BO22:BO554),0)</f>
        <v>13</v>
      </c>
      <c r="Y559" s="42">
        <f>ROUNDUP(SUM(BP22:BP554),0)</f>
        <v>13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40" t="s">
        <v>69</v>
      </c>
      <c r="X560" s="41">
        <f>GrossWeightTotal+PalletQtyTotal*25</f>
        <v>7192.8629794682438</v>
      </c>
      <c r="Y560" s="41">
        <f>GrossWeightTotalR+PalletQtyTotalR*25</f>
        <v>7311.991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1488.5994994112643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1513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14.365200000000002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274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80" t="s">
        <v>708</v>
      </c>
      <c r="AC564" s="658" t="s">
        <v>785</v>
      </c>
      <c r="AD564" s="660"/>
      <c r="AF564" s="1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181</v>
      </c>
      <c r="F565" s="658" t="s">
        <v>208</v>
      </c>
      <c r="G565" s="658" t="s">
        <v>247</v>
      </c>
      <c r="H565" s="658" t="s">
        <v>94</v>
      </c>
      <c r="I565" s="658" t="s">
        <v>275</v>
      </c>
      <c r="J565" s="658" t="s">
        <v>319</v>
      </c>
      <c r="K565" s="658" t="s">
        <v>380</v>
      </c>
      <c r="L565" s="658" t="s">
        <v>426</v>
      </c>
      <c r="M565" s="658" t="s">
        <v>444</v>
      </c>
      <c r="N565" s="1"/>
      <c r="O565" s="658" t="s">
        <v>457</v>
      </c>
      <c r="P565" s="658" t="s">
        <v>469</v>
      </c>
      <c r="Q565" s="658" t="s">
        <v>476</v>
      </c>
      <c r="R565" s="658" t="s">
        <v>480</v>
      </c>
      <c r="S565" s="658" t="s">
        <v>486</v>
      </c>
      <c r="T565" s="658" t="s">
        <v>491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100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612</v>
      </c>
      <c r="E567" s="50">
        <f>IFERROR(Y86*1,"0")+IFERROR(Y87*1,"0")+IFERROR(Y88*1,"0")+IFERROR(Y92*1,"0")+IFERROR(Y93*1,"0")+IFERROR(Y94*1,"0")+IFERROR(Y95*1,"0")+IFERROR(Y96*1,"0")+IFERROR(Y97*1,"0")+IFERROR(Y98*1,"0")+IFERROR(Y99*1,"0")</f>
        <v>208.8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247.37999999999997</v>
      </c>
      <c r="G567" s="50">
        <f>IFERROR(Y133*1,"0")+IFERROR(Y134*1,"0")+IFERROR(Y138*1,"0")+IFERROR(Y139*1,"0")+IFERROR(Y143*1,"0")+IFERROR(Y144*1,"0")</f>
        <v>140.80000000000001</v>
      </c>
      <c r="H567" s="50">
        <f>IFERROR(Y149*1,"0")+IFERROR(Y153*1,"0")+IFERROR(Y154*1,"0")+IFERROR(Y155*1,"0")+IFERROR(Y159*1,"0")</f>
        <v>158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89.460000000000022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909.59999999999991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28.440000000000005</v>
      </c>
      <c r="L567" s="50">
        <f>IFERROR(Y260*1,"0")+IFERROR(Y261*1,"0")+IFERROR(Y262*1,"0")+IFERROR(Y263*1,"0")+IFERROR(Y264*1,"0")+IFERROR(Y265*1,"0")</f>
        <v>64.800000000000011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1347.6000000000001</v>
      </c>
      <c r="U567" s="50">
        <f>IFERROR(Y355*1,"0")+IFERROR(Y359*1,"0")+IFERROR(Y360*1,"0")+IFERROR(Y361*1,"0")</f>
        <v>521.40000000000009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1785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268.79999999999995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79.2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0,00"/>
        <filter val="1 488,60"/>
        <filter val="1,11"/>
        <filter val="10,00"/>
        <filter val="100,00"/>
        <filter val="102,00"/>
        <filter val="108,00"/>
        <filter val="114,00"/>
        <filter val="117,00"/>
        <filter val="12,00"/>
        <filter val="120,00"/>
        <filter val="127,00"/>
        <filter val="13"/>
        <filter val="14,00"/>
        <filter val="140,00"/>
        <filter val="143,59"/>
        <filter val="15,20"/>
        <filter val="15,28"/>
        <filter val="160,00"/>
        <filter val="161,00"/>
        <filter val="168,00"/>
        <filter val="18,00"/>
        <filter val="18,75"/>
        <filter val="2,78"/>
        <filter val="20,00"/>
        <filter val="200,00"/>
        <filter val="212,86"/>
        <filter val="23,00"/>
        <filter val="232,00"/>
        <filter val="24,00"/>
        <filter val="24,50"/>
        <filter val="25,00"/>
        <filter val="260,00"/>
        <filter val="27,00"/>
        <filter val="278,33"/>
        <filter val="28,11"/>
        <filter val="29,25"/>
        <filter val="3,00"/>
        <filter val="3,17"/>
        <filter val="3,79"/>
        <filter val="30,00"/>
        <filter val="31,90"/>
        <filter val="315,00"/>
        <filter val="33,33"/>
        <filter val="333,00"/>
        <filter val="34,00"/>
        <filter val="35,00"/>
        <filter val="37,01"/>
        <filter val="4,00"/>
        <filter val="4,36"/>
        <filter val="40,00"/>
        <filter val="40,73"/>
        <filter val="403,00"/>
        <filter val="43,00"/>
        <filter val="447,00"/>
        <filter val="45,00"/>
        <filter val="5,00"/>
        <filter val="5,11"/>
        <filter val="5,83"/>
        <filter val="50,00"/>
        <filter val="500,00"/>
        <filter val="51,67"/>
        <filter val="515,00"/>
        <filter val="53,00"/>
        <filter val="57,00"/>
        <filter val="6 449,00"/>
        <filter val="6 867,86"/>
        <filter val="6,00"/>
        <filter val="60,00"/>
        <filter val="600,00"/>
        <filter val="611,00"/>
        <filter val="63,00"/>
        <filter val="66,00"/>
        <filter val="66,67"/>
        <filter val="668,00"/>
        <filter val="67,00"/>
        <filter val="69,00"/>
        <filter val="7 192,86"/>
        <filter val="7,84"/>
        <filter val="72,00"/>
        <filter val="74,00"/>
        <filter val="80,00"/>
        <filter val="80,67"/>
        <filter val="800,00"/>
        <filter val="84,44"/>
        <filter val="88,52"/>
        <filter val="9,00"/>
        <filter val="9,26"/>
        <filter val="9,52"/>
        <filter val="90,00"/>
        <filter val="98,00"/>
        <filter val="99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2025-05-13T11:08:47Z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