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E2B6D1-21B8-4406-A27C-9E8136C2BCE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1" i="1" s="1"/>
  <c r="X548" i="1"/>
  <c r="X547" i="1"/>
  <c r="BO546" i="1"/>
  <c r="BM546" i="1"/>
  <c r="Y546" i="1"/>
  <c r="X543" i="1"/>
  <c r="X542" i="1"/>
  <c r="BO541" i="1"/>
  <c r="BM541" i="1"/>
  <c r="Y541" i="1"/>
  <c r="Z541" i="1" s="1"/>
  <c r="BO540" i="1"/>
  <c r="BN540" i="1"/>
  <c r="BM540" i="1"/>
  <c r="Y540" i="1"/>
  <c r="Z540" i="1" s="1"/>
  <c r="BO539" i="1"/>
  <c r="BM539" i="1"/>
  <c r="Y539" i="1"/>
  <c r="BP539" i="1" s="1"/>
  <c r="BO538" i="1"/>
  <c r="BM538" i="1"/>
  <c r="Y538" i="1"/>
  <c r="X536" i="1"/>
  <c r="X535" i="1"/>
  <c r="BO534" i="1"/>
  <c r="BM534" i="1"/>
  <c r="Z534" i="1"/>
  <c r="Y534" i="1"/>
  <c r="BP534" i="1" s="1"/>
  <c r="BP533" i="1"/>
  <c r="BO533" i="1"/>
  <c r="BN533" i="1"/>
  <c r="BM533" i="1"/>
  <c r="Y533" i="1"/>
  <c r="Y536" i="1" s="1"/>
  <c r="X531" i="1"/>
  <c r="X530" i="1"/>
  <c r="BO529" i="1"/>
  <c r="BM529" i="1"/>
  <c r="Y529" i="1"/>
  <c r="BP529" i="1" s="1"/>
  <c r="BO528" i="1"/>
  <c r="BM528" i="1"/>
  <c r="Y528" i="1"/>
  <c r="X526" i="1"/>
  <c r="X525" i="1"/>
  <c r="BO524" i="1"/>
  <c r="BM524" i="1"/>
  <c r="Y524" i="1"/>
  <c r="BP524" i="1" s="1"/>
  <c r="BO523" i="1"/>
  <c r="BM523" i="1"/>
  <c r="Y523" i="1"/>
  <c r="BP523" i="1" s="1"/>
  <c r="BP522" i="1"/>
  <c r="BO522" i="1"/>
  <c r="BN522" i="1"/>
  <c r="BM522" i="1"/>
  <c r="Y522" i="1"/>
  <c r="Z522" i="1" s="1"/>
  <c r="BO521" i="1"/>
  <c r="BM521" i="1"/>
  <c r="Y521" i="1"/>
  <c r="BN521" i="1" s="1"/>
  <c r="X519" i="1"/>
  <c r="X518" i="1"/>
  <c r="BO517" i="1"/>
  <c r="BM517" i="1"/>
  <c r="Y517" i="1"/>
  <c r="BP517" i="1" s="1"/>
  <c r="BO516" i="1"/>
  <c r="BM516" i="1"/>
  <c r="Y516" i="1"/>
  <c r="BN516" i="1" s="1"/>
  <c r="BO515" i="1"/>
  <c r="BM515" i="1"/>
  <c r="Y515" i="1"/>
  <c r="X511" i="1"/>
  <c r="X510" i="1"/>
  <c r="BO509" i="1"/>
  <c r="BN509" i="1"/>
  <c r="BM509" i="1"/>
  <c r="Y509" i="1"/>
  <c r="Z509" i="1" s="1"/>
  <c r="P509" i="1"/>
  <c r="BP508" i="1"/>
  <c r="BO508" i="1"/>
  <c r="BM508" i="1"/>
  <c r="Y508" i="1"/>
  <c r="BN508" i="1" s="1"/>
  <c r="P508" i="1"/>
  <c r="X506" i="1"/>
  <c r="X505" i="1"/>
  <c r="BO504" i="1"/>
  <c r="BM504" i="1"/>
  <c r="Y504" i="1"/>
  <c r="BN504" i="1" s="1"/>
  <c r="P504" i="1"/>
  <c r="BP503" i="1"/>
  <c r="BO503" i="1"/>
  <c r="BM503" i="1"/>
  <c r="Y503" i="1"/>
  <c r="BN503" i="1" s="1"/>
  <c r="P503" i="1"/>
  <c r="BO502" i="1"/>
  <c r="BM502" i="1"/>
  <c r="Y502" i="1"/>
  <c r="P502" i="1"/>
  <c r="X500" i="1"/>
  <c r="X499" i="1"/>
  <c r="BP498" i="1"/>
  <c r="BO498" i="1"/>
  <c r="BM498" i="1"/>
  <c r="Y498" i="1"/>
  <c r="Z498" i="1" s="1"/>
  <c r="P498" i="1"/>
  <c r="BP497" i="1"/>
  <c r="BO497" i="1"/>
  <c r="BM497" i="1"/>
  <c r="Y497" i="1"/>
  <c r="BN497" i="1" s="1"/>
  <c r="P497" i="1"/>
  <c r="BO496" i="1"/>
  <c r="BM496" i="1"/>
  <c r="Z496" i="1"/>
  <c r="Y496" i="1"/>
  <c r="BN496" i="1" s="1"/>
  <c r="P496" i="1"/>
  <c r="BO495" i="1"/>
  <c r="BM495" i="1"/>
  <c r="Y495" i="1"/>
  <c r="BN495" i="1" s="1"/>
  <c r="P495" i="1"/>
  <c r="BP494" i="1"/>
  <c r="BO494" i="1"/>
  <c r="BM494" i="1"/>
  <c r="Y494" i="1"/>
  <c r="BN494" i="1" s="1"/>
  <c r="P494" i="1"/>
  <c r="BO493" i="1"/>
  <c r="BM493" i="1"/>
  <c r="Y493" i="1"/>
  <c r="BP493" i="1" s="1"/>
  <c r="P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BN486" i="1" s="1"/>
  <c r="P486" i="1"/>
  <c r="BO485" i="1"/>
  <c r="BM485" i="1"/>
  <c r="Y485" i="1"/>
  <c r="BP485" i="1" s="1"/>
  <c r="P485" i="1"/>
  <c r="BO484" i="1"/>
  <c r="BM484" i="1"/>
  <c r="Y484" i="1"/>
  <c r="BP484" i="1" s="1"/>
  <c r="P484" i="1"/>
  <c r="X482" i="1"/>
  <c r="X481" i="1"/>
  <c r="BP480" i="1"/>
  <c r="BO480" i="1"/>
  <c r="BM480" i="1"/>
  <c r="Y480" i="1"/>
  <c r="BN480" i="1" s="1"/>
  <c r="P480" i="1"/>
  <c r="BO479" i="1"/>
  <c r="BM479" i="1"/>
  <c r="Y479" i="1"/>
  <c r="BN479" i="1" s="1"/>
  <c r="P479" i="1"/>
  <c r="BO478" i="1"/>
  <c r="BM478" i="1"/>
  <c r="Y478" i="1"/>
  <c r="BN478" i="1" s="1"/>
  <c r="P478" i="1"/>
  <c r="BO477" i="1"/>
  <c r="BM477" i="1"/>
  <c r="Y477" i="1"/>
  <c r="BP477" i="1" s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P469" i="1"/>
  <c r="BO469" i="1"/>
  <c r="BM469" i="1"/>
  <c r="Y469" i="1"/>
  <c r="BN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Z465" i="1"/>
  <c r="Y465" i="1"/>
  <c r="P465" i="1"/>
  <c r="X461" i="1"/>
  <c r="X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Y450" i="1"/>
  <c r="BP450" i="1" s="1"/>
  <c r="P450" i="1"/>
  <c r="BO449" i="1"/>
  <c r="BM449" i="1"/>
  <c r="Y449" i="1"/>
  <c r="BN449" i="1" s="1"/>
  <c r="P449" i="1"/>
  <c r="X446" i="1"/>
  <c r="X445" i="1"/>
  <c r="BP444" i="1"/>
  <c r="BO444" i="1"/>
  <c r="BM444" i="1"/>
  <c r="Y444" i="1"/>
  <c r="Z444" i="1" s="1"/>
  <c r="P444" i="1"/>
  <c r="BO443" i="1"/>
  <c r="BM443" i="1"/>
  <c r="Y443" i="1"/>
  <c r="Z443" i="1" s="1"/>
  <c r="P443" i="1"/>
  <c r="BO442" i="1"/>
  <c r="BM442" i="1"/>
  <c r="Y442" i="1"/>
  <c r="BN442" i="1" s="1"/>
  <c r="P442" i="1"/>
  <c r="BO441" i="1"/>
  <c r="BM441" i="1"/>
  <c r="Y441" i="1"/>
  <c r="P441" i="1"/>
  <c r="X439" i="1"/>
  <c r="X438" i="1"/>
  <c r="BO437" i="1"/>
  <c r="BM437" i="1"/>
  <c r="Y437" i="1"/>
  <c r="Z437" i="1" s="1"/>
  <c r="P437" i="1"/>
  <c r="BO436" i="1"/>
  <c r="BM436" i="1"/>
  <c r="Y436" i="1"/>
  <c r="Y439" i="1" s="1"/>
  <c r="P436" i="1"/>
  <c r="Y433" i="1"/>
  <c r="X433" i="1"/>
  <c r="X432" i="1"/>
  <c r="BO431" i="1"/>
  <c r="BM431" i="1"/>
  <c r="Y431" i="1"/>
  <c r="BN431" i="1" s="1"/>
  <c r="P431" i="1"/>
  <c r="BO430" i="1"/>
  <c r="BM430" i="1"/>
  <c r="Y430" i="1"/>
  <c r="Y432" i="1" s="1"/>
  <c r="P430" i="1"/>
  <c r="X428" i="1"/>
  <c r="X427" i="1"/>
  <c r="BO426" i="1"/>
  <c r="BN426" i="1"/>
  <c r="BM426" i="1"/>
  <c r="Y426" i="1"/>
  <c r="BP426" i="1" s="1"/>
  <c r="P426" i="1"/>
  <c r="BO425" i="1"/>
  <c r="BM425" i="1"/>
  <c r="Y425" i="1"/>
  <c r="BP425" i="1" s="1"/>
  <c r="P425" i="1"/>
  <c r="BO424" i="1"/>
  <c r="BN424" i="1"/>
  <c r="BM424" i="1"/>
  <c r="Z424" i="1"/>
  <c r="Y424" i="1"/>
  <c r="BP424" i="1" s="1"/>
  <c r="P424" i="1"/>
  <c r="BO423" i="1"/>
  <c r="BM423" i="1"/>
  <c r="Y423" i="1"/>
  <c r="BN423" i="1" s="1"/>
  <c r="P423" i="1"/>
  <c r="BO422" i="1"/>
  <c r="BM422" i="1"/>
  <c r="Y422" i="1"/>
  <c r="BP422" i="1" s="1"/>
  <c r="P422" i="1"/>
  <c r="BO421" i="1"/>
  <c r="BM421" i="1"/>
  <c r="Y421" i="1"/>
  <c r="BN421" i="1" s="1"/>
  <c r="P421" i="1"/>
  <c r="BP420" i="1"/>
  <c r="BO420" i="1"/>
  <c r="BN420" i="1"/>
  <c r="BM420" i="1"/>
  <c r="Y420" i="1"/>
  <c r="Z420" i="1" s="1"/>
  <c r="P420" i="1"/>
  <c r="BO419" i="1"/>
  <c r="BM419" i="1"/>
  <c r="Y419" i="1"/>
  <c r="BP419" i="1" s="1"/>
  <c r="P419" i="1"/>
  <c r="BO418" i="1"/>
  <c r="BN418" i="1"/>
  <c r="BM418" i="1"/>
  <c r="Y418" i="1"/>
  <c r="Z418" i="1" s="1"/>
  <c r="P418" i="1"/>
  <c r="BP417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N407" i="1"/>
  <c r="BM407" i="1"/>
  <c r="Z407" i="1"/>
  <c r="Y407" i="1"/>
  <c r="BP407" i="1" s="1"/>
  <c r="P407" i="1"/>
  <c r="BO406" i="1"/>
  <c r="BM406" i="1"/>
  <c r="Y406" i="1"/>
  <c r="BP406" i="1" s="1"/>
  <c r="P406" i="1"/>
  <c r="BO405" i="1"/>
  <c r="BM405" i="1"/>
  <c r="Y405" i="1"/>
  <c r="BN405" i="1" s="1"/>
  <c r="P405" i="1"/>
  <c r="BO404" i="1"/>
  <c r="BM404" i="1"/>
  <c r="Y404" i="1"/>
  <c r="P404" i="1"/>
  <c r="Y402" i="1"/>
  <c r="X402" i="1"/>
  <c r="Y401" i="1"/>
  <c r="X401" i="1"/>
  <c r="BO400" i="1"/>
  <c r="BN400" i="1"/>
  <c r="BM400" i="1"/>
  <c r="Z400" i="1"/>
  <c r="Z401" i="1" s="1"/>
  <c r="Y400" i="1"/>
  <c r="BP400" i="1" s="1"/>
  <c r="P400" i="1"/>
  <c r="X398" i="1"/>
  <c r="X397" i="1"/>
  <c r="BO396" i="1"/>
  <c r="BM396" i="1"/>
  <c r="Y396" i="1"/>
  <c r="Z396" i="1" s="1"/>
  <c r="P396" i="1"/>
  <c r="BO395" i="1"/>
  <c r="BM395" i="1"/>
  <c r="Y395" i="1"/>
  <c r="BP395" i="1" s="1"/>
  <c r="P395" i="1"/>
  <c r="BO394" i="1"/>
  <c r="BN394" i="1"/>
  <c r="BM394" i="1"/>
  <c r="Z394" i="1"/>
  <c r="Y394" i="1"/>
  <c r="BP394" i="1" s="1"/>
  <c r="P394" i="1"/>
  <c r="BP393" i="1"/>
  <c r="BO393" i="1"/>
  <c r="BM393" i="1"/>
  <c r="Z393" i="1"/>
  <c r="Y393" i="1"/>
  <c r="BN393" i="1" s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X380" i="1"/>
  <c r="X379" i="1"/>
  <c r="BO378" i="1"/>
  <c r="BM378" i="1"/>
  <c r="Y378" i="1"/>
  <c r="BN378" i="1" s="1"/>
  <c r="P378" i="1"/>
  <c r="BO377" i="1"/>
  <c r="BM377" i="1"/>
  <c r="Y377" i="1"/>
  <c r="Y380" i="1" s="1"/>
  <c r="P377" i="1"/>
  <c r="X375" i="1"/>
  <c r="X374" i="1"/>
  <c r="BO373" i="1"/>
  <c r="BN373" i="1"/>
  <c r="BM373" i="1"/>
  <c r="Y373" i="1"/>
  <c r="Z373" i="1" s="1"/>
  <c r="P373" i="1"/>
  <c r="BO372" i="1"/>
  <c r="BM372" i="1"/>
  <c r="Y372" i="1"/>
  <c r="BP372" i="1" s="1"/>
  <c r="P372" i="1"/>
  <c r="BO371" i="1"/>
  <c r="BM371" i="1"/>
  <c r="Y371" i="1"/>
  <c r="BN371" i="1" s="1"/>
  <c r="P371" i="1"/>
  <c r="BO370" i="1"/>
  <c r="BM370" i="1"/>
  <c r="Y370" i="1"/>
  <c r="BN370" i="1" s="1"/>
  <c r="P370" i="1"/>
  <c r="BO369" i="1"/>
  <c r="BM369" i="1"/>
  <c r="Y369" i="1"/>
  <c r="BP369" i="1" s="1"/>
  <c r="P369" i="1"/>
  <c r="BO368" i="1"/>
  <c r="BM368" i="1"/>
  <c r="Y368" i="1"/>
  <c r="BN368" i="1" s="1"/>
  <c r="P368" i="1"/>
  <c r="BO367" i="1"/>
  <c r="BM367" i="1"/>
  <c r="Y367" i="1"/>
  <c r="Z367" i="1" s="1"/>
  <c r="P367" i="1"/>
  <c r="X363" i="1"/>
  <c r="X362" i="1"/>
  <c r="BO361" i="1"/>
  <c r="BM361" i="1"/>
  <c r="Y361" i="1"/>
  <c r="BN361" i="1" s="1"/>
  <c r="P361" i="1"/>
  <c r="BO360" i="1"/>
  <c r="BM360" i="1"/>
  <c r="Y360" i="1"/>
  <c r="BN360" i="1" s="1"/>
  <c r="P360" i="1"/>
  <c r="BO359" i="1"/>
  <c r="BM359" i="1"/>
  <c r="Y359" i="1"/>
  <c r="BP359" i="1" s="1"/>
  <c r="P359" i="1"/>
  <c r="X357" i="1"/>
  <c r="X356" i="1"/>
  <c r="BO355" i="1"/>
  <c r="BM355" i="1"/>
  <c r="Y355" i="1"/>
  <c r="Y356" i="1" s="1"/>
  <c r="P355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P348" i="1"/>
  <c r="BO348" i="1"/>
  <c r="BM348" i="1"/>
  <c r="Y348" i="1"/>
  <c r="BN348" i="1" s="1"/>
  <c r="P348" i="1"/>
  <c r="X346" i="1"/>
  <c r="X345" i="1"/>
  <c r="BO344" i="1"/>
  <c r="BM344" i="1"/>
  <c r="Y344" i="1"/>
  <c r="BP344" i="1" s="1"/>
  <c r="P344" i="1"/>
  <c r="BO343" i="1"/>
  <c r="BN343" i="1"/>
  <c r="BM343" i="1"/>
  <c r="Z343" i="1"/>
  <c r="Y343" i="1"/>
  <c r="BP343" i="1" s="1"/>
  <c r="P343" i="1"/>
  <c r="BO342" i="1"/>
  <c r="BM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N331" i="1" s="1"/>
  <c r="P331" i="1"/>
  <c r="BO330" i="1"/>
  <c r="BN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BP327" i="1" s="1"/>
  <c r="P327" i="1"/>
  <c r="X325" i="1"/>
  <c r="X324" i="1"/>
  <c r="BP323" i="1"/>
  <c r="BO323" i="1"/>
  <c r="BM323" i="1"/>
  <c r="Y323" i="1"/>
  <c r="BN323" i="1" s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X318" i="1"/>
  <c r="X317" i="1"/>
  <c r="BO316" i="1"/>
  <c r="BM316" i="1"/>
  <c r="Y316" i="1"/>
  <c r="BN316" i="1" s="1"/>
  <c r="P316" i="1"/>
  <c r="BO315" i="1"/>
  <c r="BM315" i="1"/>
  <c r="Y315" i="1"/>
  <c r="BN315" i="1" s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BN306" i="1" s="1"/>
  <c r="P306" i="1"/>
  <c r="X303" i="1"/>
  <c r="X302" i="1"/>
  <c r="BO301" i="1"/>
  <c r="BM301" i="1"/>
  <c r="Y301" i="1"/>
  <c r="Y303" i="1" s="1"/>
  <c r="P301" i="1"/>
  <c r="BP300" i="1"/>
  <c r="BO300" i="1"/>
  <c r="BM300" i="1"/>
  <c r="Y300" i="1"/>
  <c r="BN300" i="1" s="1"/>
  <c r="P300" i="1"/>
  <c r="X297" i="1"/>
  <c r="Y296" i="1"/>
  <c r="X296" i="1"/>
  <c r="BP295" i="1"/>
  <c r="BO295" i="1"/>
  <c r="BN295" i="1"/>
  <c r="BM295" i="1"/>
  <c r="Y295" i="1"/>
  <c r="Q567" i="1" s="1"/>
  <c r="P295" i="1"/>
  <c r="X292" i="1"/>
  <c r="X291" i="1"/>
  <c r="BO290" i="1"/>
  <c r="BM290" i="1"/>
  <c r="Y290" i="1"/>
  <c r="BP290" i="1" s="1"/>
  <c r="P290" i="1"/>
  <c r="X288" i="1"/>
  <c r="Y287" i="1"/>
  <c r="X287" i="1"/>
  <c r="BO286" i="1"/>
  <c r="BM286" i="1"/>
  <c r="Y286" i="1"/>
  <c r="Y288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P273" i="1"/>
  <c r="BO273" i="1"/>
  <c r="BM273" i="1"/>
  <c r="Y273" i="1"/>
  <c r="BN273" i="1" s="1"/>
  <c r="BO272" i="1"/>
  <c r="BM272" i="1"/>
  <c r="Y272" i="1"/>
  <c r="BN272" i="1" s="1"/>
  <c r="P272" i="1"/>
  <c r="BO271" i="1"/>
  <c r="BM271" i="1"/>
  <c r="Y271" i="1"/>
  <c r="BN271" i="1" s="1"/>
  <c r="P271" i="1"/>
  <c r="BO270" i="1"/>
  <c r="BM270" i="1"/>
  <c r="Y270" i="1"/>
  <c r="BN270" i="1" s="1"/>
  <c r="P270" i="1"/>
  <c r="X267" i="1"/>
  <c r="X266" i="1"/>
  <c r="BO265" i="1"/>
  <c r="BM265" i="1"/>
  <c r="Y265" i="1"/>
  <c r="BN265" i="1" s="1"/>
  <c r="P265" i="1"/>
  <c r="BO264" i="1"/>
  <c r="BM264" i="1"/>
  <c r="Y264" i="1"/>
  <c r="BN264" i="1" s="1"/>
  <c r="P264" i="1"/>
  <c r="BO263" i="1"/>
  <c r="BM263" i="1"/>
  <c r="Y263" i="1"/>
  <c r="BN263" i="1" s="1"/>
  <c r="P263" i="1"/>
  <c r="BO262" i="1"/>
  <c r="BM262" i="1"/>
  <c r="Y262" i="1"/>
  <c r="BN262" i="1" s="1"/>
  <c r="P262" i="1"/>
  <c r="BO261" i="1"/>
  <c r="BM261" i="1"/>
  <c r="Y261" i="1"/>
  <c r="BN261" i="1" s="1"/>
  <c r="P261" i="1"/>
  <c r="BO260" i="1"/>
  <c r="BM260" i="1"/>
  <c r="Y260" i="1"/>
  <c r="P260" i="1"/>
  <c r="X257" i="1"/>
  <c r="X256" i="1"/>
  <c r="BP255" i="1"/>
  <c r="BO255" i="1"/>
  <c r="BM255" i="1"/>
  <c r="Y255" i="1"/>
  <c r="BN255" i="1" s="1"/>
  <c r="BP254" i="1"/>
  <c r="BO254" i="1"/>
  <c r="BM254" i="1"/>
  <c r="Y254" i="1"/>
  <c r="BN254" i="1" s="1"/>
  <c r="BO253" i="1"/>
  <c r="BM253" i="1"/>
  <c r="Y253" i="1"/>
  <c r="BO252" i="1"/>
  <c r="BM252" i="1"/>
  <c r="Y252" i="1"/>
  <c r="BP252" i="1" s="1"/>
  <c r="BO251" i="1"/>
  <c r="BM251" i="1"/>
  <c r="Y251" i="1"/>
  <c r="BP251" i="1" s="1"/>
  <c r="X249" i="1"/>
  <c r="X248" i="1"/>
  <c r="BO247" i="1"/>
  <c r="BM247" i="1"/>
  <c r="Y247" i="1"/>
  <c r="X245" i="1"/>
  <c r="X244" i="1"/>
  <c r="BO243" i="1"/>
  <c r="BM243" i="1"/>
  <c r="Y243" i="1"/>
  <c r="BP243" i="1" s="1"/>
  <c r="P243" i="1"/>
  <c r="BO242" i="1"/>
  <c r="BM242" i="1"/>
  <c r="Z242" i="1"/>
  <c r="Y242" i="1"/>
  <c r="BP242" i="1" s="1"/>
  <c r="P242" i="1"/>
  <c r="X240" i="1"/>
  <c r="X239" i="1"/>
  <c r="BO238" i="1"/>
  <c r="BM238" i="1"/>
  <c r="Y238" i="1"/>
  <c r="BN238" i="1" s="1"/>
  <c r="P238" i="1"/>
  <c r="BP237" i="1"/>
  <c r="BO237" i="1"/>
  <c r="BN237" i="1"/>
  <c r="BM237" i="1"/>
  <c r="Y237" i="1"/>
  <c r="Z237" i="1" s="1"/>
  <c r="P237" i="1"/>
  <c r="BO236" i="1"/>
  <c r="BM236" i="1"/>
  <c r="Y236" i="1"/>
  <c r="BP236" i="1" s="1"/>
  <c r="P236" i="1"/>
  <c r="BO235" i="1"/>
  <c r="BN235" i="1"/>
  <c r="BM235" i="1"/>
  <c r="Y235" i="1"/>
  <c r="BP235" i="1" s="1"/>
  <c r="P235" i="1"/>
  <c r="BO234" i="1"/>
  <c r="BM234" i="1"/>
  <c r="Y234" i="1"/>
  <c r="Z234" i="1" s="1"/>
  <c r="P234" i="1"/>
  <c r="BP233" i="1"/>
  <c r="BO233" i="1"/>
  <c r="BM233" i="1"/>
  <c r="Y233" i="1"/>
  <c r="Z233" i="1" s="1"/>
  <c r="P233" i="1"/>
  <c r="BO232" i="1"/>
  <c r="BM232" i="1"/>
  <c r="Y232" i="1"/>
  <c r="BN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N220" i="1"/>
  <c r="BM220" i="1"/>
  <c r="Z220" i="1"/>
  <c r="Y220" i="1"/>
  <c r="BP220" i="1" s="1"/>
  <c r="P220" i="1"/>
  <c r="BO219" i="1"/>
  <c r="BN219" i="1"/>
  <c r="BM219" i="1"/>
  <c r="Y219" i="1"/>
  <c r="Z219" i="1" s="1"/>
  <c r="P219" i="1"/>
  <c r="BO218" i="1"/>
  <c r="BM218" i="1"/>
  <c r="Y218" i="1"/>
  <c r="BN218" i="1" s="1"/>
  <c r="P218" i="1"/>
  <c r="BP217" i="1"/>
  <c r="BO217" i="1"/>
  <c r="BM217" i="1"/>
  <c r="Y217" i="1"/>
  <c r="BN217" i="1" s="1"/>
  <c r="P217" i="1"/>
  <c r="BP216" i="1"/>
  <c r="BO216" i="1"/>
  <c r="BN216" i="1"/>
  <c r="BM216" i="1"/>
  <c r="Y216" i="1"/>
  <c r="Z216" i="1" s="1"/>
  <c r="P216" i="1"/>
  <c r="BP215" i="1"/>
  <c r="BO215" i="1"/>
  <c r="BM215" i="1"/>
  <c r="Y215" i="1"/>
  <c r="BN215" i="1" s="1"/>
  <c r="P215" i="1"/>
  <c r="BO214" i="1"/>
  <c r="BM214" i="1"/>
  <c r="Y214" i="1"/>
  <c r="Z214" i="1" s="1"/>
  <c r="P214" i="1"/>
  <c r="BO213" i="1"/>
  <c r="BM213" i="1"/>
  <c r="Y213" i="1"/>
  <c r="P213" i="1"/>
  <c r="X211" i="1"/>
  <c r="X210" i="1"/>
  <c r="BO209" i="1"/>
  <c r="BM209" i="1"/>
  <c r="Y209" i="1"/>
  <c r="Z209" i="1" s="1"/>
  <c r="P209" i="1"/>
  <c r="BO208" i="1"/>
  <c r="BM208" i="1"/>
  <c r="Y208" i="1"/>
  <c r="Z208" i="1" s="1"/>
  <c r="P208" i="1"/>
  <c r="BO207" i="1"/>
  <c r="BM207" i="1"/>
  <c r="Y207" i="1"/>
  <c r="BN207" i="1" s="1"/>
  <c r="P207" i="1"/>
  <c r="BO206" i="1"/>
  <c r="BM206" i="1"/>
  <c r="Y206" i="1"/>
  <c r="Z206" i="1" s="1"/>
  <c r="P206" i="1"/>
  <c r="BO205" i="1"/>
  <c r="BM205" i="1"/>
  <c r="Y205" i="1"/>
  <c r="BN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Z198" i="1" s="1"/>
  <c r="P198" i="1"/>
  <c r="BO197" i="1"/>
  <c r="BM197" i="1"/>
  <c r="Y197" i="1"/>
  <c r="BN197" i="1" s="1"/>
  <c r="P197" i="1"/>
  <c r="X195" i="1"/>
  <c r="X194" i="1"/>
  <c r="BO193" i="1"/>
  <c r="BM193" i="1"/>
  <c r="Y193" i="1"/>
  <c r="Y195" i="1" s="1"/>
  <c r="P193" i="1"/>
  <c r="BO192" i="1"/>
  <c r="BN192" i="1"/>
  <c r="BM192" i="1"/>
  <c r="Y192" i="1"/>
  <c r="Z192" i="1" s="1"/>
  <c r="P192" i="1"/>
  <c r="X189" i="1"/>
  <c r="X188" i="1"/>
  <c r="BO187" i="1"/>
  <c r="BM187" i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X179" i="1"/>
  <c r="X178" i="1"/>
  <c r="BO177" i="1"/>
  <c r="BM177" i="1"/>
  <c r="Y177" i="1"/>
  <c r="BP177" i="1" s="1"/>
  <c r="P177" i="1"/>
  <c r="BP176" i="1"/>
  <c r="BO176" i="1"/>
  <c r="BM176" i="1"/>
  <c r="Y176" i="1"/>
  <c r="BN176" i="1" s="1"/>
  <c r="P176" i="1"/>
  <c r="BO175" i="1"/>
  <c r="BN175" i="1"/>
  <c r="BM175" i="1"/>
  <c r="Y175" i="1"/>
  <c r="Z175" i="1" s="1"/>
  <c r="P175" i="1"/>
  <c r="BO174" i="1"/>
  <c r="BM174" i="1"/>
  <c r="Y174" i="1"/>
  <c r="BN174" i="1" s="1"/>
  <c r="P174" i="1"/>
  <c r="BP173" i="1"/>
  <c r="BO173" i="1"/>
  <c r="BN173" i="1"/>
  <c r="BM173" i="1"/>
  <c r="Y173" i="1"/>
  <c r="Z173" i="1" s="1"/>
  <c r="P173" i="1"/>
  <c r="BO172" i="1"/>
  <c r="BM172" i="1"/>
  <c r="Y172" i="1"/>
  <c r="BN172" i="1" s="1"/>
  <c r="P172" i="1"/>
  <c r="BO171" i="1"/>
  <c r="BN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X167" i="1"/>
  <c r="X166" i="1"/>
  <c r="BO165" i="1"/>
  <c r="BM165" i="1"/>
  <c r="Y165" i="1"/>
  <c r="Y166" i="1" s="1"/>
  <c r="P165" i="1"/>
  <c r="X161" i="1"/>
  <c r="X160" i="1"/>
  <c r="BO159" i="1"/>
  <c r="BN159" i="1"/>
  <c r="BM159" i="1"/>
  <c r="Y159" i="1"/>
  <c r="Y160" i="1" s="1"/>
  <c r="P159" i="1"/>
  <c r="X157" i="1"/>
  <c r="X156" i="1"/>
  <c r="BO155" i="1"/>
  <c r="BN155" i="1"/>
  <c r="BM155" i="1"/>
  <c r="Z155" i="1"/>
  <c r="Y155" i="1"/>
  <c r="BP155" i="1" s="1"/>
  <c r="P155" i="1"/>
  <c r="BO154" i="1"/>
  <c r="BM154" i="1"/>
  <c r="Y154" i="1"/>
  <c r="P154" i="1"/>
  <c r="BO153" i="1"/>
  <c r="BM153" i="1"/>
  <c r="Y153" i="1"/>
  <c r="BP153" i="1" s="1"/>
  <c r="P153" i="1"/>
  <c r="X151" i="1"/>
  <c r="X150" i="1"/>
  <c r="BO149" i="1"/>
  <c r="BM149" i="1"/>
  <c r="Y149" i="1"/>
  <c r="BN149" i="1" s="1"/>
  <c r="P149" i="1"/>
  <c r="X146" i="1"/>
  <c r="X145" i="1"/>
  <c r="BP144" i="1"/>
  <c r="BO144" i="1"/>
  <c r="BM144" i="1"/>
  <c r="Z144" i="1"/>
  <c r="Y144" i="1"/>
  <c r="BN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P134" i="1"/>
  <c r="BO134" i="1"/>
  <c r="BM134" i="1"/>
  <c r="Y134" i="1"/>
  <c r="Z134" i="1" s="1"/>
  <c r="P134" i="1"/>
  <c r="BO133" i="1"/>
  <c r="BM133" i="1"/>
  <c r="Y133" i="1"/>
  <c r="BN133" i="1" s="1"/>
  <c r="P133" i="1"/>
  <c r="X130" i="1"/>
  <c r="X129" i="1"/>
  <c r="BO128" i="1"/>
  <c r="BM128" i="1"/>
  <c r="Y128" i="1"/>
  <c r="BN128" i="1" s="1"/>
  <c r="P128" i="1"/>
  <c r="BO127" i="1"/>
  <c r="BM127" i="1"/>
  <c r="Y127" i="1"/>
  <c r="Z127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Z121" i="1" s="1"/>
  <c r="P121" i="1"/>
  <c r="BO120" i="1"/>
  <c r="BM120" i="1"/>
  <c r="Z120" i="1"/>
  <c r="Y120" i="1"/>
  <c r="BP120" i="1" s="1"/>
  <c r="P120" i="1"/>
  <c r="BO119" i="1"/>
  <c r="BM119" i="1"/>
  <c r="Y119" i="1"/>
  <c r="Z119" i="1" s="1"/>
  <c r="P119" i="1"/>
  <c r="BO118" i="1"/>
  <c r="BM118" i="1"/>
  <c r="Y118" i="1"/>
  <c r="BN118" i="1" s="1"/>
  <c r="P118" i="1"/>
  <c r="BO117" i="1"/>
  <c r="BM117" i="1"/>
  <c r="Y117" i="1"/>
  <c r="Z117" i="1" s="1"/>
  <c r="P117" i="1"/>
  <c r="X115" i="1"/>
  <c r="X114" i="1"/>
  <c r="BO113" i="1"/>
  <c r="BM113" i="1"/>
  <c r="Z113" i="1"/>
  <c r="Y113" i="1"/>
  <c r="BP113" i="1" s="1"/>
  <c r="P113" i="1"/>
  <c r="BO112" i="1"/>
  <c r="BM112" i="1"/>
  <c r="Y112" i="1"/>
  <c r="Z112" i="1" s="1"/>
  <c r="P112" i="1"/>
  <c r="BP111" i="1"/>
  <c r="BO111" i="1"/>
  <c r="BN111" i="1"/>
  <c r="BM111" i="1"/>
  <c r="Y111" i="1"/>
  <c r="P111" i="1"/>
  <c r="X109" i="1"/>
  <c r="X108" i="1"/>
  <c r="BO107" i="1"/>
  <c r="BM107" i="1"/>
  <c r="Y107" i="1"/>
  <c r="P107" i="1"/>
  <c r="BO106" i="1"/>
  <c r="BM106" i="1"/>
  <c r="Z106" i="1"/>
  <c r="Y106" i="1"/>
  <c r="BN106" i="1" s="1"/>
  <c r="P106" i="1"/>
  <c r="BO105" i="1"/>
  <c r="BM105" i="1"/>
  <c r="Y105" i="1"/>
  <c r="BP105" i="1" s="1"/>
  <c r="P105" i="1"/>
  <c r="BP104" i="1"/>
  <c r="BO104" i="1"/>
  <c r="BM104" i="1"/>
  <c r="Z104" i="1"/>
  <c r="Y104" i="1"/>
  <c r="BN104" i="1" s="1"/>
  <c r="P104" i="1"/>
  <c r="X101" i="1"/>
  <c r="X100" i="1"/>
  <c r="BO99" i="1"/>
  <c r="BM99" i="1"/>
  <c r="Y99" i="1"/>
  <c r="P99" i="1"/>
  <c r="BO98" i="1"/>
  <c r="BN98" i="1"/>
  <c r="BM98" i="1"/>
  <c r="Y98" i="1"/>
  <c r="BP98" i="1" s="1"/>
  <c r="P98" i="1"/>
  <c r="BO97" i="1"/>
  <c r="BM97" i="1"/>
  <c r="Y97" i="1"/>
  <c r="BP97" i="1" s="1"/>
  <c r="P97" i="1"/>
  <c r="BP96" i="1"/>
  <c r="BO96" i="1"/>
  <c r="BM96" i="1"/>
  <c r="Z96" i="1"/>
  <c r="Y96" i="1"/>
  <c r="BN96" i="1" s="1"/>
  <c r="P96" i="1"/>
  <c r="BO95" i="1"/>
  <c r="BN95" i="1"/>
  <c r="BM95" i="1"/>
  <c r="Y95" i="1"/>
  <c r="BP95" i="1" s="1"/>
  <c r="P95" i="1"/>
  <c r="BO94" i="1"/>
  <c r="BM94" i="1"/>
  <c r="Y94" i="1"/>
  <c r="Z94" i="1" s="1"/>
  <c r="P94" i="1"/>
  <c r="BO93" i="1"/>
  <c r="BM93" i="1"/>
  <c r="Y93" i="1"/>
  <c r="BP93" i="1" s="1"/>
  <c r="BO92" i="1"/>
  <c r="BM92" i="1"/>
  <c r="Y92" i="1"/>
  <c r="BP92" i="1" s="1"/>
  <c r="P92" i="1"/>
  <c r="X90" i="1"/>
  <c r="X89" i="1"/>
  <c r="BO88" i="1"/>
  <c r="BM88" i="1"/>
  <c r="Y88" i="1"/>
  <c r="P88" i="1"/>
  <c r="BO87" i="1"/>
  <c r="BM87" i="1"/>
  <c r="Y87" i="1"/>
  <c r="Y89" i="1" s="1"/>
  <c r="P87" i="1"/>
  <c r="BO86" i="1"/>
  <c r="BM86" i="1"/>
  <c r="Y86" i="1"/>
  <c r="BP86" i="1" s="1"/>
  <c r="P86" i="1"/>
  <c r="X83" i="1"/>
  <c r="X82" i="1"/>
  <c r="BO81" i="1"/>
  <c r="BN81" i="1"/>
  <c r="BM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N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Z66" i="1"/>
  <c r="Y66" i="1"/>
  <c r="BP66" i="1" s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N60" i="1"/>
  <c r="BM60" i="1"/>
  <c r="Z60" i="1"/>
  <c r="Y60" i="1"/>
  <c r="BP60" i="1" s="1"/>
  <c r="P60" i="1"/>
  <c r="BP59" i="1"/>
  <c r="BO59" i="1"/>
  <c r="BM59" i="1"/>
  <c r="Y59" i="1"/>
  <c r="BN59" i="1" s="1"/>
  <c r="P59" i="1"/>
  <c r="BO58" i="1"/>
  <c r="BM58" i="1"/>
  <c r="Y58" i="1"/>
  <c r="BP58" i="1" s="1"/>
  <c r="P58" i="1"/>
  <c r="X56" i="1"/>
  <c r="X55" i="1"/>
  <c r="BO54" i="1"/>
  <c r="BM54" i="1"/>
  <c r="Z54" i="1"/>
  <c r="Y54" i="1"/>
  <c r="BN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BN49" i="1" s="1"/>
  <c r="P49" i="1"/>
  <c r="X46" i="1"/>
  <c r="X45" i="1"/>
  <c r="BO44" i="1"/>
  <c r="BM44" i="1"/>
  <c r="Y44" i="1"/>
  <c r="BP44" i="1" s="1"/>
  <c r="P44" i="1"/>
  <c r="X42" i="1"/>
  <c r="X41" i="1"/>
  <c r="BO40" i="1"/>
  <c r="BM40" i="1"/>
  <c r="Y40" i="1"/>
  <c r="P40" i="1"/>
  <c r="BO39" i="1"/>
  <c r="BM39" i="1"/>
  <c r="Y39" i="1"/>
  <c r="BP39" i="1" s="1"/>
  <c r="P39" i="1"/>
  <c r="BO38" i="1"/>
  <c r="BM38" i="1"/>
  <c r="Y38" i="1"/>
  <c r="P38" i="1"/>
  <c r="BP37" i="1"/>
  <c r="BO37" i="1"/>
  <c r="BM37" i="1"/>
  <c r="Y37" i="1"/>
  <c r="Z37" i="1" s="1"/>
  <c r="P37" i="1"/>
  <c r="X33" i="1"/>
  <c r="X32" i="1"/>
  <c r="BO31" i="1"/>
  <c r="BM31" i="1"/>
  <c r="Y31" i="1"/>
  <c r="Y33" i="1" s="1"/>
  <c r="P31" i="1"/>
  <c r="X29" i="1"/>
  <c r="X28" i="1"/>
  <c r="BP27" i="1"/>
  <c r="BO27" i="1"/>
  <c r="BN27" i="1"/>
  <c r="BM27" i="1"/>
  <c r="Y27" i="1"/>
  <c r="Z27" i="1" s="1"/>
  <c r="P27" i="1"/>
  <c r="BO26" i="1"/>
  <c r="BM26" i="1"/>
  <c r="Y26" i="1"/>
  <c r="BN26" i="1" s="1"/>
  <c r="P26" i="1"/>
  <c r="BO25" i="1"/>
  <c r="BM25" i="1"/>
  <c r="Y25" i="1"/>
  <c r="Z25" i="1" s="1"/>
  <c r="P25" i="1"/>
  <c r="BO24" i="1"/>
  <c r="BM24" i="1"/>
  <c r="Y24" i="1"/>
  <c r="BN24" i="1" s="1"/>
  <c r="P24" i="1"/>
  <c r="BO23" i="1"/>
  <c r="BM23" i="1"/>
  <c r="Y23" i="1"/>
  <c r="BP23" i="1" s="1"/>
  <c r="P23" i="1"/>
  <c r="BO22" i="1"/>
  <c r="BM22" i="1"/>
  <c r="Y22" i="1"/>
  <c r="BN22" i="1" s="1"/>
  <c r="P22" i="1"/>
  <c r="H10" i="1"/>
  <c r="A9" i="1"/>
  <c r="F10" i="1" s="1"/>
  <c r="D7" i="1"/>
  <c r="Q6" i="1"/>
  <c r="P2" i="1"/>
  <c r="BP51" i="1" l="1"/>
  <c r="Z76" i="1"/>
  <c r="Z128" i="1"/>
  <c r="Y145" i="1"/>
  <c r="BN209" i="1"/>
  <c r="BP219" i="1"/>
  <c r="Y345" i="1"/>
  <c r="Z387" i="1"/>
  <c r="Z388" i="1" s="1"/>
  <c r="Z421" i="1"/>
  <c r="BN117" i="1"/>
  <c r="BN121" i="1"/>
  <c r="BN198" i="1"/>
  <c r="BN226" i="1"/>
  <c r="Z72" i="1"/>
  <c r="Z105" i="1"/>
  <c r="Y245" i="1"/>
  <c r="Z301" i="1"/>
  <c r="BP316" i="1"/>
  <c r="Y346" i="1"/>
  <c r="Z475" i="1"/>
  <c r="BP479" i="1"/>
  <c r="Z504" i="1"/>
  <c r="BP117" i="1"/>
  <c r="BP121" i="1"/>
  <c r="BP128" i="1"/>
  <c r="BP198" i="1"/>
  <c r="BN234" i="1"/>
  <c r="BP421" i="1"/>
  <c r="AD567" i="1"/>
  <c r="BN72" i="1"/>
  <c r="BN105" i="1"/>
  <c r="BN301" i="1"/>
  <c r="BP486" i="1"/>
  <c r="Z471" i="1"/>
  <c r="Z480" i="1"/>
  <c r="BP504" i="1"/>
  <c r="BP301" i="1"/>
  <c r="BN342" i="1"/>
  <c r="Z372" i="1"/>
  <c r="Z395" i="1"/>
  <c r="Z397" i="1" s="1"/>
  <c r="BP516" i="1"/>
  <c r="BN66" i="1"/>
  <c r="Z95" i="1"/>
  <c r="Z159" i="1"/>
  <c r="Z160" i="1" s="1"/>
  <c r="BP192" i="1"/>
  <c r="Y239" i="1"/>
  <c r="Z235" i="1"/>
  <c r="Z392" i="1"/>
  <c r="Y409" i="1"/>
  <c r="BP418" i="1"/>
  <c r="BN437" i="1"/>
  <c r="BN444" i="1"/>
  <c r="BN467" i="1"/>
  <c r="Y101" i="1"/>
  <c r="BN112" i="1"/>
  <c r="Y500" i="1"/>
  <c r="Y267" i="1"/>
  <c r="Z411" i="1"/>
  <c r="Z412" i="1" s="1"/>
  <c r="BP437" i="1"/>
  <c r="BP476" i="1"/>
  <c r="BN119" i="1"/>
  <c r="BN153" i="1"/>
  <c r="BP159" i="1"/>
  <c r="BN214" i="1"/>
  <c r="BN260" i="1"/>
  <c r="Z265" i="1"/>
  <c r="BN314" i="1"/>
  <c r="BP368" i="1"/>
  <c r="BN411" i="1"/>
  <c r="Z468" i="1"/>
  <c r="BN23" i="1"/>
  <c r="Z92" i="1"/>
  <c r="BP106" i="1"/>
  <c r="BN242" i="1"/>
  <c r="Y506" i="1"/>
  <c r="Z50" i="1"/>
  <c r="BN134" i="1"/>
  <c r="BP214" i="1"/>
  <c r="Z236" i="1"/>
  <c r="BN252" i="1"/>
  <c r="BP411" i="1"/>
  <c r="Y446" i="1"/>
  <c r="BP495" i="1"/>
  <c r="Y552" i="1"/>
  <c r="BN50" i="1"/>
  <c r="BP54" i="1"/>
  <c r="BN92" i="1"/>
  <c r="Y109" i="1"/>
  <c r="BN113" i="1"/>
  <c r="Y161" i="1"/>
  <c r="BN208" i="1"/>
  <c r="BP265" i="1"/>
  <c r="BP373" i="1"/>
  <c r="BN383" i="1"/>
  <c r="BN491" i="1"/>
  <c r="Z129" i="1"/>
  <c r="Y228" i="1"/>
  <c r="Y257" i="1"/>
  <c r="Z350" i="1"/>
  <c r="BP360" i="1"/>
  <c r="Y55" i="1"/>
  <c r="Z176" i="1"/>
  <c r="BP208" i="1"/>
  <c r="Z344" i="1"/>
  <c r="Y413" i="1"/>
  <c r="BP24" i="1"/>
  <c r="BN31" i="1"/>
  <c r="Y135" i="1"/>
  <c r="BN204" i="1"/>
  <c r="BN233" i="1"/>
  <c r="Z243" i="1"/>
  <c r="Z244" i="1" s="1"/>
  <c r="BP315" i="1"/>
  <c r="BN350" i="1"/>
  <c r="BN406" i="1"/>
  <c r="Z533" i="1"/>
  <c r="Z535" i="1" s="1"/>
  <c r="BP172" i="1"/>
  <c r="BP218" i="1"/>
  <c r="Z193" i="1"/>
  <c r="Z194" i="1" s="1"/>
  <c r="Y223" i="1"/>
  <c r="Z355" i="1"/>
  <c r="Z356" i="1" s="1"/>
  <c r="Z425" i="1"/>
  <c r="Z466" i="1"/>
  <c r="Z74" i="1"/>
  <c r="Z80" i="1"/>
  <c r="Y150" i="1"/>
  <c r="BN87" i="1"/>
  <c r="F567" i="1"/>
  <c r="BP112" i="1"/>
  <c r="BN127" i="1"/>
  <c r="Z143" i="1"/>
  <c r="BN206" i="1"/>
  <c r="BP209" i="1"/>
  <c r="BN231" i="1"/>
  <c r="BP234" i="1"/>
  <c r="BN243" i="1"/>
  <c r="Y297" i="1"/>
  <c r="BP306" i="1"/>
  <c r="Y351" i="1"/>
  <c r="BP361" i="1"/>
  <c r="Y397" i="1"/>
  <c r="Y456" i="1"/>
  <c r="BN425" i="1"/>
  <c r="BP271" i="1"/>
  <c r="BN355" i="1"/>
  <c r="BN466" i="1"/>
  <c r="BP26" i="1"/>
  <c r="Z52" i="1"/>
  <c r="Z58" i="1"/>
  <c r="Z97" i="1"/>
  <c r="BP127" i="1"/>
  <c r="Z177" i="1"/>
  <c r="Z187" i="1"/>
  <c r="Z188" i="1" s="1"/>
  <c r="BP206" i="1"/>
  <c r="Z225" i="1"/>
  <c r="BP231" i="1"/>
  <c r="BP264" i="1"/>
  <c r="Z290" i="1"/>
  <c r="Z291" i="1" s="1"/>
  <c r="Y307" i="1"/>
  <c r="BP370" i="1"/>
  <c r="Z470" i="1"/>
  <c r="BP478" i="1"/>
  <c r="BP502" i="1"/>
  <c r="Z546" i="1"/>
  <c r="Z547" i="1" s="1"/>
  <c r="BN80" i="1"/>
  <c r="BN193" i="1"/>
  <c r="BN107" i="1"/>
  <c r="BP193" i="1"/>
  <c r="BN253" i="1"/>
  <c r="BP355" i="1"/>
  <c r="Y567" i="1"/>
  <c r="Y526" i="1"/>
  <c r="BP118" i="1"/>
  <c r="BN94" i="1"/>
  <c r="BN52" i="1"/>
  <c r="BN58" i="1"/>
  <c r="Y83" i="1"/>
  <c r="BN97" i="1"/>
  <c r="Z122" i="1"/>
  <c r="BN177" i="1"/>
  <c r="BN187" i="1"/>
  <c r="Y222" i="1"/>
  <c r="BN225" i="1"/>
  <c r="BN290" i="1"/>
  <c r="BN322" i="1"/>
  <c r="Y374" i="1"/>
  <c r="Z419" i="1"/>
  <c r="Z436" i="1"/>
  <c r="Z438" i="1" s="1"/>
  <c r="Z459" i="1"/>
  <c r="Z460" i="1" s="1"/>
  <c r="BN470" i="1"/>
  <c r="BP496" i="1"/>
  <c r="Y530" i="1"/>
  <c r="Z145" i="1"/>
  <c r="Y543" i="1"/>
  <c r="Y108" i="1"/>
  <c r="BN122" i="1"/>
  <c r="BP174" i="1"/>
  <c r="BP187" i="1"/>
  <c r="BP225" i="1"/>
  <c r="BP272" i="1"/>
  <c r="Y357" i="1"/>
  <c r="BN419" i="1"/>
  <c r="BN436" i="1"/>
  <c r="Y151" i="1"/>
  <c r="BP94" i="1"/>
  <c r="BN65" i="1"/>
  <c r="BP75" i="1"/>
  <c r="BP119" i="1"/>
  <c r="BP207" i="1"/>
  <c r="BP213" i="1"/>
  <c r="Z217" i="1"/>
  <c r="BP232" i="1"/>
  <c r="Z254" i="1"/>
  <c r="BP261" i="1"/>
  <c r="Y291" i="1"/>
  <c r="BN367" i="1"/>
  <c r="BP371" i="1"/>
  <c r="Z406" i="1"/>
  <c r="BP459" i="1"/>
  <c r="BN475" i="1"/>
  <c r="Z497" i="1"/>
  <c r="BP509" i="1"/>
  <c r="X559" i="1"/>
  <c r="BN74" i="1"/>
  <c r="D567" i="1"/>
  <c r="Y90" i="1"/>
  <c r="Y188" i="1"/>
  <c r="Y227" i="1"/>
  <c r="Y240" i="1"/>
  <c r="BN281" i="1"/>
  <c r="BP436" i="1"/>
  <c r="BP442" i="1"/>
  <c r="BP449" i="1"/>
  <c r="BP253" i="1"/>
  <c r="Y114" i="1"/>
  <c r="Z226" i="1"/>
  <c r="Y510" i="1"/>
  <c r="Y115" i="1"/>
  <c r="Y125" i="1"/>
  <c r="Y292" i="1"/>
  <c r="AC567" i="1"/>
  <c r="BN76" i="1"/>
  <c r="Z86" i="1"/>
  <c r="BN120" i="1"/>
  <c r="BN123" i="1"/>
  <c r="Y130" i="1"/>
  <c r="BN165" i="1"/>
  <c r="BP175" i="1"/>
  <c r="BN236" i="1"/>
  <c r="Z251" i="1"/>
  <c r="BP262" i="1"/>
  <c r="Z341" i="1"/>
  <c r="Z345" i="1" s="1"/>
  <c r="BN344" i="1"/>
  <c r="BN372" i="1"/>
  <c r="BP378" i="1"/>
  <c r="Y427" i="1"/>
  <c r="BN443" i="1"/>
  <c r="BN468" i="1"/>
  <c r="Z515" i="1"/>
  <c r="BN86" i="1"/>
  <c r="Z149" i="1"/>
  <c r="Z150" i="1" s="1"/>
  <c r="BP165" i="1"/>
  <c r="Z218" i="1"/>
  <c r="BN251" i="1"/>
  <c r="Y283" i="1"/>
  <c r="Z286" i="1"/>
  <c r="Z287" i="1" s="1"/>
  <c r="BP331" i="1"/>
  <c r="BN341" i="1"/>
  <c r="BP430" i="1"/>
  <c r="BP443" i="1"/>
  <c r="BN515" i="1"/>
  <c r="Z523" i="1"/>
  <c r="BP540" i="1"/>
  <c r="BN25" i="1"/>
  <c r="BN73" i="1"/>
  <c r="Y124" i="1"/>
  <c r="Y69" i="1"/>
  <c r="Y100" i="1"/>
  <c r="Z183" i="1"/>
  <c r="BP205" i="1"/>
  <c r="BP270" i="1"/>
  <c r="Z469" i="1"/>
  <c r="BN523" i="1"/>
  <c r="BP25" i="1"/>
  <c r="BP133" i="1"/>
  <c r="Y141" i="1"/>
  <c r="Y244" i="1"/>
  <c r="Z252" i="1"/>
  <c r="BP263" i="1"/>
  <c r="Z342" i="1"/>
  <c r="BN392" i="1"/>
  <c r="BN395" i="1"/>
  <c r="Y438" i="1"/>
  <c r="Y488" i="1"/>
  <c r="Z508" i="1"/>
  <c r="Z510" i="1" s="1"/>
  <c r="BP474" i="1"/>
  <c r="BN474" i="1"/>
  <c r="Z474" i="1"/>
  <c r="BN71" i="1"/>
  <c r="Y78" i="1"/>
  <c r="BP71" i="1"/>
  <c r="Y77" i="1"/>
  <c r="Z71" i="1"/>
  <c r="BN88" i="1"/>
  <c r="BP88" i="1"/>
  <c r="Z88" i="1"/>
  <c r="BP170" i="1"/>
  <c r="BN170" i="1"/>
  <c r="Z170" i="1"/>
  <c r="BP280" i="1"/>
  <c r="BN280" i="1"/>
  <c r="Z280" i="1"/>
  <c r="BP329" i="1"/>
  <c r="BN329" i="1"/>
  <c r="Z329" i="1"/>
  <c r="X561" i="1"/>
  <c r="BP203" i="1"/>
  <c r="BN203" i="1"/>
  <c r="Z203" i="1"/>
  <c r="Y318" i="1"/>
  <c r="Y248" i="1"/>
  <c r="BP247" i="1"/>
  <c r="BN247" i="1"/>
  <c r="Z247" i="1"/>
  <c r="Z248" i="1" s="1"/>
  <c r="Y249" i="1"/>
  <c r="BP337" i="1"/>
  <c r="BN337" i="1"/>
  <c r="Z337" i="1"/>
  <c r="Y339" i="1"/>
  <c r="BP38" i="1"/>
  <c r="BN38" i="1"/>
  <c r="Y41" i="1"/>
  <c r="Z38" i="1"/>
  <c r="BP181" i="1"/>
  <c r="BN181" i="1"/>
  <c r="Y185" i="1"/>
  <c r="Z181" i="1"/>
  <c r="Y184" i="1"/>
  <c r="BN154" i="1"/>
  <c r="BP154" i="1"/>
  <c r="Z154" i="1"/>
  <c r="E567" i="1"/>
  <c r="I567" i="1"/>
  <c r="X557" i="1"/>
  <c r="BP99" i="1"/>
  <c r="BN99" i="1"/>
  <c r="Z99" i="1"/>
  <c r="Y140" i="1"/>
  <c r="BP139" i="1"/>
  <c r="BN139" i="1"/>
  <c r="Z139" i="1"/>
  <c r="BP40" i="1"/>
  <c r="BN40" i="1"/>
  <c r="Z40" i="1"/>
  <c r="B567" i="1"/>
  <c r="Y29" i="1"/>
  <c r="BP22" i="1"/>
  <c r="Y28" i="1"/>
  <c r="Z22" i="1"/>
  <c r="Y42" i="1"/>
  <c r="H567" i="1"/>
  <c r="AB567" i="1"/>
  <c r="X558" i="1"/>
  <c r="C567" i="1"/>
  <c r="BP313" i="1"/>
  <c r="BN313" i="1"/>
  <c r="Z313" i="1"/>
  <c r="Y385" i="1"/>
  <c r="Y384" i="1"/>
  <c r="BP382" i="1"/>
  <c r="BN382" i="1"/>
  <c r="Z382" i="1"/>
  <c r="BP321" i="1"/>
  <c r="BN321" i="1"/>
  <c r="Z321" i="1"/>
  <c r="Y45" i="1"/>
  <c r="Z51" i="1"/>
  <c r="Z59" i="1"/>
  <c r="Y62" i="1"/>
  <c r="Z67" i="1"/>
  <c r="Z75" i="1"/>
  <c r="Y179" i="1"/>
  <c r="BP197" i="1"/>
  <c r="Y375" i="1"/>
  <c r="BP492" i="1"/>
  <c r="BN498" i="1"/>
  <c r="Z516" i="1"/>
  <c r="Z538" i="1"/>
  <c r="BN541" i="1"/>
  <c r="Z550" i="1"/>
  <c r="Z551" i="1" s="1"/>
  <c r="Y556" i="1"/>
  <c r="J567" i="1"/>
  <c r="BP521" i="1"/>
  <c r="Y525" i="1"/>
  <c r="Y531" i="1"/>
  <c r="K567" i="1"/>
  <c r="BN538" i="1"/>
  <c r="BP541" i="1"/>
  <c r="BN550" i="1"/>
  <c r="L567" i="1"/>
  <c r="BN67" i="1"/>
  <c r="Y274" i="1"/>
  <c r="Y324" i="1"/>
  <c r="Y332" i="1"/>
  <c r="Y428" i="1"/>
  <c r="Z490" i="1"/>
  <c r="BN37" i="1"/>
  <c r="Y46" i="1"/>
  <c r="Y63" i="1"/>
  <c r="BP80" i="1"/>
  <c r="Z165" i="1"/>
  <c r="Z166" i="1" s="1"/>
  <c r="Z231" i="1"/>
  <c r="Y256" i="1"/>
  <c r="Z262" i="1"/>
  <c r="Z271" i="1"/>
  <c r="BN286" i="1"/>
  <c r="Z316" i="1"/>
  <c r="Z359" i="1"/>
  <c r="Y362" i="1"/>
  <c r="Z369" i="1"/>
  <c r="Z377" i="1"/>
  <c r="BN387" i="1"/>
  <c r="BN396" i="1"/>
  <c r="Z441" i="1"/>
  <c r="Z450" i="1"/>
  <c r="BP465" i="1"/>
  <c r="BN471" i="1"/>
  <c r="Z477" i="1"/>
  <c r="Z485" i="1"/>
  <c r="Z493" i="1"/>
  <c r="M567" i="1"/>
  <c r="Y457" i="1"/>
  <c r="BN490" i="1"/>
  <c r="Y499" i="1"/>
  <c r="BP538" i="1"/>
  <c r="Y542" i="1"/>
  <c r="BP550" i="1"/>
  <c r="O567" i="1"/>
  <c r="Z253" i="1"/>
  <c r="Y275" i="1"/>
  <c r="BP286" i="1"/>
  <c r="Z295" i="1"/>
  <c r="Z296" i="1" s="1"/>
  <c r="Y308" i="1"/>
  <c r="Y325" i="1"/>
  <c r="Y333" i="1"/>
  <c r="Z348" i="1"/>
  <c r="BN359" i="1"/>
  <c r="BN369" i="1"/>
  <c r="BN377" i="1"/>
  <c r="BP387" i="1"/>
  <c r="BP396" i="1"/>
  <c r="Z404" i="1"/>
  <c r="Z422" i="1"/>
  <c r="Z430" i="1"/>
  <c r="BN441" i="1"/>
  <c r="BN450" i="1"/>
  <c r="BN477" i="1"/>
  <c r="BN485" i="1"/>
  <c r="BN493" i="1"/>
  <c r="P567" i="1"/>
  <c r="Z87" i="1"/>
  <c r="Z89" i="1" s="1"/>
  <c r="Z98" i="1"/>
  <c r="Z107" i="1"/>
  <c r="Z108" i="1" s="1"/>
  <c r="Z123" i="1"/>
  <c r="Z153" i="1"/>
  <c r="Y156" i="1"/>
  <c r="Z49" i="1"/>
  <c r="Z65" i="1"/>
  <c r="Y68" i="1"/>
  <c r="Z73" i="1"/>
  <c r="Z81" i="1"/>
  <c r="Z82" i="1" s="1"/>
  <c r="Y363" i="1"/>
  <c r="BP490" i="1"/>
  <c r="Z517" i="1"/>
  <c r="Z528" i="1"/>
  <c r="Z539" i="1"/>
  <c r="BP377" i="1"/>
  <c r="Y388" i="1"/>
  <c r="BN404" i="1"/>
  <c r="BN422" i="1"/>
  <c r="BN430" i="1"/>
  <c r="BP441" i="1"/>
  <c r="R567" i="1"/>
  <c r="Y157" i="1"/>
  <c r="Z278" i="1"/>
  <c r="Z311" i="1"/>
  <c r="Z327" i="1"/>
  <c r="Z335" i="1"/>
  <c r="Y338" i="1"/>
  <c r="Y352" i="1"/>
  <c r="Z472" i="1"/>
  <c r="BN517" i="1"/>
  <c r="BN528" i="1"/>
  <c r="BN539" i="1"/>
  <c r="S567" i="1"/>
  <c r="Z182" i="1"/>
  <c r="Z23" i="1"/>
  <c r="Z31" i="1"/>
  <c r="Z32" i="1" s="1"/>
  <c r="BP87" i="1"/>
  <c r="BP107" i="1"/>
  <c r="BP123" i="1"/>
  <c r="Z171" i="1"/>
  <c r="Y199" i="1"/>
  <c r="Z204" i="1"/>
  <c r="Z260" i="1"/>
  <c r="Z281" i="1"/>
  <c r="Z314" i="1"/>
  <c r="Y317" i="1"/>
  <c r="Z322" i="1"/>
  <c r="Z330" i="1"/>
  <c r="Z383" i="1"/>
  <c r="BP404" i="1"/>
  <c r="Y451" i="1"/>
  <c r="BN459" i="1"/>
  <c r="Z491" i="1"/>
  <c r="T567" i="1"/>
  <c r="Z26" i="1"/>
  <c r="BP49" i="1"/>
  <c r="Y56" i="1"/>
  <c r="BP81" i="1"/>
  <c r="Z93" i="1"/>
  <c r="Z118" i="1"/>
  <c r="Y129" i="1"/>
  <c r="Y146" i="1"/>
  <c r="Z174" i="1"/>
  <c r="BN182" i="1"/>
  <c r="Y194" i="1"/>
  <c r="Z207" i="1"/>
  <c r="Y210" i="1"/>
  <c r="Z215" i="1"/>
  <c r="Z232" i="1"/>
  <c r="Z263" i="1"/>
  <c r="Y266" i="1"/>
  <c r="Z272" i="1"/>
  <c r="BN278" i="1"/>
  <c r="Y302" i="1"/>
  <c r="BN311" i="1"/>
  <c r="BN327" i="1"/>
  <c r="BN335" i="1"/>
  <c r="Z360" i="1"/>
  <c r="Z370" i="1"/>
  <c r="Z378" i="1"/>
  <c r="Y398" i="1"/>
  <c r="Z417" i="1"/>
  <c r="Z442" i="1"/>
  <c r="Y445" i="1"/>
  <c r="BN472" i="1"/>
  <c r="Z478" i="1"/>
  <c r="Y481" i="1"/>
  <c r="Z486" i="1"/>
  <c r="Z494" i="1"/>
  <c r="Z502" i="1"/>
  <c r="Y505" i="1"/>
  <c r="BP528" i="1"/>
  <c r="U567" i="1"/>
  <c r="BN534" i="1"/>
  <c r="BN546" i="1"/>
  <c r="Z554" i="1"/>
  <c r="Z555" i="1" s="1"/>
  <c r="V567" i="1"/>
  <c r="BN93" i="1"/>
  <c r="Y136" i="1"/>
  <c r="Y167" i="1"/>
  <c r="Y200" i="1"/>
  <c r="Z221" i="1"/>
  <c r="Z238" i="1"/>
  <c r="BP278" i="1"/>
  <c r="BP311" i="1"/>
  <c r="Z349" i="1"/>
  <c r="Z405" i="1"/>
  <c r="Y408" i="1"/>
  <c r="BN417" i="1"/>
  <c r="Z423" i="1"/>
  <c r="Z431" i="1"/>
  <c r="Y452" i="1"/>
  <c r="BN502" i="1"/>
  <c r="Y511" i="1"/>
  <c r="Y518" i="1"/>
  <c r="Z529" i="1"/>
  <c r="W567" i="1"/>
  <c r="Y211" i="1"/>
  <c r="BP260" i="1"/>
  <c r="BP367" i="1"/>
  <c r="Z426" i="1"/>
  <c r="Y460" i="1"/>
  <c r="Z467" i="1"/>
  <c r="Y482" i="1"/>
  <c r="BP546" i="1"/>
  <c r="BN554" i="1"/>
  <c r="X567" i="1"/>
  <c r="BP31" i="1"/>
  <c r="BN529" i="1"/>
  <c r="BN349" i="1"/>
  <c r="Z279" i="1"/>
  <c r="Y282" i="1"/>
  <c r="Z312" i="1"/>
  <c r="Z320" i="1"/>
  <c r="Z328" i="1"/>
  <c r="Z336" i="1"/>
  <c r="Z455" i="1"/>
  <c r="Z456" i="1" s="1"/>
  <c r="Z473" i="1"/>
  <c r="Y519" i="1"/>
  <c r="Z524" i="1"/>
  <c r="Y535" i="1"/>
  <c r="Y547" i="1"/>
  <c r="BP554" i="1"/>
  <c r="Z567" i="1"/>
  <c r="H9" i="1"/>
  <c r="Z138" i="1"/>
  <c r="J9" i="1"/>
  <c r="BN53" i="1"/>
  <c r="Z172" i="1"/>
  <c r="BP238" i="1"/>
  <c r="Z261" i="1"/>
  <c r="Z270" i="1"/>
  <c r="Z273" i="1"/>
  <c r="Z306" i="1"/>
  <c r="Z307" i="1" s="1"/>
  <c r="Z315" i="1"/>
  <c r="Z323" i="1"/>
  <c r="Z331" i="1"/>
  <c r="Z368" i="1"/>
  <c r="Y379" i="1"/>
  <c r="BP405" i="1"/>
  <c r="BP423" i="1"/>
  <c r="BP431" i="1"/>
  <c r="Z449" i="1"/>
  <c r="Z451" i="1" s="1"/>
  <c r="Z476" i="1"/>
  <c r="Z484" i="1"/>
  <c r="Y487" i="1"/>
  <c r="Z492" i="1"/>
  <c r="AA567" i="1"/>
  <c r="F9" i="1"/>
  <c r="Z61" i="1"/>
  <c r="BN221" i="1"/>
  <c r="Y32" i="1"/>
  <c r="Z39" i="1"/>
  <c r="Z169" i="1"/>
  <c r="Z24" i="1"/>
  <c r="BN44" i="1"/>
  <c r="Z133" i="1"/>
  <c r="Z135" i="1" s="1"/>
  <c r="BN183" i="1"/>
  <c r="Z197" i="1"/>
  <c r="Z199" i="1" s="1"/>
  <c r="Z205" i="1"/>
  <c r="Z213" i="1"/>
  <c r="Z222" i="1" s="1"/>
  <c r="A10" i="1"/>
  <c r="BN39" i="1"/>
  <c r="Z111" i="1"/>
  <c r="Z114" i="1" s="1"/>
  <c r="BN138" i="1"/>
  <c r="BP149" i="1"/>
  <c r="BN169" i="1"/>
  <c r="Y178" i="1"/>
  <c r="BN202" i="1"/>
  <c r="Z255" i="1"/>
  <c r="Z264" i="1"/>
  <c r="BN279" i="1"/>
  <c r="Z300" i="1"/>
  <c r="Z302" i="1" s="1"/>
  <c r="BN312" i="1"/>
  <c r="BN320" i="1"/>
  <c r="BN328" i="1"/>
  <c r="BN336" i="1"/>
  <c r="Z361" i="1"/>
  <c r="Z371" i="1"/>
  <c r="BN455" i="1"/>
  <c r="BN473" i="1"/>
  <c r="Z479" i="1"/>
  <c r="Z495" i="1"/>
  <c r="Z503" i="1"/>
  <c r="Z521" i="1"/>
  <c r="BN524" i="1"/>
  <c r="G567" i="1"/>
  <c r="Z44" i="1"/>
  <c r="Z45" i="1" s="1"/>
  <c r="Z53" i="1"/>
  <c r="Z202" i="1"/>
  <c r="BN61" i="1"/>
  <c r="BN143" i="1"/>
  <c r="BN213" i="1"/>
  <c r="BN484" i="1"/>
  <c r="BP515" i="1"/>
  <c r="Y548" i="1"/>
  <c r="Z487" i="1" l="1"/>
  <c r="Z124" i="1"/>
  <c r="Z374" i="1"/>
  <c r="Z227" i="1"/>
  <c r="Z518" i="1"/>
  <c r="Z317" i="1"/>
  <c r="Z351" i="1"/>
  <c r="Z499" i="1"/>
  <c r="Z156" i="1"/>
  <c r="Y558" i="1"/>
  <c r="X560" i="1"/>
  <c r="Z100" i="1"/>
  <c r="Z256" i="1"/>
  <c r="Z41" i="1"/>
  <c r="Z481" i="1"/>
  <c r="Z266" i="1"/>
  <c r="Z282" i="1"/>
  <c r="Z427" i="1"/>
  <c r="Z445" i="1"/>
  <c r="Z379" i="1"/>
  <c r="Z362" i="1"/>
  <c r="Z62" i="1"/>
  <c r="Z178" i="1"/>
  <c r="Z324" i="1"/>
  <c r="Z530" i="1"/>
  <c r="Z432" i="1"/>
  <c r="Z28" i="1"/>
  <c r="Z77" i="1"/>
  <c r="Y561" i="1"/>
  <c r="Z210" i="1"/>
  <c r="Z505" i="1"/>
  <c r="Z408" i="1"/>
  <c r="Z239" i="1"/>
  <c r="Y559" i="1"/>
  <c r="Y560" i="1" s="1"/>
  <c r="Z384" i="1"/>
  <c r="Y557" i="1"/>
  <c r="Z184" i="1"/>
  <c r="Z274" i="1"/>
  <c r="Z140" i="1"/>
  <c r="Z338" i="1"/>
  <c r="Z68" i="1"/>
  <c r="Z542" i="1"/>
  <c r="Z525" i="1"/>
  <c r="Z332" i="1"/>
  <c r="Z55" i="1"/>
  <c r="Z562" i="1" l="1"/>
</calcChain>
</file>

<file path=xl/sharedStrings.xml><?xml version="1.0" encoding="utf-8"?>
<sst xmlns="http://schemas.openxmlformats.org/spreadsheetml/2006/main" count="2494" uniqueCount="877">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</sst>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69"/>
      <c r="P5" s="26" t="s">
        <v>10</v>
      </c>
      <c r="Q5" s="890">
        <v>45793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Пятница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20</v>
      </c>
      <c r="Q8" s="771">
        <v>0.375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21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10"/>
      <c r="R10" s="811"/>
      <c r="U10" s="26" t="s">
        <v>23</v>
      </c>
      <c r="V10" s="673" t="s">
        <v>24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53"/>
      <c r="R11" s="754"/>
      <c r="U11" s="26" t="s">
        <v>27</v>
      </c>
      <c r="V11" s="897" t="s">
        <v>28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30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32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35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77"/>
      <c r="BD17" s="76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61</v>
      </c>
      <c r="V18" s="78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hidden="1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102</v>
      </c>
      <c r="B38" s="60" t="s">
        <v>103</v>
      </c>
      <c r="C38" s="34">
        <v>4301011565</v>
      </c>
      <c r="D38" s="619">
        <v>4680115882539</v>
      </c>
      <c r="E38" s="620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104</v>
      </c>
      <c r="L38" s="35"/>
      <c r="M38" s="36" t="s">
        <v>105</v>
      </c>
      <c r="N38" s="36"/>
      <c r="O38" s="35">
        <v>50</v>
      </c>
      <c r="P38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22"/>
      <c r="R38" s="622"/>
      <c r="S38" s="622"/>
      <c r="T38" s="623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106</v>
      </c>
      <c r="B39" s="60" t="s">
        <v>107</v>
      </c>
      <c r="C39" s="34">
        <v>4301011382</v>
      </c>
      <c r="D39" s="619">
        <v>4607091385687</v>
      </c>
      <c r="E39" s="620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104</v>
      </c>
      <c r="L39" s="35" t="s">
        <v>108</v>
      </c>
      <c r="M39" s="36" t="s">
        <v>105</v>
      </c>
      <c r="N39" s="36"/>
      <c r="O39" s="35">
        <v>50</v>
      </c>
      <c r="P39" s="7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22"/>
      <c r="R39" s="622"/>
      <c r="S39" s="622"/>
      <c r="T39" s="623"/>
      <c r="U39" s="37"/>
      <c r="V39" s="37"/>
      <c r="W39" s="38" t="s">
        <v>69</v>
      </c>
      <c r="X39" s="56">
        <v>196</v>
      </c>
      <c r="Y39" s="53">
        <f>IFERROR(IF(X39="",0,CEILING((X39/$H39),1)*$H39),"")</f>
        <v>196</v>
      </c>
      <c r="Z39" s="39">
        <f>IFERROR(IF(Y39=0,"",ROUNDUP(Y39/H39,0)*0.00902),"")</f>
        <v>0.44198000000000004</v>
      </c>
      <c r="AA39" s="65"/>
      <c r="AB39" s="66"/>
      <c r="AC39" s="99" t="s">
        <v>101</v>
      </c>
      <c r="AG39" s="75"/>
      <c r="AJ39" s="79" t="s">
        <v>109</v>
      </c>
      <c r="AK39" s="79">
        <v>528</v>
      </c>
      <c r="BB39" s="100" t="s">
        <v>1</v>
      </c>
      <c r="BM39" s="75">
        <f>IFERROR(X39*I39/H39,"0")</f>
        <v>206.29</v>
      </c>
      <c r="BN39" s="75">
        <f>IFERROR(Y39*I39/H39,"0")</f>
        <v>206.29</v>
      </c>
      <c r="BO39" s="75">
        <f>IFERROR(1/J39*(X39/H39),"0")</f>
        <v>0.37121212121212122</v>
      </c>
      <c r="BP39" s="75">
        <f>IFERROR(1/J39*(Y39/H39),"0")</f>
        <v>0.37121212121212122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40" t="s">
        <v>87</v>
      </c>
      <c r="X41" s="41">
        <f>IFERROR(X37/H37,"0")+IFERROR(X38/H38,"0")+IFERROR(X39/H39,"0")+IFERROR(X40/H40,"0")</f>
        <v>49</v>
      </c>
      <c r="Y41" s="41">
        <f>IFERROR(Y37/H37,"0")+IFERROR(Y38/H38,"0")+IFERROR(Y39/H39,"0")+IFERROR(Y40/H40,"0")</f>
        <v>49</v>
      </c>
      <c r="Z41" s="41">
        <f>IFERROR(IF(Z37="",0,Z37),"0")+IFERROR(IF(Z38="",0,Z38),"0")+IFERROR(IF(Z39="",0,Z39),"0")+IFERROR(IF(Z40="",0,Z40),"0")</f>
        <v>0.44198000000000004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40" t="s">
        <v>69</v>
      </c>
      <c r="X42" s="41">
        <f>IFERROR(SUM(X37:X40),"0")</f>
        <v>196</v>
      </c>
      <c r="Y42" s="41">
        <f>IFERROR(SUM(Y37:Y40),"0")</f>
        <v>196</v>
      </c>
      <c r="Z42" s="40"/>
      <c r="AA42" s="64"/>
      <c r="AB42" s="64"/>
      <c r="AC42" s="64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105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hidden="1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105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 t="s">
        <v>124</v>
      </c>
      <c r="AK50" s="79">
        <v>86.4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108</v>
      </c>
      <c r="M54" s="36" t="s">
        <v>100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36</v>
      </c>
      <c r="Y54" s="53">
        <f t="shared" si="6"/>
        <v>36</v>
      </c>
      <c r="Z54" s="39">
        <f>IFERROR(IF(Y54=0,"",ROUNDUP(Y54/H54,0)*0.00902),"")</f>
        <v>7.2160000000000002E-2</v>
      </c>
      <c r="AA54" s="65"/>
      <c r="AB54" s="66"/>
      <c r="AC54" s="115" t="s">
        <v>136</v>
      </c>
      <c r="AG54" s="75"/>
      <c r="AJ54" s="79" t="s">
        <v>109</v>
      </c>
      <c r="AK54" s="79">
        <v>594</v>
      </c>
      <c r="BB54" s="116" t="s">
        <v>1</v>
      </c>
      <c r="BM54" s="75">
        <f t="shared" si="7"/>
        <v>37.68</v>
      </c>
      <c r="BN54" s="75">
        <f t="shared" si="8"/>
        <v>37.68</v>
      </c>
      <c r="BO54" s="75">
        <f t="shared" si="9"/>
        <v>6.0606060606060608E-2</v>
      </c>
      <c r="BP54" s="75">
        <f t="shared" si="10"/>
        <v>6.0606060606060608E-2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40" t="s">
        <v>87</v>
      </c>
      <c r="X55" s="41">
        <f>IFERROR(X49/H49,"0")+IFERROR(X50/H50,"0")+IFERROR(X51/H51,"0")+IFERROR(X52/H52,"0")+IFERROR(X53/H53,"0")+IFERROR(X54/H54,"0")</f>
        <v>8</v>
      </c>
      <c r="Y55" s="41">
        <f>IFERROR(Y49/H49,"0")+IFERROR(Y50/H50,"0")+IFERROR(Y51/H51,"0")+IFERROR(Y52/H52,"0")+IFERROR(Y53/H53,"0")+IFERROR(Y54/H54,"0")</f>
        <v>8</v>
      </c>
      <c r="Z55" s="41">
        <f>IFERROR(IF(Z49="",0,Z49),"0")+IFERROR(IF(Z50="",0,Z50),"0")+IFERROR(IF(Z51="",0,Z51),"0")+IFERROR(IF(Z52="",0,Z52),"0")+IFERROR(IF(Z53="",0,Z53),"0")+IFERROR(IF(Z54="",0,Z54),"0")</f>
        <v>7.2160000000000002E-2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40" t="s">
        <v>69</v>
      </c>
      <c r="X56" s="41">
        <f>IFERROR(SUM(X49:X54),"0")</f>
        <v>36</v>
      </c>
      <c r="Y56" s="41">
        <f>IFERROR(SUM(Y49:Y54),"0")</f>
        <v>36</v>
      </c>
      <c r="Z56" s="40"/>
      <c r="AA56" s="64"/>
      <c r="AB56" s="64"/>
      <c r="AC56" s="64"/>
    </row>
    <row r="57" spans="1:68" ht="14.25" hidden="1" customHeight="1" x14ac:dyDescent="0.25">
      <c r="A57" s="635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hidden="1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105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140</v>
      </c>
      <c r="AG61" s="75"/>
      <c r="AJ61" s="79" t="s">
        <v>124</v>
      </c>
      <c r="AK61" s="79">
        <v>37.799999999999997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40" t="s">
        <v>87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40" t="s">
        <v>69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5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105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105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105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105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105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105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hidden="1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105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9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hidden="1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105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108</v>
      </c>
      <c r="M88" s="36" t="s">
        <v>132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697.5</v>
      </c>
      <c r="Y88" s="53">
        <f>IFERROR(IF(X88="",0,CEILING((X88/$H88),1)*$H88),"")</f>
        <v>697.5</v>
      </c>
      <c r="Z88" s="39">
        <f>IFERROR(IF(Y88=0,"",ROUNDUP(Y88/H88,0)*0.00902),"")</f>
        <v>1.3981000000000001</v>
      </c>
      <c r="AA88" s="65"/>
      <c r="AB88" s="66"/>
      <c r="AC88" s="151" t="s">
        <v>189</v>
      </c>
      <c r="AG88" s="75"/>
      <c r="AJ88" s="79" t="s">
        <v>109</v>
      </c>
      <c r="AK88" s="79">
        <v>594</v>
      </c>
      <c r="BB88" s="152" t="s">
        <v>1</v>
      </c>
      <c r="BM88" s="75">
        <f>IFERROR(X88*I88/H88,"0")</f>
        <v>730.05</v>
      </c>
      <c r="BN88" s="75">
        <f>IFERROR(Y88*I88/H88,"0")</f>
        <v>730.05</v>
      </c>
      <c r="BO88" s="75">
        <f>IFERROR(1/J88*(X88/H88),"0")</f>
        <v>1.1742424242424243</v>
      </c>
      <c r="BP88" s="75">
        <f>IFERROR(1/J88*(Y88/H88),"0")</f>
        <v>1.1742424242424243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40" t="s">
        <v>87</v>
      </c>
      <c r="X89" s="41">
        <f>IFERROR(X86/H86,"0")+IFERROR(X87/H87,"0")+IFERROR(X88/H88,"0")</f>
        <v>155</v>
      </c>
      <c r="Y89" s="41">
        <f>IFERROR(Y86/H86,"0")+IFERROR(Y87/H87,"0")+IFERROR(Y88/H88,"0")</f>
        <v>155</v>
      </c>
      <c r="Z89" s="41">
        <f>IFERROR(IF(Z86="",0,Z86),"0")+IFERROR(IF(Z87="",0,Z87),"0")+IFERROR(IF(Z88="",0,Z88),"0")</f>
        <v>1.3981000000000001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40" t="s">
        <v>69</v>
      </c>
      <c r="X90" s="41">
        <f>IFERROR(SUM(X86:X88),"0")</f>
        <v>697.5</v>
      </c>
      <c r="Y90" s="41">
        <f>IFERROR(SUM(Y86:Y88),"0")</f>
        <v>697.5</v>
      </c>
      <c r="Z90" s="40"/>
      <c r="AA90" s="64"/>
      <c r="AB90" s="64"/>
      <c r="AC90" s="64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hidden="1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105</v>
      </c>
      <c r="N92" s="36"/>
      <c r="O92" s="35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8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105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105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199</v>
      </c>
      <c r="B96" s="60" t="s">
        <v>200</v>
      </c>
      <c r="C96" s="34">
        <v>4301051718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132</v>
      </c>
      <c r="N96" s="36"/>
      <c r="O96" s="35">
        <v>45</v>
      </c>
      <c r="P96" s="6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192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199</v>
      </c>
      <c r="B97" s="60" t="s">
        <v>201</v>
      </c>
      <c r="C97" s="34">
        <v>4301052039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105</v>
      </c>
      <c r="N97" s="36"/>
      <c r="O97" s="35">
        <v>45</v>
      </c>
      <c r="P97" s="73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599.4</v>
      </c>
      <c r="Y97" s="53">
        <f t="shared" si="16"/>
        <v>599.40000000000009</v>
      </c>
      <c r="Z97" s="39">
        <f>IFERROR(IF(Y97=0,"",ROUNDUP(Y97/H97,0)*0.00651),"")</f>
        <v>1.4452199999999999</v>
      </c>
      <c r="AA97" s="65"/>
      <c r="AB97" s="66"/>
      <c r="AC97" s="163" t="s">
        <v>202</v>
      </c>
      <c r="AG97" s="75"/>
      <c r="AJ97" s="79"/>
      <c r="AK97" s="79">
        <v>0</v>
      </c>
      <c r="BB97" s="164" t="s">
        <v>1</v>
      </c>
      <c r="BM97" s="75">
        <f t="shared" si="17"/>
        <v>655.34399999999994</v>
      </c>
      <c r="BN97" s="75">
        <f t="shared" si="18"/>
        <v>655.34400000000005</v>
      </c>
      <c r="BO97" s="75">
        <f t="shared" si="19"/>
        <v>1.2197802197802197</v>
      </c>
      <c r="BP97" s="75">
        <f t="shared" si="20"/>
        <v>1.2197802197802201</v>
      </c>
    </row>
    <row r="98" spans="1:68" ht="16.5" hidden="1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105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105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221.99999999999997</v>
      </c>
      <c r="Y100" s="41">
        <f>IFERROR(Y92/H92,"0")+IFERROR(Y93/H93,"0")+IFERROR(Y94/H94,"0")+IFERROR(Y95/H95,"0")+IFERROR(Y96/H96,"0")+IFERROR(Y97/H97,"0")+IFERROR(Y98/H98,"0")+IFERROR(Y99/H99,"0")</f>
        <v>222.00000000000003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1.4452199999999999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40" t="s">
        <v>69</v>
      </c>
      <c r="X101" s="41">
        <f>IFERROR(SUM(X92:X99),"0")</f>
        <v>599.4</v>
      </c>
      <c r="Y101" s="41">
        <f>IFERROR(SUM(Y92:Y99),"0")</f>
        <v>599.40000000000009</v>
      </c>
      <c r="Z101" s="40"/>
      <c r="AA101" s="64"/>
      <c r="AB101" s="64"/>
      <c r="AC101" s="64"/>
    </row>
    <row r="102" spans="1:68" ht="16.5" hidden="1" customHeight="1" x14ac:dyDescent="0.25">
      <c r="A102" s="639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hidden="1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/>
      <c r="M105" s="36" t="s">
        <v>105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105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1359</v>
      </c>
      <c r="Y106" s="53">
        <f>IFERROR(IF(X106="",0,CEILING((X106/$H106),1)*$H106),"")</f>
        <v>1359</v>
      </c>
      <c r="Z106" s="39">
        <f>IFERROR(IF(Y106=0,"",ROUNDUP(Y106/H106,0)*0.00902),"")</f>
        <v>2.72404</v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1422.42</v>
      </c>
      <c r="BN106" s="75">
        <f>IFERROR(Y106*I106/H106,"0")</f>
        <v>1422.42</v>
      </c>
      <c r="BO106" s="75">
        <f>IFERROR(1/J106*(X106/H106),"0")</f>
        <v>2.2878787878787881</v>
      </c>
      <c r="BP106" s="75">
        <f>IFERROR(1/J106*(Y106/H106),"0")</f>
        <v>2.2878787878787881</v>
      </c>
    </row>
    <row r="107" spans="1:68" ht="16.5" hidden="1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105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40" t="s">
        <v>87</v>
      </c>
      <c r="X108" s="41">
        <f>IFERROR(X104/H104,"0")+IFERROR(X105/H105,"0")+IFERROR(X106/H106,"0")+IFERROR(X107/H107,"0")</f>
        <v>302</v>
      </c>
      <c r="Y108" s="41">
        <f>IFERROR(Y104/H104,"0")+IFERROR(Y105/H105,"0")+IFERROR(Y106/H106,"0")+IFERROR(Y107/H107,"0")</f>
        <v>302</v>
      </c>
      <c r="Z108" s="41">
        <f>IFERROR(IF(Z104="",0,Z104),"0")+IFERROR(IF(Z105="",0,Z105),"0")+IFERROR(IF(Z106="",0,Z106),"0")+IFERROR(IF(Z107="",0,Z107),"0")</f>
        <v>2.72404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40" t="s">
        <v>69</v>
      </c>
      <c r="X109" s="41">
        <f>IFERROR(SUM(X104:X107),"0")</f>
        <v>1359</v>
      </c>
      <c r="Y109" s="41">
        <f>IFERROR(SUM(Y104:Y107),"0")</f>
        <v>1359</v>
      </c>
      <c r="Z109" s="40"/>
      <c r="AA109" s="64"/>
      <c r="AB109" s="64"/>
      <c r="AC109" s="64"/>
    </row>
    <row r="110" spans="1:68" ht="14.25" hidden="1" customHeight="1" x14ac:dyDescent="0.25">
      <c r="A110" s="635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hidden="1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hidden="1" customHeight="1" x14ac:dyDescent="0.25">
      <c r="A117" s="60" t="s">
        <v>225</v>
      </c>
      <c r="B117" s="60" t="s">
        <v>226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132</v>
      </c>
      <c r="N117" s="36"/>
      <c r="O117" s="35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225</v>
      </c>
      <c r="B118" s="60" t="s">
        <v>228</v>
      </c>
      <c r="C118" s="34">
        <v>4301051625</v>
      </c>
      <c r="D118" s="619">
        <v>4607091385168</v>
      </c>
      <c r="E118" s="620"/>
      <c r="F118" s="59">
        <v>1.4</v>
      </c>
      <c r="G118" s="35">
        <v>6</v>
      </c>
      <c r="H118" s="59">
        <v>8.4</v>
      </c>
      <c r="I118" s="59">
        <v>8.9130000000000003</v>
      </c>
      <c r="J118" s="35">
        <v>64</v>
      </c>
      <c r="K118" s="35" t="s">
        <v>99</v>
      </c>
      <c r="L118" s="35"/>
      <c r="M118" s="36" t="s">
        <v>105</v>
      </c>
      <c r="N118" s="36"/>
      <c r="O118" s="35">
        <v>45</v>
      </c>
      <c r="P118" s="76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227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27" hidden="1" customHeight="1" x14ac:dyDescent="0.25">
      <c r="A119" s="60" t="s">
        <v>225</v>
      </c>
      <c r="B119" s="60" t="s">
        <v>229</v>
      </c>
      <c r="C119" s="34">
        <v>4301051360</v>
      </c>
      <c r="D119" s="619">
        <v>4607091385168</v>
      </c>
      <c r="E119" s="620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99</v>
      </c>
      <c r="L119" s="35"/>
      <c r="M119" s="36" t="s">
        <v>105</v>
      </c>
      <c r="N119" s="36"/>
      <c r="O119" s="35">
        <v>45</v>
      </c>
      <c r="P119" s="7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230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227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172.8</v>
      </c>
      <c r="Y121" s="53">
        <f t="shared" si="21"/>
        <v>172.8</v>
      </c>
      <c r="Z121" s="39">
        <f>IFERROR(IF(Y121=0,"",ROUNDUP(Y121/H121,0)*0.00651),"")</f>
        <v>0.41664000000000001</v>
      </c>
      <c r="AA121" s="65"/>
      <c r="AB121" s="66"/>
      <c r="AC121" s="191" t="s">
        <v>227</v>
      </c>
      <c r="AG121" s="75"/>
      <c r="AJ121" s="79"/>
      <c r="AK121" s="79">
        <v>0</v>
      </c>
      <c r="BB121" s="192" t="s">
        <v>1</v>
      </c>
      <c r="BM121" s="75">
        <f t="shared" si="22"/>
        <v>188.928</v>
      </c>
      <c r="BN121" s="75">
        <f t="shared" si="23"/>
        <v>188.928</v>
      </c>
      <c r="BO121" s="75">
        <f t="shared" si="24"/>
        <v>0.35164835164835168</v>
      </c>
      <c r="BP121" s="75">
        <f t="shared" si="25"/>
        <v>0.35164835164835168</v>
      </c>
    </row>
    <row r="122" spans="1:68" ht="16.5" hidden="1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105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105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40" t="s">
        <v>87</v>
      </c>
      <c r="X124" s="41">
        <f>IFERROR(X117/H117,"0")+IFERROR(X118/H118,"0")+IFERROR(X119/H119,"0")+IFERROR(X120/H120,"0")+IFERROR(X121/H121,"0")+IFERROR(X122/H122,"0")+IFERROR(X123/H123,"0")</f>
        <v>64</v>
      </c>
      <c r="Y124" s="41">
        <f>IFERROR(Y117/H117,"0")+IFERROR(Y118/H118,"0")+IFERROR(Y119/H119,"0")+IFERROR(Y120/H120,"0")+IFERROR(Y121/H121,"0")+IFERROR(Y122/H122,"0")+IFERROR(Y123/H123,"0")</f>
        <v>64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0.41664000000000001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40" t="s">
        <v>69</v>
      </c>
      <c r="X125" s="41">
        <f>IFERROR(SUM(X117:X123),"0")</f>
        <v>172.8</v>
      </c>
      <c r="Y125" s="41">
        <f>IFERROR(SUM(Y117:Y123),"0")</f>
        <v>172.8</v>
      </c>
      <c r="Z125" s="40"/>
      <c r="AA125" s="64"/>
      <c r="AB125" s="64"/>
      <c r="AC125" s="64"/>
    </row>
    <row r="126" spans="1:68" ht="14.25" hidden="1" customHeight="1" x14ac:dyDescent="0.25">
      <c r="A126" s="635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105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105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5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105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274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hidden="1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hidden="1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hidden="1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2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68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6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35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657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105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hidden="1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hidden="1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hidden="1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40" t="s">
        <v>69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105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105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105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105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367.2</v>
      </c>
      <c r="Y216" s="53">
        <f t="shared" si="36"/>
        <v>367.2</v>
      </c>
      <c r="Z216" s="39">
        <f t="shared" ref="Z216:Z221" si="41">IFERROR(IF(Y216=0,"",ROUNDUP(Y216/H216,0)*0.00651),"")</f>
        <v>0.99602999999999997</v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408.51</v>
      </c>
      <c r="BN216" s="75">
        <f t="shared" si="38"/>
        <v>408.51</v>
      </c>
      <c r="BO216" s="75">
        <f t="shared" si="39"/>
        <v>0.84065934065934067</v>
      </c>
      <c r="BP216" s="75">
        <f t="shared" si="40"/>
        <v>0.84065934065934067</v>
      </c>
    </row>
    <row r="217" spans="1:68" ht="27" hidden="1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105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304.8</v>
      </c>
      <c r="Y218" s="53">
        <f t="shared" si="36"/>
        <v>304.8</v>
      </c>
      <c r="Z218" s="39">
        <f t="shared" si="41"/>
        <v>0.82677</v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336.80400000000003</v>
      </c>
      <c r="BN218" s="75">
        <f t="shared" si="38"/>
        <v>336.80400000000003</v>
      </c>
      <c r="BO218" s="75">
        <f t="shared" si="39"/>
        <v>0.69780219780219799</v>
      </c>
      <c r="BP218" s="75">
        <f t="shared" si="40"/>
        <v>0.69780219780219799</v>
      </c>
    </row>
    <row r="219" spans="1:68" ht="27" hidden="1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105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105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280</v>
      </c>
      <c r="Y222" s="41">
        <f>IFERROR(Y213/H213,"0")+IFERROR(Y214/H214,"0")+IFERROR(Y215/H215,"0")+IFERROR(Y216/H216,"0")+IFERROR(Y217/H217,"0")+IFERROR(Y218/H218,"0")+IFERROR(Y219/H219,"0")+IFERROR(Y220/H220,"0")+IFERROR(Y221/H221,"0")</f>
        <v>280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1.8228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40" t="s">
        <v>69</v>
      </c>
      <c r="X223" s="41">
        <f>IFERROR(SUM(X213:X221),"0")</f>
        <v>672</v>
      </c>
      <c r="Y223" s="41">
        <f>IFERROR(SUM(Y213:Y221),"0")</f>
        <v>672</v>
      </c>
      <c r="Z223" s="40"/>
      <c r="AA223" s="64"/>
      <c r="AB223" s="64"/>
      <c r="AC223" s="64"/>
    </row>
    <row r="224" spans="1:68" ht="14.25" hidden="1" customHeight="1" x14ac:dyDescent="0.25">
      <c r="A224" s="635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hidden="1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105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hidden="1" customHeight="1" x14ac:dyDescent="0.25">
      <c r="A229" s="639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390</v>
      </c>
      <c r="B234" s="60" t="s">
        <v>391</v>
      </c>
      <c r="C234" s="34">
        <v>4301011721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99</v>
      </c>
      <c r="L234" s="35"/>
      <c r="M234" s="36" t="s">
        <v>100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IFERROR(IF(Y234=0,"",ROUNDUP(Y234/H234,0)*0.01898),"")</f>
        <v/>
      </c>
      <c r="AA234" s="65"/>
      <c r="AB234" s="66"/>
      <c r="AC234" s="303" t="s">
        <v>392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390</v>
      </c>
      <c r="B235" s="60" t="s">
        <v>393</v>
      </c>
      <c r="C235" s="34">
        <v>4301011941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99</v>
      </c>
      <c r="L235" s="35"/>
      <c r="M235" s="36" t="s">
        <v>385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IFERROR(IF(Y235=0,"",ROUNDUP(Y235/H235,0)*0.02039),"")</f>
        <v/>
      </c>
      <c r="AA235" s="65"/>
      <c r="AB235" s="66"/>
      <c r="AC235" s="305" t="s">
        <v>386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392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35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105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105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hidden="1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900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5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6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82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5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5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38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105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105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105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30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105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122</v>
      </c>
      <c r="M280" s="36" t="s">
        <v>105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124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105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639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105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105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hidden="1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9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105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/>
      <c r="M313" s="36" t="s">
        <v>105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hidden="1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105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105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105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105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40" t="s">
        <v>87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635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hidden="1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105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105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hidden="1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40" t="s">
        <v>87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40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hidden="1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105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1236.9000000000001</v>
      </c>
      <c r="Y360" s="53">
        <f>IFERROR(IF(X360="",0,CEILING((X360/$H360),1)*$H360),"")</f>
        <v>1236.9000000000001</v>
      </c>
      <c r="Z360" s="39">
        <f>IFERROR(IF(Y360=0,"",ROUNDUP(Y360/H360,0)*0.00651),"")</f>
        <v>3.83439</v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1385.328</v>
      </c>
      <c r="BN360" s="75">
        <f>IFERROR(Y360*I360/H360,"0")</f>
        <v>1385.328</v>
      </c>
      <c r="BO360" s="75">
        <f>IFERROR(1/J360*(X360/H360),"0")</f>
        <v>3.2362637362637363</v>
      </c>
      <c r="BP360" s="75">
        <f>IFERROR(1/J360*(Y360/H360),"0")</f>
        <v>3.2362637362637363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205.8</v>
      </c>
      <c r="Y361" s="53">
        <f>IFERROR(IF(X361="",0,CEILING((X361/$H361),1)*$H361),"")</f>
        <v>205.8</v>
      </c>
      <c r="Z361" s="39">
        <f>IFERROR(IF(Y361=0,"",ROUNDUP(Y361/H361,0)*0.00651),"")</f>
        <v>0.63797999999999999</v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229.32</v>
      </c>
      <c r="BN361" s="75">
        <f>IFERROR(Y361*I361/H361,"0")</f>
        <v>229.32</v>
      </c>
      <c r="BO361" s="75">
        <f>IFERROR(1/J361*(X361/H361),"0")</f>
        <v>0.53846153846153855</v>
      </c>
      <c r="BP361" s="75">
        <f>IFERROR(1/J361*(Y361/H361),"0")</f>
        <v>0.53846153846153855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40" t="s">
        <v>87</v>
      </c>
      <c r="X362" s="41">
        <f>IFERROR(X359/H359,"0")+IFERROR(X360/H360,"0")+IFERROR(X361/H361,"0")</f>
        <v>687</v>
      </c>
      <c r="Y362" s="41">
        <f>IFERROR(Y359/H359,"0")+IFERROR(Y360/H360,"0")+IFERROR(Y361/H361,"0")</f>
        <v>687</v>
      </c>
      <c r="Z362" s="41">
        <f>IFERROR(IF(Z359="",0,Z359),"0")+IFERROR(IF(Z360="",0,Z360),"0")+IFERROR(IF(Z361="",0,Z361),"0")</f>
        <v>4.4723699999999997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40" t="s">
        <v>69</v>
      </c>
      <c r="X363" s="41">
        <f>IFERROR(SUM(X359:X361),"0")</f>
        <v>1442.7</v>
      </c>
      <c r="Y363" s="41">
        <f>IFERROR(SUM(Y359:Y361),"0")</f>
        <v>1442.7</v>
      </c>
      <c r="Z363" s="40"/>
      <c r="AA363" s="64"/>
      <c r="AB363" s="64"/>
      <c r="AC363" s="64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hidden="1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108</v>
      </c>
      <c r="M367" s="36" t="s">
        <v>68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582</v>
      </c>
      <c r="AG367" s="75"/>
      <c r="AJ367" s="79" t="s">
        <v>109</v>
      </c>
      <c r="AK367" s="79">
        <v>720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hidden="1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108</v>
      </c>
      <c r="M368" s="36" t="s">
        <v>68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585</v>
      </c>
      <c r="AG368" s="75"/>
      <c r="AJ368" s="79" t="s">
        <v>109</v>
      </c>
      <c r="AK368" s="79">
        <v>720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27" hidden="1" customHeight="1" x14ac:dyDescent="0.25">
      <c r="A369" s="60" t="s">
        <v>586</v>
      </c>
      <c r="B369" s="60" t="s">
        <v>587</v>
      </c>
      <c r="C369" s="34">
        <v>4301011832</v>
      </c>
      <c r="D369" s="619">
        <v>4607091383997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/>
      <c r="M369" s="36" t="s">
        <v>132</v>
      </c>
      <c r="N369" s="36"/>
      <c r="O369" s="35">
        <v>60</v>
      </c>
      <c r="P369" s="9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588</v>
      </c>
      <c r="AG369" s="75"/>
      <c r="AJ369" s="79"/>
      <c r="AK369" s="79">
        <v>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37.5" hidden="1" customHeight="1" x14ac:dyDescent="0.25">
      <c r="A370" s="60" t="s">
        <v>589</v>
      </c>
      <c r="B370" s="60" t="s">
        <v>590</v>
      </c>
      <c r="C370" s="34">
        <v>4301011867</v>
      </c>
      <c r="D370" s="619">
        <v>4680115884830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 t="s">
        <v>108</v>
      </c>
      <c r="M370" s="36" t="s">
        <v>68</v>
      </c>
      <c r="N370" s="36"/>
      <c r="O370" s="35">
        <v>60</v>
      </c>
      <c r="P370" s="96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591</v>
      </c>
      <c r="AG370" s="75"/>
      <c r="AJ370" s="79" t="s">
        <v>109</v>
      </c>
      <c r="AK370" s="79">
        <v>720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hidden="1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591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hidden="1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40" t="s">
        <v>87</v>
      </c>
      <c r="X374" s="41">
        <f>IFERROR(X367/H367,"0")+IFERROR(X368/H368,"0")+IFERROR(X369/H369,"0")+IFERROR(X370/H370,"0")+IFERROR(X371/H371,"0")+IFERROR(X372/H372,"0")+IFERROR(X373/H373,"0")</f>
        <v>0</v>
      </c>
      <c r="Y374" s="41">
        <f>IFERROR(Y367/H367,"0")+IFERROR(Y368/H368,"0")+IFERROR(Y369/H369,"0")+IFERROR(Y370/H370,"0")+IFERROR(Y371/H371,"0")+IFERROR(Y372/H372,"0")+IFERROR(Y373/H373,"0")</f>
        <v>0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4"/>
      <c r="AB374" s="64"/>
      <c r="AC374" s="64"/>
    </row>
    <row r="375" spans="1:68" hidden="1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40" t="s">
        <v>69</v>
      </c>
      <c r="X375" s="41">
        <f>IFERROR(SUM(X367:X373),"0")</f>
        <v>0</v>
      </c>
      <c r="Y375" s="41">
        <f>IFERROR(SUM(Y367:Y373),"0")</f>
        <v>0</v>
      </c>
      <c r="Z375" s="40"/>
      <c r="AA375" s="64"/>
      <c r="AB375" s="64"/>
      <c r="AC375" s="64"/>
    </row>
    <row r="376" spans="1:68" ht="14.25" hidden="1" customHeight="1" x14ac:dyDescent="0.25">
      <c r="A376" s="635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hidden="1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108</v>
      </c>
      <c r="M377" s="36" t="s">
        <v>100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IFERROR(IF(Y377=0,"",ROUNDUP(Y377/H377,0)*0.02175),"")</f>
        <v/>
      </c>
      <c r="AA377" s="65"/>
      <c r="AB377" s="66"/>
      <c r="AC377" s="441" t="s">
        <v>601</v>
      </c>
      <c r="AG377" s="75"/>
      <c r="AJ377" s="79" t="s">
        <v>109</v>
      </c>
      <c r="AK377" s="79">
        <v>720</v>
      </c>
      <c r="BB377" s="442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16.5" hidden="1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40" t="s">
        <v>87</v>
      </c>
      <c r="X379" s="41">
        <f>IFERROR(X377/H377,"0")+IFERROR(X378/H378,"0")</f>
        <v>0</v>
      </c>
      <c r="Y379" s="41">
        <f>IFERROR(Y377/H377,"0")+IFERROR(Y378/H378,"0")</f>
        <v>0</v>
      </c>
      <c r="Z379" s="41">
        <f>IFERROR(IF(Z377="",0,Z377),"0")+IFERROR(IF(Z378="",0,Z378),"0")</f>
        <v>0</v>
      </c>
      <c r="AA379" s="64"/>
      <c r="AB379" s="64"/>
      <c r="AC379" s="64"/>
    </row>
    <row r="380" spans="1:68" hidden="1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40" t="s">
        <v>69</v>
      </c>
      <c r="X380" s="41">
        <f>IFERROR(SUM(X377:X378),"0")</f>
        <v>0</v>
      </c>
      <c r="Y380" s="41">
        <f>IFERROR(SUM(Y377:Y378),"0")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105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105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35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hidden="1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105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27" hidden="1" customHeight="1" x14ac:dyDescent="0.25">
      <c r="A392" s="60" t="s">
        <v>614</v>
      </c>
      <c r="B392" s="60" t="s">
        <v>615</v>
      </c>
      <c r="C392" s="34">
        <v>4301011483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37.5" hidden="1" customHeight="1" x14ac:dyDescent="0.25">
      <c r="A393" s="60" t="s">
        <v>614</v>
      </c>
      <c r="B393" s="60" t="s">
        <v>617</v>
      </c>
      <c r="C393" s="34">
        <v>4301011873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5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hidden="1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105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hidden="1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105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105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105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40" t="s">
        <v>87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40" t="s">
        <v>69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635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105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10.5</v>
      </c>
      <c r="Y423" s="53">
        <f t="shared" si="62"/>
        <v>10.5</v>
      </c>
      <c r="Z423" s="39">
        <f t="shared" si="67"/>
        <v>2.5100000000000001E-2</v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11.149999999999999</v>
      </c>
      <c r="BN423" s="75">
        <f t="shared" si="64"/>
        <v>11.149999999999999</v>
      </c>
      <c r="BO423" s="75">
        <f t="shared" si="65"/>
        <v>2.1367521367521368E-2</v>
      </c>
      <c r="BP423" s="75">
        <f t="shared" si="66"/>
        <v>2.1367521367521368E-2</v>
      </c>
    </row>
    <row r="424" spans="1:68" ht="27" hidden="1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5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5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2.5100000000000001E-2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40" t="s">
        <v>69</v>
      </c>
      <c r="X428" s="41">
        <f>IFERROR(SUM(X417:X426),"0")</f>
        <v>10.5</v>
      </c>
      <c r="Y428" s="41">
        <f>IFERROR(SUM(Y417:Y426),"0")</f>
        <v>10.5</v>
      </c>
      <c r="Z428" s="40"/>
      <c r="AA428" s="64"/>
      <c r="AB428" s="64"/>
      <c r="AC428" s="64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105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105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hidden="1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56.7</v>
      </c>
      <c r="Y444" s="53">
        <f>IFERROR(IF(X444="",0,CEILING((X444/$H444),1)*$H444),"")</f>
        <v>56.7</v>
      </c>
      <c r="Z444" s="39">
        <f>IFERROR(IF(Y444=0,"",ROUNDUP(Y444/H444,0)*0.00502),"")</f>
        <v>0.13553999999999999</v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60.21</v>
      </c>
      <c r="BN444" s="75">
        <f>IFERROR(Y444*I444/H444,"0")</f>
        <v>60.21</v>
      </c>
      <c r="BO444" s="75">
        <f>IFERROR(1/J444*(X444/H444),"0")</f>
        <v>0.11538461538461539</v>
      </c>
      <c r="BP444" s="75">
        <f>IFERROR(1/J444*(Y444/H444),"0")</f>
        <v>0.11538461538461539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40" t="s">
        <v>87</v>
      </c>
      <c r="X445" s="41">
        <f>IFERROR(X441/H441,"0")+IFERROR(X442/H442,"0")+IFERROR(X443/H443,"0")+IFERROR(X444/H444,"0")</f>
        <v>27</v>
      </c>
      <c r="Y445" s="41">
        <f>IFERROR(Y441/H441,"0")+IFERROR(Y442/H442,"0")+IFERROR(Y443/H443,"0")+IFERROR(Y444/H444,"0")</f>
        <v>27</v>
      </c>
      <c r="Z445" s="41">
        <f>IFERROR(IF(Z441="",0,Z441),"0")+IFERROR(IF(Z442="",0,Z442),"0")+IFERROR(IF(Z443="",0,Z443),"0")+IFERROR(IF(Z444="",0,Z444),"0")</f>
        <v>0.13553999999999999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40" t="s">
        <v>69</v>
      </c>
      <c r="X446" s="41">
        <f>IFERROR(SUM(X441:X444),"0")</f>
        <v>56.7</v>
      </c>
      <c r="Y446" s="41">
        <f>IFERROR(SUM(Y441:Y444),"0")</f>
        <v>56.7</v>
      </c>
      <c r="Z446" s="40"/>
      <c r="AA446" s="64"/>
      <c r="AB446" s="64"/>
      <c r="AC446" s="64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hidden="1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105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hidden="1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hidden="1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105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105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729</v>
      </c>
      <c r="B472" s="60" t="s">
        <v>730</v>
      </c>
      <c r="C472" s="34">
        <v>4301012035</v>
      </c>
      <c r="D472" s="619">
        <v>4680115880603</v>
      </c>
      <c r="E472" s="620"/>
      <c r="F472" s="59">
        <v>0.6</v>
      </c>
      <c r="G472" s="35">
        <v>8</v>
      </c>
      <c r="H472" s="59">
        <v>4.8</v>
      </c>
      <c r="I472" s="59">
        <v>6.93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729</v>
      </c>
      <c r="B473" s="60" t="s">
        <v>731</v>
      </c>
      <c r="C473" s="34">
        <v>4301011778</v>
      </c>
      <c r="D473" s="619">
        <v>4680115880603</v>
      </c>
      <c r="E473" s="620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740</v>
      </c>
      <c r="B478" s="60" t="s">
        <v>741</v>
      </c>
      <c r="C478" s="34">
        <v>4301012034</v>
      </c>
      <c r="D478" s="619">
        <v>4607091389982</v>
      </c>
      <c r="E478" s="620"/>
      <c r="F478" s="59">
        <v>0.6</v>
      </c>
      <c r="G478" s="35">
        <v>8</v>
      </c>
      <c r="H478" s="59">
        <v>4.8</v>
      </c>
      <c r="I478" s="59">
        <v>6.96</v>
      </c>
      <c r="J478" s="35">
        <v>120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IFERROR(IF(Y478=0,"",ROUNDUP(Y478/H478,0)*0.00937),"")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740</v>
      </c>
      <c r="B479" s="60" t="s">
        <v>742</v>
      </c>
      <c r="C479" s="34">
        <v>4301011784</v>
      </c>
      <c r="D479" s="619">
        <v>4607091389982</v>
      </c>
      <c r="E479" s="620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104</v>
      </c>
      <c r="L479" s="35"/>
      <c r="M479" s="36" t="s">
        <v>100</v>
      </c>
      <c r="N479" s="36"/>
      <c r="O479" s="35">
        <v>60</v>
      </c>
      <c r="P479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hidden="1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"/>
      <c r="AB481" s="64"/>
      <c r="AC481" s="64"/>
    </row>
    <row r="482" spans="1:68" hidden="1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40" t="s">
        <v>69</v>
      </c>
      <c r="X482" s="41">
        <f>IFERROR(SUM(X465:X480),"0")</f>
        <v>0</v>
      </c>
      <c r="Y482" s="41">
        <f>IFERROR(SUM(Y465:Y480),"0")</f>
        <v>0</v>
      </c>
      <c r="Z482" s="40"/>
      <c r="AA482" s="64"/>
      <c r="AB482" s="64"/>
      <c r="AC482" s="64"/>
    </row>
    <row r="483" spans="1:68" ht="14.25" hidden="1" customHeight="1" x14ac:dyDescent="0.25">
      <c r="A483" s="635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hidden="1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105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hidden="1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105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idden="1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40" t="s">
        <v>87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hidden="1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40" t="s">
        <v>69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hidden="1" customHeight="1" x14ac:dyDescent="0.25">
      <c r="A489" s="635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hidden="1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hidden="1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idden="1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0</v>
      </c>
      <c r="Y499" s="41">
        <f>IFERROR(Y490/H490,"0")+IFERROR(Y491/H491,"0")+IFERROR(Y492/H492,"0")+IFERROR(Y493/H493,"0")+IFERROR(Y494/H494,"0")+IFERROR(Y495/H495,"0")+IFERROR(Y496/H496,"0")+IFERROR(Y497/H497,"0")+IFERROR(Y498/H498,"0")</f>
        <v>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"/>
      <c r="AB499" s="64"/>
      <c r="AC499" s="64"/>
    </row>
    <row r="500" spans="1:68" hidden="1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40" t="s">
        <v>69</v>
      </c>
      <c r="X500" s="41">
        <f>IFERROR(SUM(X490:X498),"0")</f>
        <v>0</v>
      </c>
      <c r="Y500" s="41">
        <f>IFERROR(SUM(Y490:Y498),"0")</f>
        <v>0</v>
      </c>
      <c r="Z500" s="40"/>
      <c r="AA500" s="64"/>
      <c r="AB500" s="64"/>
      <c r="AC500" s="64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105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105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105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105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105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105</v>
      </c>
      <c r="N515" s="36"/>
      <c r="O515" s="35">
        <v>55</v>
      </c>
      <c r="P515" s="943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791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9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798</v>
      </c>
      <c r="B521" s="60" t="s">
        <v>799</v>
      </c>
      <c r="C521" s="34">
        <v>4301020269</v>
      </c>
      <c r="D521" s="619">
        <v>4640242180519</v>
      </c>
      <c r="E521" s="620"/>
      <c r="F521" s="59">
        <v>1.35</v>
      </c>
      <c r="G521" s="35">
        <v>8</v>
      </c>
      <c r="H521" s="59">
        <v>10.8</v>
      </c>
      <c r="I521" s="59">
        <v>11.234999999999999</v>
      </c>
      <c r="J521" s="35">
        <v>64</v>
      </c>
      <c r="K521" s="35" t="s">
        <v>99</v>
      </c>
      <c r="L521" s="35"/>
      <c r="M521" s="36" t="s">
        <v>105</v>
      </c>
      <c r="N521" s="36"/>
      <c r="O521" s="35">
        <v>50</v>
      </c>
      <c r="P521" s="700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798</v>
      </c>
      <c r="B522" s="60" t="s">
        <v>802</v>
      </c>
      <c r="C522" s="34">
        <v>4301020400</v>
      </c>
      <c r="D522" s="619">
        <v>4640242180519</v>
      </c>
      <c r="E522" s="620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99</v>
      </c>
      <c r="L522" s="35"/>
      <c r="M522" s="36" t="s">
        <v>100</v>
      </c>
      <c r="N522" s="36"/>
      <c r="O522" s="35">
        <v>50</v>
      </c>
      <c r="P522" s="693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4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801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86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4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82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hidden="1" customHeight="1" x14ac:dyDescent="0.25">
      <c r="A533" s="60" t="s">
        <v>820</v>
      </c>
      <c r="B533" s="60" t="s">
        <v>821</v>
      </c>
      <c r="C533" s="34">
        <v>4301051887</v>
      </c>
      <c r="D533" s="619">
        <v>4640242180533</v>
      </c>
      <c r="E533" s="620"/>
      <c r="F533" s="59">
        <v>1.3</v>
      </c>
      <c r="G533" s="35">
        <v>6</v>
      </c>
      <c r="H533" s="59">
        <v>7.8</v>
      </c>
      <c r="I533" s="59">
        <v>8.3190000000000008</v>
      </c>
      <c r="J533" s="35">
        <v>64</v>
      </c>
      <c r="K533" s="35" t="s">
        <v>99</v>
      </c>
      <c r="L533" s="35"/>
      <c r="M533" s="36" t="s">
        <v>105</v>
      </c>
      <c r="N533" s="36"/>
      <c r="O533" s="35">
        <v>45</v>
      </c>
      <c r="P533" s="827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820</v>
      </c>
      <c r="B534" s="60" t="s">
        <v>824</v>
      </c>
      <c r="C534" s="34">
        <v>4301052046</v>
      </c>
      <c r="D534" s="619">
        <v>4640242180533</v>
      </c>
      <c r="E534" s="620"/>
      <c r="F534" s="59">
        <v>1.5</v>
      </c>
      <c r="G534" s="35">
        <v>6</v>
      </c>
      <c r="H534" s="59">
        <v>9</v>
      </c>
      <c r="I534" s="59">
        <v>9.5190000000000001</v>
      </c>
      <c r="J534" s="35">
        <v>64</v>
      </c>
      <c r="K534" s="35" t="s">
        <v>99</v>
      </c>
      <c r="L534" s="35"/>
      <c r="M534" s="36" t="s">
        <v>132</v>
      </c>
      <c r="N534" s="36"/>
      <c r="O534" s="35">
        <v>45</v>
      </c>
      <c r="P534" s="968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35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825</v>
      </c>
      <c r="B538" s="60" t="s">
        <v>826</v>
      </c>
      <c r="C538" s="34">
        <v>4301060496</v>
      </c>
      <c r="D538" s="619">
        <v>4640242180120</v>
      </c>
      <c r="E538" s="620"/>
      <c r="F538" s="59">
        <v>1.5</v>
      </c>
      <c r="G538" s="35">
        <v>6</v>
      </c>
      <c r="H538" s="59">
        <v>9</v>
      </c>
      <c r="I538" s="59">
        <v>9.4350000000000005</v>
      </c>
      <c r="J538" s="35">
        <v>64</v>
      </c>
      <c r="K538" s="35" t="s">
        <v>99</v>
      </c>
      <c r="L538" s="35"/>
      <c r="M538" s="36" t="s">
        <v>132</v>
      </c>
      <c r="N538" s="36"/>
      <c r="O538" s="35">
        <v>40</v>
      </c>
      <c r="P538" s="828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825</v>
      </c>
      <c r="B539" s="60" t="s">
        <v>829</v>
      </c>
      <c r="C539" s="34">
        <v>4301060485</v>
      </c>
      <c r="D539" s="619">
        <v>4640242180120</v>
      </c>
      <c r="E539" s="620"/>
      <c r="F539" s="59">
        <v>1.3</v>
      </c>
      <c r="G539" s="35">
        <v>6</v>
      </c>
      <c r="H539" s="59">
        <v>7.8</v>
      </c>
      <c r="I539" s="59">
        <v>8.2349999999999994</v>
      </c>
      <c r="J539" s="35">
        <v>64</v>
      </c>
      <c r="K539" s="35" t="s">
        <v>99</v>
      </c>
      <c r="L539" s="35"/>
      <c r="M539" s="36" t="s">
        <v>105</v>
      </c>
      <c r="N539" s="36"/>
      <c r="O539" s="35">
        <v>40</v>
      </c>
      <c r="P539" s="655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831</v>
      </c>
      <c r="B540" s="60" t="s">
        <v>832</v>
      </c>
      <c r="C540" s="34">
        <v>4301060498</v>
      </c>
      <c r="D540" s="619">
        <v>4640242180137</v>
      </c>
      <c r="E540" s="620"/>
      <c r="F540" s="59">
        <v>1.5</v>
      </c>
      <c r="G540" s="35">
        <v>6</v>
      </c>
      <c r="H540" s="59">
        <v>9</v>
      </c>
      <c r="I540" s="59">
        <v>9.4350000000000005</v>
      </c>
      <c r="J540" s="35">
        <v>64</v>
      </c>
      <c r="K540" s="35" t="s">
        <v>99</v>
      </c>
      <c r="L540" s="35"/>
      <c r="M540" s="36" t="s">
        <v>132</v>
      </c>
      <c r="N540" s="36"/>
      <c r="O540" s="35">
        <v>40</v>
      </c>
      <c r="P540" s="834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831</v>
      </c>
      <c r="B541" s="60" t="s">
        <v>835</v>
      </c>
      <c r="C541" s="34">
        <v>4301060486</v>
      </c>
      <c r="D541" s="619">
        <v>4640242180137</v>
      </c>
      <c r="E541" s="620"/>
      <c r="F541" s="59">
        <v>1.3</v>
      </c>
      <c r="G541" s="35">
        <v>6</v>
      </c>
      <c r="H541" s="59">
        <v>7.8</v>
      </c>
      <c r="I541" s="59">
        <v>8.2349999999999994</v>
      </c>
      <c r="J541" s="35">
        <v>64</v>
      </c>
      <c r="K541" s="35" t="s">
        <v>99</v>
      </c>
      <c r="L541" s="35"/>
      <c r="M541" s="36" t="s">
        <v>105</v>
      </c>
      <c r="N541" s="36"/>
      <c r="O541" s="35">
        <v>40</v>
      </c>
      <c r="P541" s="865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41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89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3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5242.6000000000004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5242.6000000000004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40" t="s">
        <v>69</v>
      </c>
      <c r="X558" s="41">
        <f>IFERROR(SUM(BM22:BM554),"0")</f>
        <v>5672.0339999999987</v>
      </c>
      <c r="Y558" s="41">
        <f>IFERROR(SUM(BN22:BN554),"0")</f>
        <v>5672.0339999999987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40" t="s">
        <v>853</v>
      </c>
      <c r="X559" s="42">
        <f>ROUNDUP(SUM(BO22:BO554),0)</f>
        <v>11</v>
      </c>
      <c r="Y559" s="42">
        <f>ROUNDUP(SUM(BP22:BP554),0)</f>
        <v>11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40" t="s">
        <v>69</v>
      </c>
      <c r="X560" s="41">
        <f>GrossWeightTotal+PalletQtyTotal*25</f>
        <v>5947.0339999999987</v>
      </c>
      <c r="Y560" s="41">
        <f>GrossWeightTotalR+PalletQtyTotalR*25</f>
        <v>5947.0339999999987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1799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1799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12.953950000000001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274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80" t="s">
        <v>708</v>
      </c>
      <c r="AC564" s="658" t="s">
        <v>785</v>
      </c>
      <c r="AD564" s="660"/>
      <c r="AF564" s="1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181</v>
      </c>
      <c r="F565" s="658" t="s">
        <v>208</v>
      </c>
      <c r="G565" s="658" t="s">
        <v>247</v>
      </c>
      <c r="H565" s="658" t="s">
        <v>94</v>
      </c>
      <c r="I565" s="658" t="s">
        <v>275</v>
      </c>
      <c r="J565" s="658" t="s">
        <v>319</v>
      </c>
      <c r="K565" s="658" t="s">
        <v>380</v>
      </c>
      <c r="L565" s="658" t="s">
        <v>426</v>
      </c>
      <c r="M565" s="658" t="s">
        <v>444</v>
      </c>
      <c r="N565" s="1"/>
      <c r="O565" s="658" t="s">
        <v>457</v>
      </c>
      <c r="P565" s="658" t="s">
        <v>469</v>
      </c>
      <c r="Q565" s="658" t="s">
        <v>476</v>
      </c>
      <c r="R565" s="658" t="s">
        <v>480</v>
      </c>
      <c r="S565" s="658" t="s">
        <v>486</v>
      </c>
      <c r="T565" s="658" t="s">
        <v>491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196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36</v>
      </c>
      <c r="E567" s="50">
        <f>IFERROR(Y86*1,"0")+IFERROR(Y87*1,"0")+IFERROR(Y88*1,"0")+IFERROR(Y92*1,"0")+IFERROR(Y93*1,"0")+IFERROR(Y94*1,"0")+IFERROR(Y95*1,"0")+IFERROR(Y96*1,"0")+IFERROR(Y97*1,"0")+IFERROR(Y98*1,"0")+IFERROR(Y99*1,"0")</f>
        <v>1296.9000000000001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1531.8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672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50">
        <f>IFERROR(Y355*1,"0")+IFERROR(Y359*1,"0")+IFERROR(Y360*1,"0")+IFERROR(Y361*1,"0")</f>
        <v>1442.7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10.5</v>
      </c>
      <c r="Y567" s="50">
        <f>IFERROR(Y436*1,"0")+IFERROR(Y437*1,"0")+IFERROR(Y441*1,"0")+IFERROR(Y442*1,"0")+IFERROR(Y443*1,"0")+IFERROR(Y444*1,"0")</f>
        <v>56.7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4PH0Pko0MLcbU+MCIVWCFK13FRIAq+5nkAEQUVg9edpWDoOoWJVhOb0YpRpvRhtReQqS6U2A+9XQBD2ZYf1NZA==" saltValue="MtBqGZrAGd4uXBtRICj0eA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36,90"/>
        <filter val="1 359,00"/>
        <filter val="1 442,70"/>
        <filter val="1 799,00"/>
        <filter val="10,50"/>
        <filter val="11"/>
        <filter val="155,00"/>
        <filter val="172,80"/>
        <filter val="196,00"/>
        <filter val="205,80"/>
        <filter val="222,00"/>
        <filter val="27,00"/>
        <filter val="280,00"/>
        <filter val="302,00"/>
        <filter val="304,80"/>
        <filter val="36,00"/>
        <filter val="367,20"/>
        <filter val="49,00"/>
        <filter val="5 242,60"/>
        <filter val="5 672,03"/>
        <filter val="5 947,03"/>
        <filter val="5,00"/>
        <filter val="56,70"/>
        <filter val="599,40"/>
        <filter val="64,00"/>
        <filter val="672,00"/>
        <filter val="687,00"/>
        <filter val="697,50"/>
        <filter val="8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4 X88 X367:X368 X370 X377" xr:uid="{00000000-0002-0000-0000-000011000000}">
      <formula1>IF(AK39&gt;0,OR(X39=0,AND(IF(X39-AK39&gt;=0,TRUE,FALSE),X39&gt;0,IF(X39/(H39*J39)=ROUND(X39/(H39*J39),0),TRUE,FALSE))),FALSE)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1 X280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EHAlWAyCPKkGcxq2OkD0uvv/ZR2U6X8TdKZHtHJECqHP9DQz0g2u2nMMm9Ej8Y5yMioBPtCY4qOOMMxj89rBNw==" saltValue="qw+KGJE+qwMTRmF9vN+P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