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663F20-5CC2-4DEE-B9F2-113DBF28D88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X543" i="1"/>
  <c r="BO542" i="1"/>
  <c r="BM542" i="1"/>
  <c r="Y542" i="1"/>
  <c r="X539" i="1"/>
  <c r="X538" i="1"/>
  <c r="BO537" i="1"/>
  <c r="BM537" i="1"/>
  <c r="Y537" i="1"/>
  <c r="Z537" i="1" s="1"/>
  <c r="BO536" i="1"/>
  <c r="BM536" i="1"/>
  <c r="Y536" i="1"/>
  <c r="BP536" i="1" s="1"/>
  <c r="BO535" i="1"/>
  <c r="BM535" i="1"/>
  <c r="Z535" i="1"/>
  <c r="Y535" i="1"/>
  <c r="BN535" i="1" s="1"/>
  <c r="BO534" i="1"/>
  <c r="BM534" i="1"/>
  <c r="Y534" i="1"/>
  <c r="X532" i="1"/>
  <c r="X531" i="1"/>
  <c r="BO530" i="1"/>
  <c r="BM530" i="1"/>
  <c r="Y530" i="1"/>
  <c r="BO529" i="1"/>
  <c r="BM529" i="1"/>
  <c r="Y529" i="1"/>
  <c r="Y531" i="1" s="1"/>
  <c r="X527" i="1"/>
  <c r="X526" i="1"/>
  <c r="BO525" i="1"/>
  <c r="BM525" i="1"/>
  <c r="Y525" i="1"/>
  <c r="BP525" i="1" s="1"/>
  <c r="BO524" i="1"/>
  <c r="BM524" i="1"/>
  <c r="Y524" i="1"/>
  <c r="Y526" i="1" s="1"/>
  <c r="X522" i="1"/>
  <c r="X521" i="1"/>
  <c r="BO520" i="1"/>
  <c r="BM520" i="1"/>
  <c r="Y520" i="1"/>
  <c r="BN520" i="1" s="1"/>
  <c r="BO519" i="1"/>
  <c r="BM519" i="1"/>
  <c r="Y519" i="1"/>
  <c r="BP519" i="1" s="1"/>
  <c r="BP518" i="1"/>
  <c r="BO518" i="1"/>
  <c r="BM518" i="1"/>
  <c r="Y518" i="1"/>
  <c r="BN518" i="1" s="1"/>
  <c r="BO517" i="1"/>
  <c r="BM517" i="1"/>
  <c r="Y517" i="1"/>
  <c r="BP517" i="1" s="1"/>
  <c r="X515" i="1"/>
  <c r="X514" i="1"/>
  <c r="BO513" i="1"/>
  <c r="BM513" i="1"/>
  <c r="Y513" i="1"/>
  <c r="BP513" i="1" s="1"/>
  <c r="BO512" i="1"/>
  <c r="BM512" i="1"/>
  <c r="Y512" i="1"/>
  <c r="BP512" i="1" s="1"/>
  <c r="BO511" i="1"/>
  <c r="BM511" i="1"/>
  <c r="Y511" i="1"/>
  <c r="BP511" i="1" s="1"/>
  <c r="X507" i="1"/>
  <c r="X506" i="1"/>
  <c r="BO505" i="1"/>
  <c r="BM505" i="1"/>
  <c r="Y505" i="1"/>
  <c r="BP505" i="1" s="1"/>
  <c r="P505" i="1"/>
  <c r="BO504" i="1"/>
  <c r="BM504" i="1"/>
  <c r="Y504" i="1"/>
  <c r="Z504" i="1" s="1"/>
  <c r="P504" i="1"/>
  <c r="X502" i="1"/>
  <c r="X501" i="1"/>
  <c r="BO500" i="1"/>
  <c r="BM500" i="1"/>
  <c r="Y500" i="1"/>
  <c r="Z500" i="1" s="1"/>
  <c r="P500" i="1"/>
  <c r="BO499" i="1"/>
  <c r="BM499" i="1"/>
  <c r="Y499" i="1"/>
  <c r="BP499" i="1" s="1"/>
  <c r="P499" i="1"/>
  <c r="BO498" i="1"/>
  <c r="BM498" i="1"/>
  <c r="Y498" i="1"/>
  <c r="Z498" i="1" s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P492" i="1"/>
  <c r="BO492" i="1"/>
  <c r="BN492" i="1"/>
  <c r="BM492" i="1"/>
  <c r="Y492" i="1"/>
  <c r="Z492" i="1" s="1"/>
  <c r="P492" i="1"/>
  <c r="BO491" i="1"/>
  <c r="BM491" i="1"/>
  <c r="Y491" i="1"/>
  <c r="Z491" i="1" s="1"/>
  <c r="P491" i="1"/>
  <c r="BO490" i="1"/>
  <c r="BM490" i="1"/>
  <c r="Y490" i="1"/>
  <c r="BN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N481" i="1" s="1"/>
  <c r="P481" i="1"/>
  <c r="BO480" i="1"/>
  <c r="BM480" i="1"/>
  <c r="Z480" i="1"/>
  <c r="Y480" i="1"/>
  <c r="BN480" i="1" s="1"/>
  <c r="P480" i="1"/>
  <c r="X478" i="1"/>
  <c r="X477" i="1"/>
  <c r="BO476" i="1"/>
  <c r="BM476" i="1"/>
  <c r="Y476" i="1"/>
  <c r="Z476" i="1" s="1"/>
  <c r="P476" i="1"/>
  <c r="BO475" i="1"/>
  <c r="BM475" i="1"/>
  <c r="Y475" i="1"/>
  <c r="Z475" i="1" s="1"/>
  <c r="P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Z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N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Z462" i="1"/>
  <c r="Y462" i="1"/>
  <c r="BP462" i="1" s="1"/>
  <c r="P462" i="1"/>
  <c r="BO461" i="1"/>
  <c r="BM461" i="1"/>
  <c r="Y461" i="1"/>
  <c r="BN461" i="1" s="1"/>
  <c r="P461" i="1"/>
  <c r="X457" i="1"/>
  <c r="X456" i="1"/>
  <c r="BO455" i="1"/>
  <c r="BM455" i="1"/>
  <c r="Y455" i="1"/>
  <c r="Y457" i="1" s="1"/>
  <c r="P455" i="1"/>
  <c r="X453" i="1"/>
  <c r="X452" i="1"/>
  <c r="BO451" i="1"/>
  <c r="BM451" i="1"/>
  <c r="Y451" i="1"/>
  <c r="BN451" i="1" s="1"/>
  <c r="P451" i="1"/>
  <c r="X448" i="1"/>
  <c r="X447" i="1"/>
  <c r="BO446" i="1"/>
  <c r="BM446" i="1"/>
  <c r="Y446" i="1"/>
  <c r="BP446" i="1" s="1"/>
  <c r="P446" i="1"/>
  <c r="BO445" i="1"/>
  <c r="BM445" i="1"/>
  <c r="Y445" i="1"/>
  <c r="BN445" i="1" s="1"/>
  <c r="P445" i="1"/>
  <c r="X442" i="1"/>
  <c r="X441" i="1"/>
  <c r="BO440" i="1"/>
  <c r="BM440" i="1"/>
  <c r="Z440" i="1"/>
  <c r="Y440" i="1"/>
  <c r="BP440" i="1" s="1"/>
  <c r="P440" i="1"/>
  <c r="BO439" i="1"/>
  <c r="BN439" i="1"/>
  <c r="BM439" i="1"/>
  <c r="Y439" i="1"/>
  <c r="BP439" i="1" s="1"/>
  <c r="P439" i="1"/>
  <c r="BP438" i="1"/>
  <c r="BO438" i="1"/>
  <c r="BM438" i="1"/>
  <c r="Y438" i="1"/>
  <c r="BN438" i="1" s="1"/>
  <c r="P438" i="1"/>
  <c r="BO437" i="1"/>
  <c r="BM437" i="1"/>
  <c r="Y437" i="1"/>
  <c r="Y441" i="1" s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Z427" i="1" s="1"/>
  <c r="P427" i="1"/>
  <c r="BP426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BN421" i="1" s="1"/>
  <c r="P421" i="1"/>
  <c r="BO420" i="1"/>
  <c r="BN420" i="1"/>
  <c r="BM420" i="1"/>
  <c r="Z420" i="1"/>
  <c r="Y420" i="1"/>
  <c r="BP420" i="1" s="1"/>
  <c r="P420" i="1"/>
  <c r="BO419" i="1"/>
  <c r="BM419" i="1"/>
  <c r="Y419" i="1"/>
  <c r="Z419" i="1" s="1"/>
  <c r="P419" i="1"/>
  <c r="BO418" i="1"/>
  <c r="BM418" i="1"/>
  <c r="Y418" i="1"/>
  <c r="BN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N414" i="1"/>
  <c r="BM414" i="1"/>
  <c r="Y414" i="1"/>
  <c r="BP414" i="1" s="1"/>
  <c r="P414" i="1"/>
  <c r="BO413" i="1"/>
  <c r="BM413" i="1"/>
  <c r="Y413" i="1"/>
  <c r="BP41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Z401" i="1" s="1"/>
  <c r="P401" i="1"/>
  <c r="BO400" i="1"/>
  <c r="BM400" i="1"/>
  <c r="Y400" i="1"/>
  <c r="P400" i="1"/>
  <c r="Y398" i="1"/>
  <c r="X398" i="1"/>
  <c r="X397" i="1"/>
  <c r="BO396" i="1"/>
  <c r="BM396" i="1"/>
  <c r="Z396" i="1"/>
  <c r="Z397" i="1" s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Z388" i="1"/>
  <c r="Y388" i="1"/>
  <c r="BN388" i="1" s="1"/>
  <c r="P388" i="1"/>
  <c r="X385" i="1"/>
  <c r="X384" i="1"/>
  <c r="BO383" i="1"/>
  <c r="BM383" i="1"/>
  <c r="Y383" i="1"/>
  <c r="BP383" i="1" s="1"/>
  <c r="P383" i="1"/>
  <c r="X381" i="1"/>
  <c r="X380" i="1"/>
  <c r="BO379" i="1"/>
  <c r="BM379" i="1"/>
  <c r="Y379" i="1"/>
  <c r="P379" i="1"/>
  <c r="BO378" i="1"/>
  <c r="BM378" i="1"/>
  <c r="Z378" i="1"/>
  <c r="Y378" i="1"/>
  <c r="P378" i="1"/>
  <c r="X376" i="1"/>
  <c r="X375" i="1"/>
  <c r="BO374" i="1"/>
  <c r="BM374" i="1"/>
  <c r="Y374" i="1"/>
  <c r="BN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P366" i="1"/>
  <c r="BO366" i="1"/>
  <c r="BM366" i="1"/>
  <c r="Y366" i="1"/>
  <c r="BN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O363" i="1"/>
  <c r="BM363" i="1"/>
  <c r="Y363" i="1"/>
  <c r="P363" i="1"/>
  <c r="X359" i="1"/>
  <c r="X358" i="1"/>
  <c r="BO357" i="1"/>
  <c r="BM357" i="1"/>
  <c r="Y357" i="1"/>
  <c r="BP357" i="1" s="1"/>
  <c r="P357" i="1"/>
  <c r="BO356" i="1"/>
  <c r="BM356" i="1"/>
  <c r="Y356" i="1"/>
  <c r="BN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Y352" i="1" s="1"/>
  <c r="P351" i="1"/>
  <c r="X348" i="1"/>
  <c r="X347" i="1"/>
  <c r="BO346" i="1"/>
  <c r="BM346" i="1"/>
  <c r="Y346" i="1"/>
  <c r="BP346" i="1" s="1"/>
  <c r="P346" i="1"/>
  <c r="BO345" i="1"/>
  <c r="BN345" i="1"/>
  <c r="BM345" i="1"/>
  <c r="Y345" i="1"/>
  <c r="Z345" i="1" s="1"/>
  <c r="P345" i="1"/>
  <c r="BO344" i="1"/>
  <c r="BM344" i="1"/>
  <c r="Y344" i="1"/>
  <c r="BN344" i="1" s="1"/>
  <c r="P344" i="1"/>
  <c r="X342" i="1"/>
  <c r="X341" i="1"/>
  <c r="BO340" i="1"/>
  <c r="BM340" i="1"/>
  <c r="Y340" i="1"/>
  <c r="BP340" i="1" s="1"/>
  <c r="P340" i="1"/>
  <c r="BO339" i="1"/>
  <c r="BM339" i="1"/>
  <c r="Z339" i="1"/>
  <c r="Y339" i="1"/>
  <c r="BN339" i="1" s="1"/>
  <c r="P339" i="1"/>
  <c r="BP338" i="1"/>
  <c r="BO338" i="1"/>
  <c r="BN338" i="1"/>
  <c r="BM338" i="1"/>
  <c r="Y338" i="1"/>
  <c r="Z338" i="1" s="1"/>
  <c r="BO337" i="1"/>
  <c r="BM337" i="1"/>
  <c r="Y337" i="1"/>
  <c r="X335" i="1"/>
  <c r="Y334" i="1"/>
  <c r="X334" i="1"/>
  <c r="BO333" i="1"/>
  <c r="BM333" i="1"/>
  <c r="Y333" i="1"/>
  <c r="BP333" i="1" s="1"/>
  <c r="P333" i="1"/>
  <c r="BO332" i="1"/>
  <c r="BM332" i="1"/>
  <c r="Y332" i="1"/>
  <c r="BN332" i="1" s="1"/>
  <c r="P332" i="1"/>
  <c r="BO331" i="1"/>
  <c r="BN331" i="1"/>
  <c r="BM331" i="1"/>
  <c r="Y331" i="1"/>
  <c r="BP331" i="1" s="1"/>
  <c r="P331" i="1"/>
  <c r="X329" i="1"/>
  <c r="X328" i="1"/>
  <c r="BO327" i="1"/>
  <c r="BM327" i="1"/>
  <c r="Y327" i="1"/>
  <c r="BN327" i="1" s="1"/>
  <c r="P327" i="1"/>
  <c r="BO326" i="1"/>
  <c r="BM326" i="1"/>
  <c r="Y326" i="1"/>
  <c r="BP326" i="1" s="1"/>
  <c r="P326" i="1"/>
  <c r="BO325" i="1"/>
  <c r="BM325" i="1"/>
  <c r="Y325" i="1"/>
  <c r="BN325" i="1" s="1"/>
  <c r="P325" i="1"/>
  <c r="BO324" i="1"/>
  <c r="BM324" i="1"/>
  <c r="Y324" i="1"/>
  <c r="BN324" i="1" s="1"/>
  <c r="P324" i="1"/>
  <c r="BO323" i="1"/>
  <c r="BM323" i="1"/>
  <c r="Y323" i="1"/>
  <c r="BP323" i="1" s="1"/>
  <c r="P323" i="1"/>
  <c r="X321" i="1"/>
  <c r="X320" i="1"/>
  <c r="BO319" i="1"/>
  <c r="BM319" i="1"/>
  <c r="Y319" i="1"/>
  <c r="BN319" i="1" s="1"/>
  <c r="P319" i="1"/>
  <c r="BO318" i="1"/>
  <c r="BM318" i="1"/>
  <c r="Y318" i="1"/>
  <c r="BP318" i="1" s="1"/>
  <c r="P318" i="1"/>
  <c r="BP317" i="1"/>
  <c r="BO317" i="1"/>
  <c r="BM317" i="1"/>
  <c r="Y317" i="1"/>
  <c r="Z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BP312" i="1" s="1"/>
  <c r="P312" i="1"/>
  <c r="BO311" i="1"/>
  <c r="BM311" i="1"/>
  <c r="Z311" i="1"/>
  <c r="Y311" i="1"/>
  <c r="BN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X304" i="1"/>
  <c r="Y303" i="1"/>
  <c r="X303" i="1"/>
  <c r="BO302" i="1"/>
  <c r="BM302" i="1"/>
  <c r="Y302" i="1"/>
  <c r="BN302" i="1" s="1"/>
  <c r="P302" i="1"/>
  <c r="X299" i="1"/>
  <c r="X298" i="1"/>
  <c r="BO297" i="1"/>
  <c r="BM297" i="1"/>
  <c r="Y297" i="1"/>
  <c r="Z297" i="1" s="1"/>
  <c r="P297" i="1"/>
  <c r="BO296" i="1"/>
  <c r="BM296" i="1"/>
  <c r="Y296" i="1"/>
  <c r="Y299" i="1" s="1"/>
  <c r="P296" i="1"/>
  <c r="X293" i="1"/>
  <c r="X292" i="1"/>
  <c r="BO291" i="1"/>
  <c r="BM291" i="1"/>
  <c r="Y291" i="1"/>
  <c r="Y292" i="1" s="1"/>
  <c r="P291" i="1"/>
  <c r="X288" i="1"/>
  <c r="X287" i="1"/>
  <c r="BO286" i="1"/>
  <c r="BM286" i="1"/>
  <c r="Y286" i="1"/>
  <c r="BP286" i="1" s="1"/>
  <c r="P286" i="1"/>
  <c r="X284" i="1"/>
  <c r="X283" i="1"/>
  <c r="BO282" i="1"/>
  <c r="BM282" i="1"/>
  <c r="Y282" i="1"/>
  <c r="Y284" i="1" s="1"/>
  <c r="P282" i="1"/>
  <c r="X279" i="1"/>
  <c r="X278" i="1"/>
  <c r="BO277" i="1"/>
  <c r="BM277" i="1"/>
  <c r="Y277" i="1"/>
  <c r="BP277" i="1" s="1"/>
  <c r="P277" i="1"/>
  <c r="BO276" i="1"/>
  <c r="BM276" i="1"/>
  <c r="Z276" i="1"/>
  <c r="Y276" i="1"/>
  <c r="BP276" i="1" s="1"/>
  <c r="P276" i="1"/>
  <c r="BO275" i="1"/>
  <c r="BM275" i="1"/>
  <c r="Y275" i="1"/>
  <c r="BN275" i="1" s="1"/>
  <c r="P275" i="1"/>
  <c r="BO274" i="1"/>
  <c r="BM274" i="1"/>
  <c r="Y274" i="1"/>
  <c r="P274" i="1"/>
  <c r="X271" i="1"/>
  <c r="X270" i="1"/>
  <c r="BO269" i="1"/>
  <c r="BM269" i="1"/>
  <c r="Z269" i="1"/>
  <c r="Y269" i="1"/>
  <c r="BN269" i="1" s="1"/>
  <c r="BO268" i="1"/>
  <c r="BM268" i="1"/>
  <c r="Y268" i="1"/>
  <c r="BN268" i="1" s="1"/>
  <c r="P268" i="1"/>
  <c r="BO267" i="1"/>
  <c r="BM267" i="1"/>
  <c r="Z267" i="1"/>
  <c r="Y267" i="1"/>
  <c r="BP267" i="1" s="1"/>
  <c r="P267" i="1"/>
  <c r="BO266" i="1"/>
  <c r="BM266" i="1"/>
  <c r="Y266" i="1"/>
  <c r="BN266" i="1" s="1"/>
  <c r="P266" i="1"/>
  <c r="X263" i="1"/>
  <c r="X262" i="1"/>
  <c r="BP261" i="1"/>
  <c r="BO261" i="1"/>
  <c r="BM261" i="1"/>
  <c r="Y261" i="1"/>
  <c r="Z261" i="1" s="1"/>
  <c r="P261" i="1"/>
  <c r="BO260" i="1"/>
  <c r="BN260" i="1"/>
  <c r="BM260" i="1"/>
  <c r="Y260" i="1"/>
  <c r="BP260" i="1" s="1"/>
  <c r="P260" i="1"/>
  <c r="BO259" i="1"/>
  <c r="BM259" i="1"/>
  <c r="Y259" i="1"/>
  <c r="BN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Y256" i="1"/>
  <c r="P256" i="1"/>
  <c r="X253" i="1"/>
  <c r="X252" i="1"/>
  <c r="BO251" i="1"/>
  <c r="BN251" i="1"/>
  <c r="BM251" i="1"/>
  <c r="Y251" i="1"/>
  <c r="BP251" i="1" s="1"/>
  <c r="BO250" i="1"/>
  <c r="BM250" i="1"/>
  <c r="Y250" i="1"/>
  <c r="BP250" i="1" s="1"/>
  <c r="BO249" i="1"/>
  <c r="BM249" i="1"/>
  <c r="Y249" i="1"/>
  <c r="BN249" i="1" s="1"/>
  <c r="BO248" i="1"/>
  <c r="BM248" i="1"/>
  <c r="Y248" i="1"/>
  <c r="BN248" i="1" s="1"/>
  <c r="P248" i="1"/>
  <c r="BO247" i="1"/>
  <c r="BN247" i="1"/>
  <c r="BM247" i="1"/>
  <c r="Y247" i="1"/>
  <c r="Z247" i="1" s="1"/>
  <c r="Y245" i="1"/>
  <c r="X245" i="1"/>
  <c r="X244" i="1"/>
  <c r="BO243" i="1"/>
  <c r="BM243" i="1"/>
  <c r="Y243" i="1"/>
  <c r="BP243" i="1" s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N234" i="1" s="1"/>
  <c r="P234" i="1"/>
  <c r="BP233" i="1"/>
  <c r="BO233" i="1"/>
  <c r="BM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Z230" i="1"/>
  <c r="Y230" i="1"/>
  <c r="BN230" i="1" s="1"/>
  <c r="P230" i="1"/>
  <c r="BO229" i="1"/>
  <c r="BM229" i="1"/>
  <c r="Y229" i="1"/>
  <c r="BN229" i="1" s="1"/>
  <c r="P229" i="1"/>
  <c r="BO228" i="1"/>
  <c r="BM228" i="1"/>
  <c r="Z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N221" i="1"/>
  <c r="BM221" i="1"/>
  <c r="Y221" i="1"/>
  <c r="Y224" i="1" s="1"/>
  <c r="P221" i="1"/>
  <c r="X219" i="1"/>
  <c r="X218" i="1"/>
  <c r="BO217" i="1"/>
  <c r="BM217" i="1"/>
  <c r="Y217" i="1"/>
  <c r="BN217" i="1" s="1"/>
  <c r="P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N213" i="1"/>
  <c r="BM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P205" i="1"/>
  <c r="BO205" i="1"/>
  <c r="BN205" i="1"/>
  <c r="BM205" i="1"/>
  <c r="Y205" i="1"/>
  <c r="Z205" i="1" s="1"/>
  <c r="P205" i="1"/>
  <c r="BO204" i="1"/>
  <c r="BM204" i="1"/>
  <c r="Y204" i="1"/>
  <c r="BP204" i="1" s="1"/>
  <c r="P204" i="1"/>
  <c r="BO203" i="1"/>
  <c r="BN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Z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Z189" i="1" s="1"/>
  <c r="P189" i="1"/>
  <c r="BO188" i="1"/>
  <c r="BM188" i="1"/>
  <c r="Y188" i="1"/>
  <c r="BN188" i="1" s="1"/>
  <c r="P188" i="1"/>
  <c r="Y185" i="1"/>
  <c r="X185" i="1"/>
  <c r="X184" i="1"/>
  <c r="BP183" i="1"/>
  <c r="BO183" i="1"/>
  <c r="BM183" i="1"/>
  <c r="Z183" i="1"/>
  <c r="Z184" i="1" s="1"/>
  <c r="Y183" i="1"/>
  <c r="BN183" i="1" s="1"/>
  <c r="X181" i="1"/>
  <c r="X180" i="1"/>
  <c r="BO179" i="1"/>
  <c r="BM179" i="1"/>
  <c r="Y179" i="1"/>
  <c r="Z179" i="1" s="1"/>
  <c r="BO178" i="1"/>
  <c r="BM178" i="1"/>
  <c r="Z178" i="1"/>
  <c r="Y178" i="1"/>
  <c r="BP178" i="1" s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Z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Z165" i="1"/>
  <c r="Y165" i="1"/>
  <c r="BN165" i="1" s="1"/>
  <c r="P165" i="1"/>
  <c r="X163" i="1"/>
  <c r="X162" i="1"/>
  <c r="BO161" i="1"/>
  <c r="BM161" i="1"/>
  <c r="Y161" i="1"/>
  <c r="Y163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Y150" i="1"/>
  <c r="X150" i="1"/>
  <c r="BP149" i="1"/>
  <c r="BO149" i="1"/>
  <c r="BN149" i="1"/>
  <c r="BM149" i="1"/>
  <c r="Y149" i="1"/>
  <c r="Y151" i="1" s="1"/>
  <c r="P149" i="1"/>
  <c r="X146" i="1"/>
  <c r="X145" i="1"/>
  <c r="BO144" i="1"/>
  <c r="BM144" i="1"/>
  <c r="Z144" i="1"/>
  <c r="Y144" i="1"/>
  <c r="BP144" i="1" s="1"/>
  <c r="P144" i="1"/>
  <c r="BO143" i="1"/>
  <c r="BM143" i="1"/>
  <c r="Y143" i="1"/>
  <c r="BN143" i="1" s="1"/>
  <c r="P143" i="1"/>
  <c r="X141" i="1"/>
  <c r="X140" i="1"/>
  <c r="BO139" i="1"/>
  <c r="BM139" i="1"/>
  <c r="Y139" i="1"/>
  <c r="BN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P133" i="1"/>
  <c r="BO133" i="1"/>
  <c r="BM133" i="1"/>
  <c r="Y133" i="1"/>
  <c r="Y135" i="1" s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Z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Y119" i="1"/>
  <c r="Z119" i="1" s="1"/>
  <c r="P119" i="1"/>
  <c r="BO118" i="1"/>
  <c r="BN118" i="1"/>
  <c r="BM118" i="1"/>
  <c r="Y118" i="1"/>
  <c r="BP118" i="1" s="1"/>
  <c r="P118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Z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Z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BN73" i="1" s="1"/>
  <c r="P73" i="1"/>
  <c r="BP72" i="1"/>
  <c r="BO72" i="1"/>
  <c r="BM72" i="1"/>
  <c r="Y72" i="1"/>
  <c r="BN72" i="1" s="1"/>
  <c r="P72" i="1"/>
  <c r="BO71" i="1"/>
  <c r="BM71" i="1"/>
  <c r="Y71" i="1"/>
  <c r="Z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N61" i="1" s="1"/>
  <c r="P61" i="1"/>
  <c r="BO60" i="1"/>
  <c r="BM60" i="1"/>
  <c r="Y60" i="1"/>
  <c r="BN60" i="1" s="1"/>
  <c r="P60" i="1"/>
  <c r="BO59" i="1"/>
  <c r="BM59" i="1"/>
  <c r="Y59" i="1"/>
  <c r="BP59" i="1" s="1"/>
  <c r="P59" i="1"/>
  <c r="BO58" i="1"/>
  <c r="BM58" i="1"/>
  <c r="Z58" i="1"/>
  <c r="Y58" i="1"/>
  <c r="BP58" i="1" s="1"/>
  <c r="P58" i="1"/>
  <c r="X56" i="1"/>
  <c r="X55" i="1"/>
  <c r="BO54" i="1"/>
  <c r="BM54" i="1"/>
  <c r="Z54" i="1"/>
  <c r="Y54" i="1"/>
  <c r="BP54" i="1" s="1"/>
  <c r="P54" i="1"/>
  <c r="BO53" i="1"/>
  <c r="BM53" i="1"/>
  <c r="Y53" i="1"/>
  <c r="BN53" i="1" s="1"/>
  <c r="P53" i="1"/>
  <c r="BO52" i="1"/>
  <c r="BM52" i="1"/>
  <c r="Z52" i="1"/>
  <c r="Y52" i="1"/>
  <c r="BN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N49" i="1" s="1"/>
  <c r="P49" i="1"/>
  <c r="X46" i="1"/>
  <c r="Z45" i="1"/>
  <c r="X45" i="1"/>
  <c r="BP44" i="1"/>
  <c r="BO44" i="1"/>
  <c r="BM44" i="1"/>
  <c r="Z44" i="1"/>
  <c r="Y44" i="1"/>
  <c r="BN44" i="1" s="1"/>
  <c r="P44" i="1"/>
  <c r="X42" i="1"/>
  <c r="X41" i="1"/>
  <c r="BO40" i="1"/>
  <c r="BM40" i="1"/>
  <c r="Y40" i="1"/>
  <c r="BN40" i="1" s="1"/>
  <c r="P40" i="1"/>
  <c r="BO39" i="1"/>
  <c r="BM39" i="1"/>
  <c r="Y39" i="1"/>
  <c r="Z39" i="1" s="1"/>
  <c r="P39" i="1"/>
  <c r="BO38" i="1"/>
  <c r="BN38" i="1"/>
  <c r="BM38" i="1"/>
  <c r="Y38" i="1"/>
  <c r="Z38" i="1" s="1"/>
  <c r="P38" i="1"/>
  <c r="BO37" i="1"/>
  <c r="BM37" i="1"/>
  <c r="Y37" i="1"/>
  <c r="BP37" i="1" s="1"/>
  <c r="P37" i="1"/>
  <c r="Y33" i="1"/>
  <c r="X33" i="1"/>
  <c r="X32" i="1"/>
  <c r="BO31" i="1"/>
  <c r="BM31" i="1"/>
  <c r="Y31" i="1"/>
  <c r="Z31" i="1" s="1"/>
  <c r="Z32" i="1" s="1"/>
  <c r="P31" i="1"/>
  <c r="X29" i="1"/>
  <c r="X28" i="1"/>
  <c r="BP27" i="1"/>
  <c r="BO27" i="1"/>
  <c r="BM27" i="1"/>
  <c r="Y27" i="1"/>
  <c r="BN27" i="1" s="1"/>
  <c r="P27" i="1"/>
  <c r="BO26" i="1"/>
  <c r="BM26" i="1"/>
  <c r="Y26" i="1"/>
  <c r="Z26" i="1" s="1"/>
  <c r="P26" i="1"/>
  <c r="BO25" i="1"/>
  <c r="BN25" i="1"/>
  <c r="BM25" i="1"/>
  <c r="Y25" i="1"/>
  <c r="BP25" i="1" s="1"/>
  <c r="P25" i="1"/>
  <c r="BO24" i="1"/>
  <c r="BM24" i="1"/>
  <c r="Y24" i="1"/>
  <c r="Z24" i="1" s="1"/>
  <c r="P24" i="1"/>
  <c r="BO23" i="1"/>
  <c r="BM23" i="1"/>
  <c r="Y23" i="1"/>
  <c r="Z23" i="1" s="1"/>
  <c r="P23" i="1"/>
  <c r="BO22" i="1"/>
  <c r="BM22" i="1"/>
  <c r="Y22" i="1"/>
  <c r="P22" i="1"/>
  <c r="H10" i="1"/>
  <c r="A9" i="1"/>
  <c r="J9" i="1" s="1"/>
  <c r="D7" i="1"/>
  <c r="Q6" i="1"/>
  <c r="P2" i="1"/>
  <c r="Z238" i="1" l="1"/>
  <c r="BN286" i="1"/>
  <c r="Z217" i="1"/>
  <c r="Z445" i="1"/>
  <c r="Z37" i="1"/>
  <c r="Y90" i="1"/>
  <c r="Z323" i="1"/>
  <c r="Y342" i="1"/>
  <c r="BN367" i="1"/>
  <c r="BN26" i="1"/>
  <c r="BP61" i="1"/>
  <c r="Y114" i="1"/>
  <c r="BP165" i="1"/>
  <c r="BP247" i="1"/>
  <c r="Z392" i="1"/>
  <c r="BN37" i="1"/>
  <c r="BP217" i="1"/>
  <c r="Y240" i="1"/>
  <c r="BP427" i="1"/>
  <c r="BP481" i="1"/>
  <c r="BN500" i="1"/>
  <c r="BP26" i="1"/>
  <c r="Z72" i="1"/>
  <c r="Z155" i="1"/>
  <c r="BN261" i="1"/>
  <c r="Z302" i="1"/>
  <c r="Z303" i="1" s="1"/>
  <c r="BN317" i="1"/>
  <c r="Z368" i="1"/>
  <c r="Z413" i="1"/>
  <c r="BP421" i="1"/>
  <c r="BP470" i="1"/>
  <c r="Y483" i="1"/>
  <c r="BN58" i="1"/>
  <c r="BN94" i="1"/>
  <c r="BN178" i="1"/>
  <c r="Z233" i="1"/>
  <c r="Z331" i="1"/>
  <c r="Y381" i="1"/>
  <c r="BP500" i="1"/>
  <c r="BN50" i="1"/>
  <c r="BP248" i="1"/>
  <c r="BP291" i="1"/>
  <c r="BN368" i="1"/>
  <c r="Y563" i="1"/>
  <c r="Z422" i="1"/>
  <c r="Y447" i="1"/>
  <c r="Y393" i="1"/>
  <c r="BP494" i="1"/>
  <c r="Z88" i="1"/>
  <c r="BN210" i="1"/>
  <c r="Z243" i="1"/>
  <c r="Z244" i="1" s="1"/>
  <c r="Z258" i="1"/>
  <c r="Y279" i="1"/>
  <c r="Z282" i="1"/>
  <c r="Z283" i="1" s="1"/>
  <c r="Y293" i="1"/>
  <c r="Z325" i="1"/>
  <c r="Z356" i="1"/>
  <c r="BP418" i="1"/>
  <c r="BN422" i="1"/>
  <c r="Y484" i="1"/>
  <c r="Y46" i="1"/>
  <c r="BN80" i="1"/>
  <c r="BN179" i="1"/>
  <c r="BP345" i="1"/>
  <c r="BN396" i="1"/>
  <c r="BP476" i="1"/>
  <c r="BN88" i="1"/>
  <c r="BP111" i="1"/>
  <c r="BN243" i="1"/>
  <c r="R563" i="1"/>
  <c r="Y314" i="1"/>
  <c r="Y496" i="1"/>
  <c r="BP535" i="1"/>
  <c r="Z173" i="1"/>
  <c r="BP179" i="1"/>
  <c r="Z296" i="1"/>
  <c r="Z298" i="1" s="1"/>
  <c r="BP325" i="1"/>
  <c r="BP396" i="1"/>
  <c r="BN403" i="1"/>
  <c r="BP504" i="1"/>
  <c r="BN525" i="1"/>
  <c r="BN39" i="1"/>
  <c r="BP53" i="1"/>
  <c r="Z319" i="1"/>
  <c r="Z366" i="1"/>
  <c r="Z468" i="1"/>
  <c r="BP24" i="1"/>
  <c r="Z25" i="1"/>
  <c r="Z60" i="1"/>
  <c r="Y162" i="1"/>
  <c r="BN173" i="1"/>
  <c r="BN211" i="1"/>
  <c r="BP230" i="1"/>
  <c r="Y244" i="1"/>
  <c r="BP339" i="1"/>
  <c r="Z357" i="1"/>
  <c r="BN536" i="1"/>
  <c r="Y376" i="1"/>
  <c r="Z518" i="1"/>
  <c r="Y124" i="1"/>
  <c r="Z127" i="1"/>
  <c r="Z143" i="1"/>
  <c r="Z145" i="1" s="1"/>
  <c r="Z166" i="1"/>
  <c r="BN189" i="1"/>
  <c r="BN202" i="1"/>
  <c r="Z216" i="1"/>
  <c r="Y223" i="1"/>
  <c r="Z274" i="1"/>
  <c r="Y287" i="1"/>
  <c r="BN297" i="1"/>
  <c r="BN307" i="1"/>
  <c r="Z337" i="1"/>
  <c r="Z340" i="1"/>
  <c r="Z364" i="1"/>
  <c r="Z383" i="1"/>
  <c r="Z384" i="1" s="1"/>
  <c r="BN402" i="1"/>
  <c r="Y506" i="1"/>
  <c r="Z517" i="1"/>
  <c r="Z524" i="1"/>
  <c r="AD563" i="1"/>
  <c r="Y78" i="1"/>
  <c r="BN74" i="1"/>
  <c r="BN99" i="1"/>
  <c r="BN155" i="1"/>
  <c r="Y253" i="1"/>
  <c r="BP259" i="1"/>
  <c r="BP374" i="1"/>
  <c r="BP490" i="1"/>
  <c r="Y69" i="1"/>
  <c r="BN71" i="1"/>
  <c r="BN127" i="1"/>
  <c r="BN166" i="1"/>
  <c r="BP189" i="1"/>
  <c r="Z248" i="1"/>
  <c r="BN274" i="1"/>
  <c r="P563" i="1"/>
  <c r="Y288" i="1"/>
  <c r="BP297" i="1"/>
  <c r="BN337" i="1"/>
  <c r="BN340" i="1"/>
  <c r="Z346" i="1"/>
  <c r="Z466" i="1"/>
  <c r="Z474" i="1"/>
  <c r="BP486" i="1"/>
  <c r="AC563" i="1"/>
  <c r="BN517" i="1"/>
  <c r="BN524" i="1"/>
  <c r="Y539" i="1"/>
  <c r="Z111" i="1"/>
  <c r="BP143" i="1"/>
  <c r="Y219" i="1"/>
  <c r="BP216" i="1"/>
  <c r="Y263" i="1"/>
  <c r="Z421" i="1"/>
  <c r="BN440" i="1"/>
  <c r="BN462" i="1"/>
  <c r="Z470" i="1"/>
  <c r="Z511" i="1"/>
  <c r="BP74" i="1"/>
  <c r="Y28" i="1"/>
  <c r="Y32" i="1"/>
  <c r="BP39" i="1"/>
  <c r="Z53" i="1"/>
  <c r="Y190" i="1"/>
  <c r="Z203" i="1"/>
  <c r="Z213" i="1"/>
  <c r="Z260" i="1"/>
  <c r="Y298" i="1"/>
  <c r="Z312" i="1"/>
  <c r="BP337" i="1"/>
  <c r="BN346" i="1"/>
  <c r="BP356" i="1"/>
  <c r="Y384" i="1"/>
  <c r="Z403" i="1"/>
  <c r="Y442" i="1"/>
  <c r="BN466" i="1"/>
  <c r="Y501" i="1"/>
  <c r="BP524" i="1"/>
  <c r="X554" i="1"/>
  <c r="Y77" i="1"/>
  <c r="BP117" i="1"/>
  <c r="Y145" i="1"/>
  <c r="Y180" i="1"/>
  <c r="Z234" i="1"/>
  <c r="BN282" i="1"/>
  <c r="Z414" i="1"/>
  <c r="BN427" i="1"/>
  <c r="BP474" i="1"/>
  <c r="BN491" i="1"/>
  <c r="Y502" i="1"/>
  <c r="BN511" i="1"/>
  <c r="Y341" i="1"/>
  <c r="Y405" i="1"/>
  <c r="Z501" i="1"/>
  <c r="Y385" i="1"/>
  <c r="Z167" i="1"/>
  <c r="Z227" i="1"/>
  <c r="Y41" i="1"/>
  <c r="Z50" i="1"/>
  <c r="Z76" i="1"/>
  <c r="Z118" i="1"/>
  <c r="BN144" i="1"/>
  <c r="Y184" i="1"/>
  <c r="Z210" i="1"/>
  <c r="BP234" i="1"/>
  <c r="Z257" i="1"/>
  <c r="Z268" i="1"/>
  <c r="Y283" i="1"/>
  <c r="Z309" i="1"/>
  <c r="Y348" i="1"/>
  <c r="Z463" i="1"/>
  <c r="Z467" i="1"/>
  <c r="Z66" i="1"/>
  <c r="Z93" i="1"/>
  <c r="BN66" i="1"/>
  <c r="BN93" i="1"/>
  <c r="BN138" i="1"/>
  <c r="BN167" i="1"/>
  <c r="BN227" i="1"/>
  <c r="BN357" i="1"/>
  <c r="BN378" i="1"/>
  <c r="W563" i="1"/>
  <c r="BP400" i="1"/>
  <c r="Z438" i="1"/>
  <c r="BN475" i="1"/>
  <c r="Z488" i="1"/>
  <c r="BP498" i="1"/>
  <c r="BN504" i="1"/>
  <c r="Y547" i="1"/>
  <c r="BP249" i="1"/>
  <c r="BN309" i="1"/>
  <c r="BN463" i="1"/>
  <c r="BP268" i="1"/>
  <c r="Z333" i="1"/>
  <c r="BP378" i="1"/>
  <c r="Z415" i="1"/>
  <c r="Z482" i="1"/>
  <c r="X555" i="1"/>
  <c r="Z172" i="1"/>
  <c r="Z27" i="1"/>
  <c r="BN54" i="1"/>
  <c r="Z194" i="1"/>
  <c r="Y235" i="1"/>
  <c r="Y241" i="1"/>
  <c r="BN276" i="1"/>
  <c r="BN419" i="1"/>
  <c r="Z432" i="1"/>
  <c r="Z499" i="1"/>
  <c r="Z513" i="1"/>
  <c r="Z529" i="1"/>
  <c r="Z154" i="1"/>
  <c r="BN154" i="1"/>
  <c r="BN333" i="1"/>
  <c r="BP344" i="1"/>
  <c r="Y359" i="1"/>
  <c r="Y375" i="1"/>
  <c r="Y380" i="1"/>
  <c r="BN401" i="1"/>
  <c r="BN415" i="1"/>
  <c r="X557" i="1"/>
  <c r="BN172" i="1"/>
  <c r="BN24" i="1"/>
  <c r="Y83" i="1"/>
  <c r="Z94" i="1"/>
  <c r="BN133" i="1"/>
  <c r="H563" i="1"/>
  <c r="BN194" i="1"/>
  <c r="Z211" i="1"/>
  <c r="Z221" i="1"/>
  <c r="Z232" i="1"/>
  <c r="Z286" i="1"/>
  <c r="Z287" i="1" s="1"/>
  <c r="Z327" i="1"/>
  <c r="BP388" i="1"/>
  <c r="BP419" i="1"/>
  <c r="BN432" i="1"/>
  <c r="AB563" i="1"/>
  <c r="BN476" i="1"/>
  <c r="BP482" i="1"/>
  <c r="BN499" i="1"/>
  <c r="Z505" i="1"/>
  <c r="Z506" i="1" s="1"/>
  <c r="BN513" i="1"/>
  <c r="BN529" i="1"/>
  <c r="BP138" i="1"/>
  <c r="Y175" i="1"/>
  <c r="Z61" i="1"/>
  <c r="Z80" i="1"/>
  <c r="Z149" i="1"/>
  <c r="Z150" i="1" s="1"/>
  <c r="Z215" i="1"/>
  <c r="BN228" i="1"/>
  <c r="BN238" i="1"/>
  <c r="Z251" i="1"/>
  <c r="BN296" i="1"/>
  <c r="BN323" i="1"/>
  <c r="Y370" i="1"/>
  <c r="Z367" i="1"/>
  <c r="BP401" i="1"/>
  <c r="Z439" i="1"/>
  <c r="Z461" i="1"/>
  <c r="BN468" i="1"/>
  <c r="BP432" i="1"/>
  <c r="BN505" i="1"/>
  <c r="BP529" i="1"/>
  <c r="Q563" i="1"/>
  <c r="Y532" i="1"/>
  <c r="S563" i="1"/>
  <c r="Z99" i="1"/>
  <c r="X553" i="1"/>
  <c r="Y45" i="1"/>
  <c r="Y196" i="1"/>
  <c r="Z202" i="1"/>
  <c r="BP221" i="1"/>
  <c r="Z259" i="1"/>
  <c r="Z266" i="1"/>
  <c r="Z270" i="1" s="1"/>
  <c r="Z307" i="1"/>
  <c r="Z374" i="1"/>
  <c r="Z402" i="1"/>
  <c r="X563" i="1"/>
  <c r="Y428" i="1"/>
  <c r="Y434" i="1"/>
  <c r="Z490" i="1"/>
  <c r="F9" i="1"/>
  <c r="A10" i="1"/>
  <c r="F10" i="1"/>
  <c r="BP49" i="1"/>
  <c r="Y56" i="1"/>
  <c r="BP65" i="1"/>
  <c r="BP73" i="1"/>
  <c r="Y129" i="1"/>
  <c r="Y146" i="1"/>
  <c r="BP188" i="1"/>
  <c r="BP212" i="1"/>
  <c r="BP229" i="1"/>
  <c r="Y236" i="1"/>
  <c r="BP275" i="1"/>
  <c r="BP324" i="1"/>
  <c r="BP332" i="1"/>
  <c r="Y423" i="1"/>
  <c r="BP451" i="1"/>
  <c r="BP520" i="1"/>
  <c r="I563" i="1"/>
  <c r="BN23" i="1"/>
  <c r="BN31" i="1"/>
  <c r="Y42" i="1"/>
  <c r="BP52" i="1"/>
  <c r="BP60" i="1"/>
  <c r="BP76" i="1"/>
  <c r="Z96" i="1"/>
  <c r="Z105" i="1"/>
  <c r="Y108" i="1"/>
  <c r="Z113" i="1"/>
  <c r="Z121" i="1"/>
  <c r="Y141" i="1"/>
  <c r="Z161" i="1"/>
  <c r="Z162" i="1" s="1"/>
  <c r="Z169" i="1"/>
  <c r="Z177" i="1"/>
  <c r="Z180" i="1" s="1"/>
  <c r="Z199" i="1"/>
  <c r="BP215" i="1"/>
  <c r="BP232" i="1"/>
  <c r="BP257" i="1"/>
  <c r="BP266" i="1"/>
  <c r="BP269" i="1"/>
  <c r="BP302" i="1"/>
  <c r="BP311" i="1"/>
  <c r="BP319" i="1"/>
  <c r="BP327" i="1"/>
  <c r="Y353" i="1"/>
  <c r="BP364" i="1"/>
  <c r="Y371" i="1"/>
  <c r="Z389" i="1"/>
  <c r="BN407" i="1"/>
  <c r="BN417" i="1"/>
  <c r="Y435" i="1"/>
  <c r="BP445" i="1"/>
  <c r="Z464" i="1"/>
  <c r="BP472" i="1"/>
  <c r="BP480" i="1"/>
  <c r="BP488" i="1"/>
  <c r="BN494" i="1"/>
  <c r="Z512" i="1"/>
  <c r="Z534" i="1"/>
  <c r="BN537" i="1"/>
  <c r="Z546" i="1"/>
  <c r="Z547" i="1" s="1"/>
  <c r="Y552" i="1"/>
  <c r="J563" i="1"/>
  <c r="Z104" i="1"/>
  <c r="Z120" i="1"/>
  <c r="BP222" i="1"/>
  <c r="BP38" i="1"/>
  <c r="Y82" i="1"/>
  <c r="Y136" i="1"/>
  <c r="Y181" i="1"/>
  <c r="BP296" i="1"/>
  <c r="Y429" i="1"/>
  <c r="Y452" i="1"/>
  <c r="BP475" i="1"/>
  <c r="BP491" i="1"/>
  <c r="Y521" i="1"/>
  <c r="Y527" i="1"/>
  <c r="K563" i="1"/>
  <c r="BP51" i="1"/>
  <c r="Z92" i="1"/>
  <c r="Z128" i="1"/>
  <c r="Z129" i="1" s="1"/>
  <c r="BP23" i="1"/>
  <c r="BP31" i="1"/>
  <c r="BN96" i="1"/>
  <c r="BN105" i="1"/>
  <c r="BN113" i="1"/>
  <c r="BN121" i="1"/>
  <c r="Y130" i="1"/>
  <c r="BN161" i="1"/>
  <c r="BN169" i="1"/>
  <c r="BN177" i="1"/>
  <c r="BN199" i="1"/>
  <c r="Y270" i="1"/>
  <c r="Y320" i="1"/>
  <c r="Y328" i="1"/>
  <c r="BN389" i="1"/>
  <c r="BP407" i="1"/>
  <c r="BP417" i="1"/>
  <c r="Y424" i="1"/>
  <c r="BN464" i="1"/>
  <c r="Z486" i="1"/>
  <c r="BN512" i="1"/>
  <c r="BN534" i="1"/>
  <c r="BP537" i="1"/>
  <c r="BN546" i="1"/>
  <c r="L563" i="1"/>
  <c r="Z355" i="1"/>
  <c r="Z358" i="1" s="1"/>
  <c r="Y358" i="1"/>
  <c r="Z365" i="1"/>
  <c r="Z373" i="1"/>
  <c r="Z375" i="1" s="1"/>
  <c r="BN383" i="1"/>
  <c r="BN392" i="1"/>
  <c r="Z437" i="1"/>
  <c r="Z446" i="1"/>
  <c r="Z447" i="1" s="1"/>
  <c r="BP461" i="1"/>
  <c r="BN467" i="1"/>
  <c r="Z473" i="1"/>
  <c r="Z481" i="1"/>
  <c r="Z489" i="1"/>
  <c r="M563" i="1"/>
  <c r="Y101" i="1"/>
  <c r="Y63" i="1"/>
  <c r="Y125" i="1"/>
  <c r="BN486" i="1"/>
  <c r="Y495" i="1"/>
  <c r="Y522" i="1"/>
  <c r="BP534" i="1"/>
  <c r="Y538" i="1"/>
  <c r="BP546" i="1"/>
  <c r="O563" i="1"/>
  <c r="Y109" i="1"/>
  <c r="Y252" i="1"/>
  <c r="H9" i="1"/>
  <c r="Z138" i="1"/>
  <c r="BP161" i="1"/>
  <c r="BP177" i="1"/>
  <c r="BP389" i="1"/>
  <c r="Y408" i="1"/>
  <c r="Y453" i="1"/>
  <c r="BP71" i="1"/>
  <c r="Z133" i="1"/>
  <c r="Z135" i="1" s="1"/>
  <c r="Z249" i="1"/>
  <c r="BN258" i="1"/>
  <c r="BN267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Z400" i="1"/>
  <c r="Z418" i="1"/>
  <c r="Z426" i="1"/>
  <c r="Z428" i="1" s="1"/>
  <c r="BN437" i="1"/>
  <c r="BN446" i="1"/>
  <c r="BN473" i="1"/>
  <c r="BN489" i="1"/>
  <c r="Z86" i="1"/>
  <c r="Z89" i="1" s="1"/>
  <c r="Y89" i="1"/>
  <c r="Z97" i="1"/>
  <c r="Y100" i="1"/>
  <c r="Z106" i="1"/>
  <c r="Z122" i="1"/>
  <c r="Z170" i="1"/>
  <c r="Y195" i="1"/>
  <c r="Z200" i="1"/>
  <c r="BN291" i="1"/>
  <c r="BP373" i="1"/>
  <c r="Z390" i="1"/>
  <c r="BN400" i="1"/>
  <c r="Y409" i="1"/>
  <c r="BN426" i="1"/>
  <c r="BP437" i="1"/>
  <c r="Z455" i="1"/>
  <c r="Z456" i="1" s="1"/>
  <c r="Z465" i="1"/>
  <c r="Z51" i="1"/>
  <c r="Z59" i="1"/>
  <c r="Z62" i="1" s="1"/>
  <c r="Y62" i="1"/>
  <c r="Z67" i="1"/>
  <c r="Z75" i="1"/>
  <c r="BN86" i="1"/>
  <c r="BN97" i="1"/>
  <c r="BN106" i="1"/>
  <c r="Y115" i="1"/>
  <c r="BN122" i="1"/>
  <c r="BN170" i="1"/>
  <c r="BN200" i="1"/>
  <c r="Z214" i="1"/>
  <c r="Z222" i="1"/>
  <c r="Z223" i="1" s="1"/>
  <c r="Z231" i="1"/>
  <c r="Z239" i="1"/>
  <c r="Z240" i="1" s="1"/>
  <c r="Z256" i="1"/>
  <c r="Z262" i="1" s="1"/>
  <c r="Z277" i="1"/>
  <c r="Z310" i="1"/>
  <c r="Y313" i="1"/>
  <c r="Z318" i="1"/>
  <c r="Z326" i="1"/>
  <c r="Z363" i="1"/>
  <c r="Z379" i="1"/>
  <c r="Z380" i="1" s="1"/>
  <c r="BN390" i="1"/>
  <c r="BN455" i="1"/>
  <c r="BN465" i="1"/>
  <c r="Z471" i="1"/>
  <c r="Z487" i="1"/>
  <c r="Z519" i="1"/>
  <c r="Z530" i="1"/>
  <c r="Z531" i="1" s="1"/>
  <c r="Z542" i="1"/>
  <c r="Z543" i="1" s="1"/>
  <c r="T563" i="1"/>
  <c r="Y206" i="1"/>
  <c r="Y262" i="1"/>
  <c r="Y394" i="1"/>
  <c r="Y477" i="1"/>
  <c r="U563" i="1"/>
  <c r="Z22" i="1"/>
  <c r="Z40" i="1"/>
  <c r="Z41" i="1" s="1"/>
  <c r="BN59" i="1"/>
  <c r="BN67" i="1"/>
  <c r="BN75" i="1"/>
  <c r="BP86" i="1"/>
  <c r="Z139" i="1"/>
  <c r="Y191" i="1"/>
  <c r="Y207" i="1"/>
  <c r="BN214" i="1"/>
  <c r="BN222" i="1"/>
  <c r="BN231" i="1"/>
  <c r="BN239" i="1"/>
  <c r="Z250" i="1"/>
  <c r="BN256" i="1"/>
  <c r="BN277" i="1"/>
  <c r="BN310" i="1"/>
  <c r="BN318" i="1"/>
  <c r="BN326" i="1"/>
  <c r="Y335" i="1"/>
  <c r="Z351" i="1"/>
  <c r="Z352" i="1" s="1"/>
  <c r="BN363" i="1"/>
  <c r="Z369" i="1"/>
  <c r="BN379" i="1"/>
  <c r="Z416" i="1"/>
  <c r="Z433" i="1"/>
  <c r="Z434" i="1" s="1"/>
  <c r="BP455" i="1"/>
  <c r="BN471" i="1"/>
  <c r="BN487" i="1"/>
  <c r="Z493" i="1"/>
  <c r="BN519" i="1"/>
  <c r="BN530" i="1"/>
  <c r="BN542" i="1"/>
  <c r="Z550" i="1"/>
  <c r="Z551" i="1" s="1"/>
  <c r="V563" i="1"/>
  <c r="BP228" i="1"/>
  <c r="BP274" i="1"/>
  <c r="BP307" i="1"/>
  <c r="Y404" i="1"/>
  <c r="BN413" i="1"/>
  <c r="Y448" i="1"/>
  <c r="BN482" i="1"/>
  <c r="BN498" i="1"/>
  <c r="Y507" i="1"/>
  <c r="Y514" i="1"/>
  <c r="Z525" i="1"/>
  <c r="Z536" i="1"/>
  <c r="B563" i="1"/>
  <c r="BP239" i="1"/>
  <c r="BN250" i="1"/>
  <c r="BP256" i="1"/>
  <c r="BN351" i="1"/>
  <c r="BP363" i="1"/>
  <c r="BN369" i="1"/>
  <c r="BP379" i="1"/>
  <c r="BN416" i="1"/>
  <c r="BN433" i="1"/>
  <c r="Y456" i="1"/>
  <c r="Y478" i="1"/>
  <c r="BN493" i="1"/>
  <c r="BP530" i="1"/>
  <c r="BP542" i="1"/>
  <c r="BN550" i="1"/>
  <c r="C563" i="1"/>
  <c r="Y174" i="1"/>
  <c r="Z201" i="1"/>
  <c r="Z209" i="1"/>
  <c r="Z391" i="1"/>
  <c r="D563" i="1"/>
  <c r="BP22" i="1"/>
  <c r="Y29" i="1"/>
  <c r="BP40" i="1"/>
  <c r="Z49" i="1"/>
  <c r="Z65" i="1"/>
  <c r="Y68" i="1"/>
  <c r="Z73" i="1"/>
  <c r="Z81" i="1"/>
  <c r="Z82" i="1" s="1"/>
  <c r="BN92" i="1"/>
  <c r="BN95" i="1"/>
  <c r="BN104" i="1"/>
  <c r="BN112" i="1"/>
  <c r="BN120" i="1"/>
  <c r="BN128" i="1"/>
  <c r="BP139" i="1"/>
  <c r="BN168" i="1"/>
  <c r="Z188" i="1"/>
  <c r="Z190" i="1" s="1"/>
  <c r="BN198" i="1"/>
  <c r="Z204" i="1"/>
  <c r="Z212" i="1"/>
  <c r="Z229" i="1"/>
  <c r="Z275" i="1"/>
  <c r="Y278" i="1"/>
  <c r="Z308" i="1"/>
  <c r="Z313" i="1" s="1"/>
  <c r="Z316" i="1"/>
  <c r="Z320" i="1" s="1"/>
  <c r="Z324" i="1"/>
  <c r="Z328" i="1" s="1"/>
  <c r="Z332" i="1"/>
  <c r="Z334" i="1" s="1"/>
  <c r="BP351" i="1"/>
  <c r="BP433" i="1"/>
  <c r="Z451" i="1"/>
  <c r="Z452" i="1" s="1"/>
  <c r="Z469" i="1"/>
  <c r="Y515" i="1"/>
  <c r="Z520" i="1"/>
  <c r="Y543" i="1"/>
  <c r="BP550" i="1"/>
  <c r="E563" i="1"/>
  <c r="Z563" i="1"/>
  <c r="Y156" i="1"/>
  <c r="Y55" i="1"/>
  <c r="BN87" i="1"/>
  <c r="BN98" i="1"/>
  <c r="BN107" i="1"/>
  <c r="BN123" i="1"/>
  <c r="BN153" i="1"/>
  <c r="BN171" i="1"/>
  <c r="BN193" i="1"/>
  <c r="BN201" i="1"/>
  <c r="BN209" i="1"/>
  <c r="Y218" i="1"/>
  <c r="BN391" i="1"/>
  <c r="F563" i="1"/>
  <c r="AA563" i="1"/>
  <c r="Z171" i="1"/>
  <c r="BN65" i="1"/>
  <c r="BN81" i="1"/>
  <c r="BP95" i="1"/>
  <c r="BN204" i="1"/>
  <c r="BN308" i="1"/>
  <c r="BN316" i="1"/>
  <c r="BN469" i="1"/>
  <c r="G563" i="1"/>
  <c r="BN22" i="1"/>
  <c r="Z112" i="1"/>
  <c r="Z114" i="1" s="1"/>
  <c r="Z153" i="1"/>
  <c r="Z156" i="1" s="1"/>
  <c r="Z193" i="1"/>
  <c r="Z195" i="1" s="1"/>
  <c r="Y157" i="1"/>
  <c r="BP168" i="1"/>
  <c r="BP87" i="1"/>
  <c r="BP98" i="1"/>
  <c r="BP107" i="1"/>
  <c r="BP123" i="1"/>
  <c r="BP209" i="1"/>
  <c r="Y544" i="1"/>
  <c r="Z206" i="1" l="1"/>
  <c r="Z140" i="1"/>
  <c r="Z55" i="1"/>
  <c r="Z278" i="1"/>
  <c r="Z77" i="1"/>
  <c r="Z124" i="1"/>
  <c r="Z108" i="1"/>
  <c r="Z28" i="1"/>
  <c r="Z68" i="1"/>
  <c r="Z441" i="1"/>
  <c r="Z477" i="1"/>
  <c r="Z521" i="1"/>
  <c r="Z174" i="1"/>
  <c r="Z235" i="1"/>
  <c r="Z341" i="1"/>
  <c r="Y557" i="1"/>
  <c r="Z526" i="1"/>
  <c r="Z423" i="1"/>
  <c r="Z252" i="1"/>
  <c r="Z483" i="1"/>
  <c r="Z514" i="1"/>
  <c r="Z404" i="1"/>
  <c r="X556" i="1"/>
  <c r="Y554" i="1"/>
  <c r="Y553" i="1"/>
  <c r="Y555" i="1"/>
  <c r="Z393" i="1"/>
  <c r="Z218" i="1"/>
  <c r="Z370" i="1"/>
  <c r="Z495" i="1"/>
  <c r="Z100" i="1"/>
  <c r="Z538" i="1"/>
  <c r="Z558" i="1" l="1"/>
  <c r="Y556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<sst xmlns="http://schemas.openxmlformats.org/spreadsheetml/2006/main" count="2483" uniqueCount="887">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</sst>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72" sqref="AA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45794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866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Суббота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6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0.41666666666666669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58</v>
      </c>
      <c r="Y72" s="53">
        <f t="shared" si="11"/>
        <v>58.800000000000004</v>
      </c>
      <c r="Z72" s="39">
        <f>IFERROR(IF(Y72=0,"",ROUNDUP(Y72/H72,0)*0.01898),"")</f>
        <v>0.13286000000000001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61.003571428571433</v>
      </c>
      <c r="BN72" s="75">
        <f t="shared" si="13"/>
        <v>61.845000000000006</v>
      </c>
      <c r="BO72" s="75">
        <f t="shared" si="14"/>
        <v>0.10788690476190475</v>
      </c>
      <c r="BP72" s="75">
        <f t="shared" si="15"/>
        <v>0.109375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6.9047619047619042</v>
      </c>
      <c r="Y77" s="41">
        <f>IFERROR(Y71/H71,"0")+IFERROR(Y72/H72,"0")+IFERROR(Y73/H73,"0")+IFERROR(Y74/H74,"0")+IFERROR(Y75/H75,"0")+IFERROR(Y76/H76,"0")</f>
        <v>7</v>
      </c>
      <c r="Z77" s="41">
        <f>IFERROR(IF(Z71="",0,Z71),"0")+IFERROR(IF(Z72="",0,Z72),"0")+IFERROR(IF(Z73="",0,Z73),"0")+IFERROR(IF(Z74="",0,Z74),"0")+IFERROR(IF(Z75="",0,Z75),"0")+IFERROR(IF(Z76="",0,Z76),"0")</f>
        <v>0.13286000000000001</v>
      </c>
      <c r="AA77" s="64"/>
      <c r="AB77" s="64"/>
      <c r="AC77" s="64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58</v>
      </c>
      <c r="Y78" s="41">
        <f>IFERROR(SUM(Y71:Y76),"0")</f>
        <v>58.800000000000004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73</v>
      </c>
      <c r="Y80" s="53">
        <f>IFERROR(IF(X80="",0,CEILING((X80/$H80),1)*$H80),"")</f>
        <v>78</v>
      </c>
      <c r="Z80" s="39">
        <f>IFERROR(IF(Y80=0,"",ROUNDUP(Y80/H80,0)*0.01898),"")</f>
        <v>0.1898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77.071153846153848</v>
      </c>
      <c r="BN80" s="75">
        <f>IFERROR(Y80*I80/H80,"0")</f>
        <v>82.35</v>
      </c>
      <c r="BO80" s="75">
        <f>IFERROR(1/J80*(X80/H80),"0")</f>
        <v>0.14623397435897437</v>
      </c>
      <c r="BP80" s="75">
        <f>IFERROR(1/J80*(Y80/H80),"0")</f>
        <v>0.15625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12</v>
      </c>
      <c r="Y81" s="53">
        <f>IFERROR(IF(X81="",0,CEILING((X81/$H81),1)*$H81),"")</f>
        <v>12</v>
      </c>
      <c r="Z81" s="39">
        <f>IFERROR(IF(Y81=0,"",ROUNDUP(Y81/H81,0)*0.00902),"")</f>
        <v>4.5100000000000001E-2</v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13.05</v>
      </c>
      <c r="BN81" s="75">
        <f>IFERROR(Y81*I81/H81,"0")</f>
        <v>13.05</v>
      </c>
      <c r="BO81" s="75">
        <f>IFERROR(1/J81*(X81/H81),"0")</f>
        <v>3.787878787878788E-2</v>
      </c>
      <c r="BP81" s="75">
        <f>IFERROR(1/J81*(Y81/H81),"0")</f>
        <v>3.787878787878788E-2</v>
      </c>
    </row>
    <row r="82" spans="1:68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14.358974358974359</v>
      </c>
      <c r="Y82" s="41">
        <f>IFERROR(Y80/H80,"0")+IFERROR(Y81/H81,"0")</f>
        <v>15</v>
      </c>
      <c r="Z82" s="41">
        <f>IFERROR(IF(Z80="",0,Z80),"0")+IFERROR(IF(Z81="",0,Z81),"0")</f>
        <v>0.2349</v>
      </c>
      <c r="AA82" s="64"/>
      <c r="AB82" s="64"/>
      <c r="AC82" s="64"/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85</v>
      </c>
      <c r="Y83" s="41">
        <f>IFERROR(SUM(Y80:Y81),"0")</f>
        <v>90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104</v>
      </c>
      <c r="Y92" s="53">
        <f t="shared" ref="Y92:Y99" si="16">IFERROR(IF(X92="",0,CEILING((X92/$H92),1)*$H92),"")</f>
        <v>109.2</v>
      </c>
      <c r="Z92" s="39">
        <f>IFERROR(IF(Y92=0,"",ROUNDUP(Y92/H92,0)*0.01898),"")</f>
        <v>0.24674000000000001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110.42571428571428</v>
      </c>
      <c r="BN92" s="75">
        <f t="shared" ref="BN92:BN99" si="18">IFERROR(Y92*I92/H92,"0")</f>
        <v>115.947</v>
      </c>
      <c r="BO92" s="75">
        <f t="shared" ref="BO92:BO99" si="19">IFERROR(1/J92*(X92/H92),"0")</f>
        <v>0.19345238095238093</v>
      </c>
      <c r="BP92" s="75">
        <f t="shared" ref="BP92:BP99" si="20">IFERROR(1/J92*(Y92/H92),"0")</f>
        <v>0.203125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40</v>
      </c>
      <c r="Y96" s="53">
        <f t="shared" si="16"/>
        <v>40.5</v>
      </c>
      <c r="Z96" s="39">
        <f>IFERROR(IF(Y96=0,"",ROUNDUP(Y96/H96,0)*0.00651),"")</f>
        <v>9.7650000000000001E-2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43.733333333333327</v>
      </c>
      <c r="BN96" s="75">
        <f t="shared" si="18"/>
        <v>44.279999999999994</v>
      </c>
      <c r="BO96" s="75">
        <f t="shared" si="19"/>
        <v>8.1400081400081398E-2</v>
      </c>
      <c r="BP96" s="75">
        <f t="shared" si="20"/>
        <v>8.2417582417582416E-2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27.195767195767193</v>
      </c>
      <c r="Y100" s="41">
        <f>IFERROR(Y92/H92,"0")+IFERROR(Y93/H93,"0")+IFERROR(Y94/H94,"0")+IFERROR(Y95/H95,"0")+IFERROR(Y96/H96,"0")+IFERROR(Y97/H97,"0")+IFERROR(Y98/H98,"0")+IFERROR(Y99/H99,"0")</f>
        <v>28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0.34439000000000003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144</v>
      </c>
      <c r="Y101" s="41">
        <f>IFERROR(SUM(Y92:Y99),"0")</f>
        <v>149.69999999999999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138</v>
      </c>
      <c r="Y106" s="53">
        <f>IFERROR(IF(X106="",0,CEILING((X106/$H106),1)*$H106),"")</f>
        <v>139.5</v>
      </c>
      <c r="Z106" s="39">
        <f>IFERROR(IF(Y106=0,"",ROUNDUP(Y106/H106,0)*0.00902),"")</f>
        <v>0.27961999999999998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144.44</v>
      </c>
      <c r="BN106" s="75">
        <f>IFERROR(Y106*I106/H106,"0")</f>
        <v>146.01</v>
      </c>
      <c r="BO106" s="75">
        <f>IFERROR(1/J106*(X106/H106),"0")</f>
        <v>0.23232323232323235</v>
      </c>
      <c r="BP106" s="75">
        <f>IFERROR(1/J106*(Y106/H106),"0")</f>
        <v>0.23484848484848486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30.666666666666668</v>
      </c>
      <c r="Y108" s="41">
        <f>IFERROR(Y104/H104,"0")+IFERROR(Y105/H105,"0")+IFERROR(Y106/H106,"0")+IFERROR(Y107/H107,"0")</f>
        <v>31</v>
      </c>
      <c r="Z108" s="41">
        <f>IFERROR(IF(Z104="",0,Z104),"0")+IFERROR(IF(Z105="",0,Z105),"0")+IFERROR(IF(Z106="",0,Z106),"0")+IFERROR(IF(Z107="",0,Z107),"0")</f>
        <v>0.27961999999999998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138</v>
      </c>
      <c r="Y109" s="41">
        <f>IFERROR(SUM(Y104:Y107),"0")</f>
        <v>139.5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11</v>
      </c>
      <c r="Y113" s="53">
        <f>IFERROR(IF(X113="",0,CEILING((X113/$H113),1)*$H113),"")</f>
        <v>12</v>
      </c>
      <c r="Z113" s="39">
        <f>IFERROR(IF(Y113=0,"",ROUNDUP(Y113/H113,0)*0.00651),"")</f>
        <v>3.2550000000000003E-2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11.825000000000001</v>
      </c>
      <c r="BN113" s="75">
        <f>IFERROR(Y113*I113/H113,"0")</f>
        <v>12.9</v>
      </c>
      <c r="BO113" s="75">
        <f>IFERROR(1/J113*(X113/H113),"0")</f>
        <v>2.5183150183150187E-2</v>
      </c>
      <c r="BP113" s="75">
        <f>IFERROR(1/J113*(Y113/H113),"0")</f>
        <v>2.7472527472527476E-2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4.5833333333333339</v>
      </c>
      <c r="Y114" s="41">
        <f>IFERROR(Y111/H111,"0")+IFERROR(Y112/H112,"0")+IFERROR(Y113/H113,"0")</f>
        <v>5</v>
      </c>
      <c r="Z114" s="41">
        <f>IFERROR(IF(Z111="",0,Z111),"0")+IFERROR(IF(Z112="",0,Z112),"0")+IFERROR(IF(Z113="",0,Z113),"0")</f>
        <v>3.2550000000000003E-2</v>
      </c>
      <c r="AA114" s="64"/>
      <c r="AB114" s="64"/>
      <c r="AC114" s="64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11</v>
      </c>
      <c r="Y115" s="41">
        <f>IFERROR(SUM(Y111:Y113),"0")</f>
        <v>12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253</v>
      </c>
      <c r="Y119" s="53">
        <f t="shared" si="21"/>
        <v>260.40000000000003</v>
      </c>
      <c r="Z119" s="39">
        <f>IFERROR(IF(Y119=0,"",ROUNDUP(Y119/H119,0)*0.01898),"")</f>
        <v>0.58838000000000001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268.45107142857142</v>
      </c>
      <c r="BN119" s="75">
        <f t="shared" si="23"/>
        <v>276.30300000000005</v>
      </c>
      <c r="BO119" s="75">
        <f t="shared" si="24"/>
        <v>0.47061011904761901</v>
      </c>
      <c r="BP119" s="75">
        <f t="shared" si="25"/>
        <v>0.48437500000000006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99</v>
      </c>
      <c r="Y121" s="53">
        <f t="shared" si="21"/>
        <v>99.9</v>
      </c>
      <c r="Z121" s="39">
        <f>IFERROR(IF(Y121=0,"",ROUNDUP(Y121/H121,0)*0.00651),"")</f>
        <v>0.24087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108.24</v>
      </c>
      <c r="BN121" s="75">
        <f t="shared" si="23"/>
        <v>109.224</v>
      </c>
      <c r="BO121" s="75">
        <f t="shared" si="24"/>
        <v>0.20146520146520147</v>
      </c>
      <c r="BP121" s="75">
        <f t="shared" si="25"/>
        <v>0.20329670329670332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66.785714285714278</v>
      </c>
      <c r="Y124" s="41">
        <f>IFERROR(Y117/H117,"0")+IFERROR(Y118/H118,"0")+IFERROR(Y119/H119,"0")+IFERROR(Y120/H120,"0")+IFERROR(Y121/H121,"0")+IFERROR(Y122/H122,"0")+IFERROR(Y123/H123,"0")</f>
        <v>68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0.82925000000000004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352</v>
      </c>
      <c r="Y125" s="41">
        <f>IFERROR(SUM(Y117:Y123),"0")</f>
        <v>360.30000000000007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376</v>
      </c>
      <c r="Y168" s="53">
        <f t="shared" si="26"/>
        <v>378</v>
      </c>
      <c r="Z168" s="39">
        <f>IFERROR(IF(Y168=0,"",ROUNDUP(Y168/H168,0)*0.00502),"")</f>
        <v>0.90360000000000007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399.27619047619049</v>
      </c>
      <c r="BN168" s="75">
        <f t="shared" si="28"/>
        <v>401.4</v>
      </c>
      <c r="BO168" s="75">
        <f t="shared" si="29"/>
        <v>0.76516076516076514</v>
      </c>
      <c r="BP168" s="75">
        <f t="shared" si="30"/>
        <v>0.76923076923076927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18</v>
      </c>
      <c r="Y170" s="53">
        <f t="shared" si="26"/>
        <v>18</v>
      </c>
      <c r="Z170" s="39">
        <f>IFERROR(IF(Y170=0,"",ROUNDUP(Y170/H170,0)*0.00502),"")</f>
        <v>5.0200000000000002E-2</v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19.3</v>
      </c>
      <c r="BN170" s="75">
        <f t="shared" si="28"/>
        <v>19.3</v>
      </c>
      <c r="BO170" s="75">
        <f t="shared" si="29"/>
        <v>4.2735042735042736E-2</v>
      </c>
      <c r="BP170" s="75">
        <f t="shared" si="30"/>
        <v>4.2735042735042736E-2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270</v>
      </c>
      <c r="Y171" s="53">
        <f t="shared" si="26"/>
        <v>270.90000000000003</v>
      </c>
      <c r="Z171" s="39">
        <f>IFERROR(IF(Y171=0,"",ROUNDUP(Y171/H171,0)*0.00502),"")</f>
        <v>0.64758000000000004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282.85714285714283</v>
      </c>
      <c r="BN171" s="75">
        <f t="shared" si="28"/>
        <v>283.80000000000007</v>
      </c>
      <c r="BO171" s="75">
        <f t="shared" si="29"/>
        <v>0.54945054945054939</v>
      </c>
      <c r="BP171" s="75">
        <f t="shared" si="30"/>
        <v>0.55128205128205132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317.61904761904759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319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1.6013800000000002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664</v>
      </c>
      <c r="Y175" s="41">
        <f>IFERROR(SUM(Y165:Y173),"0")</f>
        <v>666.90000000000009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19</v>
      </c>
      <c r="Y194" s="53">
        <f>IFERROR(IF(X194="",0,CEILING((X194/$H194),1)*$H194),"")</f>
        <v>21</v>
      </c>
      <c r="Z194" s="39">
        <f>IFERROR(IF(Y194=0,"",ROUNDUP(Y194/H194,0)*0.00651),"")</f>
        <v>6.5100000000000005E-2</v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20.628571428571423</v>
      </c>
      <c r="BN194" s="75">
        <f>IFERROR(Y194*I194/H194,"0")</f>
        <v>22.799999999999997</v>
      </c>
      <c r="BO194" s="75">
        <f>IFERROR(1/J194*(X194/H194),"0")</f>
        <v>4.9712192569335428E-2</v>
      </c>
      <c r="BP194" s="75">
        <f>IFERROR(1/J194*(Y194/H194),"0")</f>
        <v>5.4945054945054951E-2</v>
      </c>
    </row>
    <row r="195" spans="1:68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9.0476190476190474</v>
      </c>
      <c r="Y195" s="41">
        <f>IFERROR(Y193/H193,"0")+IFERROR(Y194/H194,"0")</f>
        <v>10</v>
      </c>
      <c r="Z195" s="41">
        <f>IFERROR(IF(Z193="",0,Z193),"0")+IFERROR(IF(Z194="",0,Z194),"0")</f>
        <v>6.5100000000000005E-2</v>
      </c>
      <c r="AA195" s="64"/>
      <c r="AB195" s="64"/>
      <c r="AC195" s="64"/>
    </row>
    <row r="196" spans="1:68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19</v>
      </c>
      <c r="Y196" s="41">
        <f>IFERROR(SUM(Y193:Y194),"0")</f>
        <v>21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38</v>
      </c>
      <c r="Y202" s="53">
        <f t="shared" si="31"/>
        <v>39.6</v>
      </c>
      <c r="Z202" s="39">
        <f>IFERROR(IF(Y202=0,"",ROUNDUP(Y202/H202,0)*0.00502),"")</f>
        <v>0.11044000000000001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40.744444444444447</v>
      </c>
      <c r="BN202" s="75">
        <f t="shared" si="33"/>
        <v>42.46</v>
      </c>
      <c r="BO202" s="75">
        <f t="shared" si="34"/>
        <v>9.0218423551756896E-2</v>
      </c>
      <c r="BP202" s="75">
        <f t="shared" si="35"/>
        <v>9.401709401709403E-2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24</v>
      </c>
      <c r="Y203" s="53">
        <f t="shared" si="31"/>
        <v>25.2</v>
      </c>
      <c r="Z203" s="39">
        <f>IFERROR(IF(Y203=0,"",ROUNDUP(Y203/H203,0)*0.00502),"")</f>
        <v>7.0280000000000009E-2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25.333333333333329</v>
      </c>
      <c r="BN203" s="75">
        <f t="shared" si="33"/>
        <v>26.599999999999998</v>
      </c>
      <c r="BO203" s="75">
        <f t="shared" si="34"/>
        <v>5.6980056980056981E-2</v>
      </c>
      <c r="BP203" s="75">
        <f t="shared" si="35"/>
        <v>5.9829059829059839E-2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29</v>
      </c>
      <c r="Y205" s="53">
        <f t="shared" si="31"/>
        <v>30.6</v>
      </c>
      <c r="Z205" s="39">
        <f>IFERROR(IF(Y205=0,"",ROUNDUP(Y205/H205,0)*0.00502),"")</f>
        <v>8.5339999999999999E-2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30.611111111111107</v>
      </c>
      <c r="BN205" s="75">
        <f t="shared" si="33"/>
        <v>32.299999999999997</v>
      </c>
      <c r="BO205" s="75">
        <f t="shared" si="34"/>
        <v>6.8850902184235521E-2</v>
      </c>
      <c r="BP205" s="75">
        <f t="shared" si="35"/>
        <v>7.2649572649572655E-2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50.555555555555557</v>
      </c>
      <c r="Y206" s="41">
        <f>IFERROR(Y198/H198,"0")+IFERROR(Y199/H199,"0")+IFERROR(Y200/H200,"0")+IFERROR(Y201/H201,"0")+IFERROR(Y202/H202,"0")+IFERROR(Y203/H203,"0")+IFERROR(Y204/H204,"0")+IFERROR(Y205/H205,"0")</f>
        <v>53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0.26606000000000002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91</v>
      </c>
      <c r="Y207" s="41">
        <f>IFERROR(SUM(Y198:Y205),"0")</f>
        <v>95.4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722</v>
      </c>
      <c r="Y211" s="53">
        <f t="shared" si="36"/>
        <v>722.09999999999991</v>
      </c>
      <c r="Z211" s="39">
        <f>IFERROR(IF(Y211=0,"",ROUNDUP(Y211/H211,0)*0.01898),"")</f>
        <v>1.57534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765.07103448275859</v>
      </c>
      <c r="BN211" s="75">
        <f t="shared" si="38"/>
        <v>765.17699999999991</v>
      </c>
      <c r="BO211" s="75">
        <f t="shared" si="39"/>
        <v>1.2966954022988506</v>
      </c>
      <c r="BP211" s="75">
        <f t="shared" si="40"/>
        <v>1.296875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110</v>
      </c>
      <c r="Y212" s="53">
        <f t="shared" si="36"/>
        <v>110.39999999999999</v>
      </c>
      <c r="Z212" s="39">
        <f t="shared" ref="Z212:Z217" si="41">IFERROR(IF(Y212=0,"",ROUNDUP(Y212/H212,0)*0.00651),"")</f>
        <v>0.29946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122.375</v>
      </c>
      <c r="BN212" s="75">
        <f t="shared" si="38"/>
        <v>122.82</v>
      </c>
      <c r="BO212" s="75">
        <f t="shared" si="39"/>
        <v>0.25183150183150188</v>
      </c>
      <c r="BP212" s="75">
        <f t="shared" si="40"/>
        <v>0.25274725274725279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227</v>
      </c>
      <c r="Y214" s="53">
        <f t="shared" si="36"/>
        <v>228</v>
      </c>
      <c r="Z214" s="39">
        <f t="shared" si="41"/>
        <v>0.61845000000000006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250.83500000000001</v>
      </c>
      <c r="BN214" s="75">
        <f t="shared" si="38"/>
        <v>251.94000000000003</v>
      </c>
      <c r="BO214" s="75">
        <f t="shared" si="39"/>
        <v>0.51968864468864473</v>
      </c>
      <c r="BP214" s="75">
        <f t="shared" si="40"/>
        <v>0.52197802197802201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212</v>
      </c>
      <c r="Y215" s="53">
        <f t="shared" si="36"/>
        <v>213.6</v>
      </c>
      <c r="Z215" s="39">
        <f t="shared" si="41"/>
        <v>0.57938999999999996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234.26000000000002</v>
      </c>
      <c r="BN215" s="75">
        <f t="shared" si="38"/>
        <v>236.02800000000002</v>
      </c>
      <c r="BO215" s="75">
        <f t="shared" si="39"/>
        <v>0.48534798534798546</v>
      </c>
      <c r="BP215" s="75">
        <f t="shared" si="40"/>
        <v>0.48901098901098905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213</v>
      </c>
      <c r="Y216" s="53">
        <f t="shared" si="36"/>
        <v>213.6</v>
      </c>
      <c r="Z216" s="39">
        <f t="shared" si="41"/>
        <v>0.57938999999999996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235.36500000000001</v>
      </c>
      <c r="BN216" s="75">
        <f t="shared" si="38"/>
        <v>236.02800000000002</v>
      </c>
      <c r="BO216" s="75">
        <f t="shared" si="39"/>
        <v>0.48763736263736268</v>
      </c>
      <c r="BP216" s="75">
        <f t="shared" si="40"/>
        <v>0.48901098901098905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114</v>
      </c>
      <c r="Y217" s="53">
        <f t="shared" si="36"/>
        <v>115.19999999999999</v>
      </c>
      <c r="Z217" s="39">
        <f t="shared" si="41"/>
        <v>0.31247999999999998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126.25500000000001</v>
      </c>
      <c r="BN217" s="75">
        <f t="shared" si="38"/>
        <v>127.584</v>
      </c>
      <c r="BO217" s="75">
        <f t="shared" si="39"/>
        <v>0.26098901098901101</v>
      </c>
      <c r="BP217" s="75">
        <f t="shared" si="40"/>
        <v>0.26373626373626374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447.98850574712645</v>
      </c>
      <c r="Y218" s="41">
        <f>IFERROR(Y209/H209,"0")+IFERROR(Y210/H210,"0")+IFERROR(Y211/H211,"0")+IFERROR(Y212/H212,"0")+IFERROR(Y213/H213,"0")+IFERROR(Y214/H214,"0")+IFERROR(Y215/H215,"0")+IFERROR(Y216/H216,"0")+IFERROR(Y217/H217,"0")</f>
        <v>450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3.9645100000000002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1598</v>
      </c>
      <c r="Y219" s="41">
        <f>IFERROR(SUM(Y209:Y217),"0")</f>
        <v>1602.8999999999999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47</v>
      </c>
      <c r="Y222" s="53">
        <f>IFERROR(IF(X222="",0,CEILING((X222/$H222),1)*$H222),"")</f>
        <v>48</v>
      </c>
      <c r="Z222" s="39">
        <f>IFERROR(IF(Y222=0,"",ROUNDUP(Y222/H222,0)*0.00651),"")</f>
        <v>0.13020000000000001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51.935000000000002</v>
      </c>
      <c r="BN222" s="75">
        <f>IFERROR(Y222*I222/H222,"0")</f>
        <v>53.040000000000006</v>
      </c>
      <c r="BO222" s="75">
        <f>IFERROR(1/J222*(X222/H222),"0")</f>
        <v>0.10760073260073262</v>
      </c>
      <c r="BP222" s="75">
        <f>IFERROR(1/J222*(Y222/H222),"0")</f>
        <v>0.1098901098901099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19.583333333333336</v>
      </c>
      <c r="Y223" s="41">
        <f>IFERROR(Y221/H221,"0")+IFERROR(Y222/H222,"0")</f>
        <v>20</v>
      </c>
      <c r="Z223" s="41">
        <f>IFERROR(IF(Z221="",0,Z221),"0")+IFERROR(IF(Z222="",0,Z222),"0")</f>
        <v>0.13020000000000001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47</v>
      </c>
      <c r="Y224" s="41">
        <f>IFERROR(SUM(Y221:Y222),"0")</f>
        <v>48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144</v>
      </c>
      <c r="Y227" s="53">
        <f t="shared" ref="Y227:Y234" si="42">IFERROR(IF(X227="",0,CEILING((X227/$H227),1)*$H227),"")</f>
        <v>150.79999999999998</v>
      </c>
      <c r="Z227" s="39">
        <f>IFERROR(IF(Y227=0,"",ROUNDUP(Y227/H227,0)*0.01898),"")</f>
        <v>0.24674000000000001</v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149.4</v>
      </c>
      <c r="BN227" s="75">
        <f t="shared" ref="BN227:BN234" si="44">IFERROR(Y227*I227/H227,"0")</f>
        <v>156.45500000000001</v>
      </c>
      <c r="BO227" s="75">
        <f t="shared" ref="BO227:BO234" si="45">IFERROR(1/J227*(X227/H227),"0")</f>
        <v>0.19396551724137931</v>
      </c>
      <c r="BP227" s="75">
        <f t="shared" ref="BP227:BP234" si="46">IFERROR(1/J227*(Y227/H227),"0")</f>
        <v>0.20312499999999997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12.413793103448276</v>
      </c>
      <c r="Y235" s="41">
        <f>IFERROR(Y227/H227,"0")+IFERROR(Y228/H228,"0")+IFERROR(Y229/H229,"0")+IFERROR(Y230/H230,"0")+IFERROR(Y231/H231,"0")+IFERROR(Y232/H232,"0")+IFERROR(Y233/H233,"0")+IFERROR(Y234/H234,"0")</f>
        <v>12.999999999999998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0.24674000000000001</v>
      </c>
      <c r="AA235" s="64"/>
      <c r="AB235" s="64"/>
      <c r="AC235" s="64"/>
    </row>
    <row r="236" spans="1:68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144</v>
      </c>
      <c r="Y236" s="41">
        <f>IFERROR(SUM(Y227:Y234),"0")</f>
        <v>150.79999999999998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51</v>
      </c>
      <c r="Y275" s="53">
        <f>IFERROR(IF(X275="",0,CEILING((X275/$H275),1)*$H275),"")</f>
        <v>52.8</v>
      </c>
      <c r="Z275" s="39">
        <f>IFERROR(IF(Y275=0,"",ROUNDUP(Y275/H275,0)*0.00651),"")</f>
        <v>0.14322000000000001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56.355000000000004</v>
      </c>
      <c r="BN275" s="75">
        <f>IFERROR(Y275*I275/H275,"0")</f>
        <v>58.344000000000001</v>
      </c>
      <c r="BO275" s="75">
        <f>IFERROR(1/J275*(X275/H275),"0")</f>
        <v>0.11675824175824177</v>
      </c>
      <c r="BP275" s="75">
        <f>IFERROR(1/J275*(Y275/H275),"0")</f>
        <v>0.12087912087912089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47</v>
      </c>
      <c r="Y276" s="53">
        <f>IFERROR(IF(X276="",0,CEILING((X276/$H276),1)*$H276),"")</f>
        <v>48</v>
      </c>
      <c r="Z276" s="39">
        <f>IFERROR(IF(Y276=0,"",ROUNDUP(Y276/H276,0)*0.00651),"")</f>
        <v>0.13020000000000001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50.525000000000006</v>
      </c>
      <c r="BN276" s="75">
        <f>IFERROR(Y276*I276/H276,"0")</f>
        <v>51.6</v>
      </c>
      <c r="BO276" s="75">
        <f>IFERROR(1/J276*(X276/H276),"0")</f>
        <v>0.10760073260073262</v>
      </c>
      <c r="BP276" s="75">
        <f>IFERROR(1/J276*(Y276/H276),"0")</f>
        <v>0.1098901098901099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40.833333333333336</v>
      </c>
      <c r="Y278" s="41">
        <f>IFERROR(Y274/H274,"0")+IFERROR(Y275/H275,"0")+IFERROR(Y276/H276,"0")+IFERROR(Y277/H277,"0")</f>
        <v>42</v>
      </c>
      <c r="Z278" s="41">
        <f>IFERROR(IF(Z274="",0,Z274),"0")+IFERROR(IF(Z275="",0,Z275),"0")+IFERROR(IF(Z276="",0,Z276),"0")+IFERROR(IF(Z277="",0,Z277),"0")</f>
        <v>0.27342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98</v>
      </c>
      <c r="Y279" s="41">
        <f>IFERROR(SUM(Y274:Y277),"0")</f>
        <v>100.8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168</v>
      </c>
      <c r="Y331" s="53">
        <f>IFERROR(IF(X331="",0,CEILING((X331/$H331),1)*$H331),"")</f>
        <v>168</v>
      </c>
      <c r="Z331" s="39">
        <f>IFERROR(IF(Y331=0,"",ROUNDUP(Y331/H331,0)*0.01898),"")</f>
        <v>0.37959999999999999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178.38</v>
      </c>
      <c r="BN331" s="75">
        <f>IFERROR(Y331*I331/H331,"0")</f>
        <v>178.38</v>
      </c>
      <c r="BO331" s="75">
        <f>IFERROR(1/J331*(X331/H331),"0")</f>
        <v>0.3125</v>
      </c>
      <c r="BP331" s="75">
        <f>IFERROR(1/J331*(Y331/H331),"0")</f>
        <v>0.3125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336</v>
      </c>
      <c r="Y332" s="53">
        <f>IFERROR(IF(X332="",0,CEILING((X332/$H332),1)*$H332),"")</f>
        <v>343.2</v>
      </c>
      <c r="Z332" s="39">
        <f>IFERROR(IF(Y332=0,"",ROUNDUP(Y332/H332,0)*0.01898),"")</f>
        <v>0.83511999999999997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358.35692307692312</v>
      </c>
      <c r="BN332" s="75">
        <f>IFERROR(Y332*I332/H332,"0")</f>
        <v>366.03600000000006</v>
      </c>
      <c r="BO332" s="75">
        <f>IFERROR(1/J332*(X332/H332),"0")</f>
        <v>0.67307692307692313</v>
      </c>
      <c r="BP332" s="75">
        <f>IFERROR(1/J332*(Y332/H332),"0")</f>
        <v>0.6875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154</v>
      </c>
      <c r="Y333" s="53">
        <f>IFERROR(IF(X333="",0,CEILING((X333/$H333),1)*$H333),"")</f>
        <v>159.6</v>
      </c>
      <c r="Z333" s="39">
        <f>IFERROR(IF(Y333=0,"",ROUNDUP(Y333/H333,0)*0.01898),"")</f>
        <v>0.36062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163.51500000000001</v>
      </c>
      <c r="BN333" s="75">
        <f>IFERROR(Y333*I333/H333,"0")</f>
        <v>169.46100000000001</v>
      </c>
      <c r="BO333" s="75">
        <f>IFERROR(1/J333*(X333/H333),"0")</f>
        <v>0.28645833333333331</v>
      </c>
      <c r="BP333" s="75">
        <f>IFERROR(1/J333*(Y333/H333),"0")</f>
        <v>0.296875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81.410256410256409</v>
      </c>
      <c r="Y334" s="41">
        <f>IFERROR(Y331/H331,"0")+IFERROR(Y332/H332,"0")+IFERROR(Y333/H333,"0")</f>
        <v>83</v>
      </c>
      <c r="Z334" s="41">
        <f>IFERROR(IF(Z331="",0,Z331),"0")+IFERROR(IF(Z332="",0,Z332),"0")+IFERROR(IF(Z333="",0,Z333),"0")</f>
        <v>1.57534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658</v>
      </c>
      <c r="Y335" s="41">
        <f>IFERROR(SUM(Y331:Y333),"0")</f>
        <v>670.8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8</v>
      </c>
      <c r="Y340" s="53">
        <f>IFERROR(IF(X340="",0,CEILING((X340/$H340),1)*$H340),"")</f>
        <v>10.199999999999999</v>
      </c>
      <c r="Z340" s="39">
        <f>IFERROR(IF(Y340=0,"",ROUNDUP(Y340/H340,0)*0.00651),"")</f>
        <v>2.6040000000000001E-2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9.0352941176470587</v>
      </c>
      <c r="BN340" s="75">
        <f>IFERROR(Y340*I340/H340,"0")</f>
        <v>11.52</v>
      </c>
      <c r="BO340" s="75">
        <f>IFERROR(1/J340*(X340/H340),"0")</f>
        <v>1.7237664296487831E-2</v>
      </c>
      <c r="BP340" s="75">
        <f>IFERROR(1/J340*(Y340/H340),"0")</f>
        <v>2.197802197802198E-2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3.1372549019607847</v>
      </c>
      <c r="Y341" s="41">
        <f>IFERROR(Y337/H337,"0")+IFERROR(Y338/H338,"0")+IFERROR(Y339/H339,"0")+IFERROR(Y340/H340,"0")</f>
        <v>4</v>
      </c>
      <c r="Z341" s="41">
        <f>IFERROR(IF(Z337="",0,Z337),"0")+IFERROR(IF(Z338="",0,Z338),"0")+IFERROR(IF(Z339="",0,Z339),"0")+IFERROR(IF(Z340="",0,Z340),"0")</f>
        <v>2.6040000000000001E-2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8</v>
      </c>
      <c r="Y342" s="41">
        <f>IFERROR(SUM(Y337:Y340),"0")</f>
        <v>10.199999999999999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13</v>
      </c>
      <c r="Y351" s="53">
        <f>IFERROR(IF(X351="",0,CEILING((X351/$H351),1)*$H351),"")</f>
        <v>14.4</v>
      </c>
      <c r="Z351" s="39">
        <f>IFERROR(IF(Y351=0,"",ROUNDUP(Y351/H351,0)*0.00651),"")</f>
        <v>5.2080000000000001E-2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14.646666666666667</v>
      </c>
      <c r="BN351" s="75">
        <f>IFERROR(Y351*I351/H351,"0")</f>
        <v>16.224</v>
      </c>
      <c r="BO351" s="75">
        <f>IFERROR(1/J351*(X351/H351),"0")</f>
        <v>3.9682539682539687E-2</v>
      </c>
      <c r="BP351" s="75">
        <f>IFERROR(1/J351*(Y351/H351),"0")</f>
        <v>4.3956043956043959E-2</v>
      </c>
    </row>
    <row r="352" spans="1:68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7.2222222222222223</v>
      </c>
      <c r="Y352" s="41">
        <f>IFERROR(Y351/H351,"0")</f>
        <v>8</v>
      </c>
      <c r="Z352" s="41">
        <f>IFERROR(IF(Z351="",0,Z351),"0")</f>
        <v>5.2080000000000001E-2</v>
      </c>
      <c r="AA352" s="64"/>
      <c r="AB352" s="64"/>
      <c r="AC352" s="64"/>
    </row>
    <row r="353" spans="1:68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13</v>
      </c>
      <c r="Y353" s="41">
        <f>IFERROR(SUM(Y351:Y351),"0")</f>
        <v>14.4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52</v>
      </c>
      <c r="Y355" s="53">
        <f>IFERROR(IF(X355="",0,CEILING((X355/$H355),1)*$H355),"")</f>
        <v>56.699999999999996</v>
      </c>
      <c r="Z355" s="39">
        <f>IFERROR(IF(Y355=0,"",ROUNDUP(Y355/H355,0)*0.01898),"")</f>
        <v>0.13286000000000001</v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55.331851851851852</v>
      </c>
      <c r="BN355" s="75">
        <f>IFERROR(Y355*I355/H355,"0")</f>
        <v>60.332999999999991</v>
      </c>
      <c r="BO355" s="75">
        <f>IFERROR(1/J355*(X355/H355),"0")</f>
        <v>0.10030864197530864</v>
      </c>
      <c r="BP355" s="75">
        <f>IFERROR(1/J355*(Y355/H355),"0")</f>
        <v>0.109375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6.4197530864197532</v>
      </c>
      <c r="Y358" s="41">
        <f>IFERROR(Y355/H355,"0")+IFERROR(Y356/H356,"0")+IFERROR(Y357/H357,"0")</f>
        <v>7</v>
      </c>
      <c r="Z358" s="41">
        <f>IFERROR(IF(Z355="",0,Z355),"0")+IFERROR(IF(Z356="",0,Z356),"0")+IFERROR(IF(Z357="",0,Z357),"0")</f>
        <v>0.13286000000000001</v>
      </c>
      <c r="AA358" s="64"/>
      <c r="AB358" s="64"/>
      <c r="AC358" s="64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52</v>
      </c>
      <c r="Y359" s="41">
        <f>IFERROR(SUM(Y355:Y357),"0")</f>
        <v>56.699999999999996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hidden="1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hidden="1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450</v>
      </c>
      <c r="Y366" s="53">
        <f t="shared" si="57"/>
        <v>450</v>
      </c>
      <c r="Z366" s="39">
        <f>IFERROR(IF(Y366=0,"",ROUNDUP(Y366/H366,0)*0.02175),"")</f>
        <v>0.65249999999999997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464.4</v>
      </c>
      <c r="BN366" s="75">
        <f t="shared" si="59"/>
        <v>464.4</v>
      </c>
      <c r="BO366" s="75">
        <f t="shared" si="60"/>
        <v>0.625</v>
      </c>
      <c r="BP366" s="75">
        <f t="shared" si="61"/>
        <v>0.625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30</v>
      </c>
      <c r="Y370" s="41">
        <f>IFERROR(Y363/H363,"0")+IFERROR(Y364/H364,"0")+IFERROR(Y365/H365,"0")+IFERROR(Y366/H366,"0")+IFERROR(Y367/H367,"0")+IFERROR(Y368/H368,"0")+IFERROR(Y369/H369,"0")</f>
        <v>30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0.65249999999999997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450</v>
      </c>
      <c r="Y371" s="41">
        <f>IFERROR(SUM(Y363:Y369),"0")</f>
        <v>450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hidden="1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468</v>
      </c>
      <c r="Y400" s="53">
        <f>IFERROR(IF(X400="",0,CEILING((X400/$H400),1)*$H400),"")</f>
        <v>468</v>
      </c>
      <c r="Z400" s="39">
        <f>IFERROR(IF(Y400=0,"",ROUNDUP(Y400/H400,0)*0.01898),"")</f>
        <v>0.98696000000000006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494.988</v>
      </c>
      <c r="BN400" s="75">
        <f>IFERROR(Y400*I400/H400,"0")</f>
        <v>494.988</v>
      </c>
      <c r="BO400" s="75">
        <f>IFERROR(1/J400*(X400/H400),"0")</f>
        <v>0.8125</v>
      </c>
      <c r="BP400" s="75">
        <f>IFERROR(1/J400*(Y400/H400),"0")</f>
        <v>0.8125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52</v>
      </c>
      <c r="Y404" s="41">
        <f>IFERROR(Y400/H400,"0")+IFERROR(Y401/H401,"0")+IFERROR(Y402/H402,"0")+IFERROR(Y403/H403,"0")</f>
        <v>52</v>
      </c>
      <c r="Z404" s="41">
        <f>IFERROR(IF(Z400="",0,Z400),"0")+IFERROR(IF(Z401="",0,Z401),"0")+IFERROR(IF(Z402="",0,Z402),"0")+IFERROR(IF(Z403="",0,Z403),"0")</f>
        <v>0.98696000000000006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468</v>
      </c>
      <c r="Y405" s="41">
        <f>IFERROR(SUM(Y400:Y403),"0")</f>
        <v>468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5</v>
      </c>
      <c r="Y421" s="53">
        <f t="shared" si="62"/>
        <v>6.3000000000000007</v>
      </c>
      <c r="Z421" s="39">
        <f t="shared" si="67"/>
        <v>1.506E-2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5.3095238095238093</v>
      </c>
      <c r="BN421" s="75">
        <f t="shared" si="64"/>
        <v>6.69</v>
      </c>
      <c r="BO421" s="75">
        <f t="shared" si="65"/>
        <v>1.0175010175010176E-2</v>
      </c>
      <c r="BP421" s="75">
        <f t="shared" si="66"/>
        <v>1.2820512820512822E-2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2.3809523809523809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3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1.506E-2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5</v>
      </c>
      <c r="Y424" s="41">
        <f>IFERROR(SUM(Y413:Y422),"0")</f>
        <v>6.3000000000000007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220</v>
      </c>
      <c r="Y463" s="53">
        <f t="shared" si="68"/>
        <v>221.76000000000002</v>
      </c>
      <c r="Z463" s="39">
        <f t="shared" si="69"/>
        <v>0.50231999999999999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234.99999999999997</v>
      </c>
      <c r="BN463" s="75">
        <f t="shared" si="71"/>
        <v>236.88</v>
      </c>
      <c r="BO463" s="75">
        <f t="shared" si="72"/>
        <v>0.40064102564102566</v>
      </c>
      <c r="BP463" s="75">
        <f t="shared" si="73"/>
        <v>0.40384615384615385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196</v>
      </c>
      <c r="Y465" s="53">
        <f t="shared" si="68"/>
        <v>200.64000000000001</v>
      </c>
      <c r="Z465" s="39">
        <f t="shared" si="69"/>
        <v>0.45448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209.36363636363632</v>
      </c>
      <c r="BN465" s="75">
        <f t="shared" si="71"/>
        <v>214.32</v>
      </c>
      <c r="BO465" s="75">
        <f t="shared" si="72"/>
        <v>0.35693473193473191</v>
      </c>
      <c r="BP465" s="75">
        <f t="shared" si="73"/>
        <v>0.36538461538461542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59</v>
      </c>
      <c r="Y468" s="53">
        <f t="shared" si="68"/>
        <v>61.2</v>
      </c>
      <c r="Z468" s="39">
        <f>IFERROR(IF(Y468=0,"",ROUNDUP(Y468/H468,0)*0.00902),"")</f>
        <v>0.15334</v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62.441666666666663</v>
      </c>
      <c r="BN468" s="75">
        <f t="shared" si="71"/>
        <v>64.77000000000001</v>
      </c>
      <c r="BO468" s="75">
        <f t="shared" si="72"/>
        <v>0.12415824915824916</v>
      </c>
      <c r="BP468" s="75">
        <f t="shared" si="73"/>
        <v>0.12878787878787878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95.176767676767668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97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1.1101399999999999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475</v>
      </c>
      <c r="Y478" s="41">
        <f>IFERROR(SUM(Y461:Y476),"0")</f>
        <v>483.6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hidden="1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10</v>
      </c>
      <c r="Y486" s="53">
        <f t="shared" ref="Y486:Y494" si="74">IFERROR(IF(X486="",0,CEILING((X486/$H486),1)*$H486),"")</f>
        <v>10.56</v>
      </c>
      <c r="Z486" s="39">
        <f>IFERROR(IF(Y486=0,"",ROUNDUP(Y486/H486,0)*0.01196),"")</f>
        <v>2.392E-2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10.681818181818182</v>
      </c>
      <c r="BN486" s="75">
        <f t="shared" ref="BN486:BN494" si="76">IFERROR(Y486*I486/H486,"0")</f>
        <v>11.28</v>
      </c>
      <c r="BO486" s="75">
        <f t="shared" ref="BO486:BO494" si="77">IFERROR(1/J486*(X486/H486),"0")</f>
        <v>1.8210955710955712E-2</v>
      </c>
      <c r="BP486" s="75">
        <f t="shared" ref="BP486:BP494" si="78">IFERROR(1/J486*(Y486/H486),"0")</f>
        <v>1.9230769230769232E-2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266</v>
      </c>
      <c r="Y488" s="53">
        <f t="shared" si="74"/>
        <v>269.28000000000003</v>
      </c>
      <c r="Z488" s="39">
        <f>IFERROR(IF(Y488=0,"",ROUNDUP(Y488/H488,0)*0.01196),"")</f>
        <v>0.60996000000000006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284.13636363636363</v>
      </c>
      <c r="BN488" s="75">
        <f t="shared" si="76"/>
        <v>287.64</v>
      </c>
      <c r="BO488" s="75">
        <f t="shared" si="77"/>
        <v>0.48441142191142189</v>
      </c>
      <c r="BP488" s="75">
        <f t="shared" si="78"/>
        <v>0.49038461538461542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52.272727272727266</v>
      </c>
      <c r="Y495" s="41">
        <f>IFERROR(Y486/H486,"0")+IFERROR(Y487/H487,"0")+IFERROR(Y488/H488,"0")+IFERROR(Y489/H489,"0")+IFERROR(Y490/H490,"0")+IFERROR(Y491/H491,"0")+IFERROR(Y492/H492,"0")+IFERROR(Y493/H493,"0")+IFERROR(Y494/H494,"0")</f>
        <v>53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0.63388000000000011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276</v>
      </c>
      <c r="Y496" s="41">
        <f>IFERROR(SUM(Y486:Y494),"0")</f>
        <v>279.84000000000003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5854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5935.9400000000005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6244.9534168269947</v>
      </c>
      <c r="Y554" s="41">
        <f>IFERROR(SUM(BN22:BN550),"0")</f>
        <v>6332.5070000000005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12</v>
      </c>
      <c r="Y555" s="42">
        <f>ROUNDUP(SUM(BP22:BP550),0)</f>
        <v>12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6544.9534168269947</v>
      </c>
      <c r="Y556" s="41">
        <f>GrossWeightTotalR+PalletQtyTotalR*25</f>
        <v>6632.5070000000005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1378.5563394359876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1398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13.585840000000001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148.80000000000001</v>
      </c>
      <c r="E563" s="50">
        <f>IFERROR(Y86*1,"0")+IFERROR(Y87*1,"0")+IFERROR(Y88*1,"0")+IFERROR(Y92*1,"0")+IFERROR(Y93*1,"0")+IFERROR(Y94*1,"0")+IFERROR(Y95*1,"0")+IFERROR(Y96*1,"0")+IFERROR(Y97*1,"0")+IFERROR(Y98*1,"0")+IFERROR(Y99*1,"0")</f>
        <v>149.69999999999999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511.80000000000007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666.90000000000009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1767.2999999999997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150.79999999999998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100.8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681</v>
      </c>
      <c r="U563" s="50">
        <f>IFERROR(Y351*1,"0")+IFERROR(Y355*1,"0")+IFERROR(Y356*1,"0")+IFERROR(Y357*1,"0")</f>
        <v>71.099999999999994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450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468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6.3000000000000007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763.44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78,56"/>
        <filter val="1 598,00"/>
        <filter val="10,00"/>
        <filter val="104,00"/>
        <filter val="11,00"/>
        <filter val="110,00"/>
        <filter val="114,00"/>
        <filter val="12"/>
        <filter val="12,00"/>
        <filter val="12,41"/>
        <filter val="13,00"/>
        <filter val="138,00"/>
        <filter val="14,36"/>
        <filter val="144,00"/>
        <filter val="154,00"/>
        <filter val="168,00"/>
        <filter val="18,00"/>
        <filter val="19,00"/>
        <filter val="19,58"/>
        <filter val="196,00"/>
        <filter val="2,38"/>
        <filter val="212,00"/>
        <filter val="213,00"/>
        <filter val="220,00"/>
        <filter val="227,00"/>
        <filter val="24,00"/>
        <filter val="253,00"/>
        <filter val="266,00"/>
        <filter val="27,20"/>
        <filter val="270,00"/>
        <filter val="276,00"/>
        <filter val="29,00"/>
        <filter val="3,14"/>
        <filter val="30,00"/>
        <filter val="30,67"/>
        <filter val="317,62"/>
        <filter val="336,00"/>
        <filter val="352,00"/>
        <filter val="376,00"/>
        <filter val="38,00"/>
        <filter val="4,58"/>
        <filter val="40,00"/>
        <filter val="40,83"/>
        <filter val="447,99"/>
        <filter val="450,00"/>
        <filter val="468,00"/>
        <filter val="47,00"/>
        <filter val="475,00"/>
        <filter val="5 854,00"/>
        <filter val="5,00"/>
        <filter val="50,56"/>
        <filter val="51,00"/>
        <filter val="52,00"/>
        <filter val="52,27"/>
        <filter val="58,00"/>
        <filter val="59,00"/>
        <filter val="6 244,95"/>
        <filter val="6 544,95"/>
        <filter val="6,42"/>
        <filter val="6,90"/>
        <filter val="658,00"/>
        <filter val="66,79"/>
        <filter val="664,00"/>
        <filter val="7,22"/>
        <filter val="722,00"/>
        <filter val="73,00"/>
        <filter val="8,00"/>
        <filter val="81,41"/>
        <filter val="85,00"/>
        <filter val="9,05"/>
        <filter val="91,00"/>
        <filter val="95,18"/>
        <filter val="98,00"/>
        <filter val="99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