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0685CCE-D7F4-49FC-A3A7-EA1F9A442F8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X548" i="1"/>
  <c r="X547" i="1"/>
  <c r="BO546" i="1"/>
  <c r="BM546" i="1"/>
  <c r="Y546" i="1"/>
  <c r="Y547" i="1" s="1"/>
  <c r="X544" i="1"/>
  <c r="X543" i="1"/>
  <c r="BO542" i="1"/>
  <c r="BM542" i="1"/>
  <c r="Y542" i="1"/>
  <c r="X539" i="1"/>
  <c r="X538" i="1"/>
  <c r="BO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N534" i="1" s="1"/>
  <c r="X532" i="1"/>
  <c r="X531" i="1"/>
  <c r="BO530" i="1"/>
  <c r="BM530" i="1"/>
  <c r="Y530" i="1"/>
  <c r="BO529" i="1"/>
  <c r="BM529" i="1"/>
  <c r="Y529" i="1"/>
  <c r="Z529" i="1" s="1"/>
  <c r="X527" i="1"/>
  <c r="X526" i="1"/>
  <c r="BO525" i="1"/>
  <c r="BM525" i="1"/>
  <c r="Y525" i="1"/>
  <c r="BP525" i="1" s="1"/>
  <c r="BO524" i="1"/>
  <c r="BM524" i="1"/>
  <c r="Y524" i="1"/>
  <c r="BN524" i="1" s="1"/>
  <c r="X522" i="1"/>
  <c r="X521" i="1"/>
  <c r="BO520" i="1"/>
  <c r="BM520" i="1"/>
  <c r="Y520" i="1"/>
  <c r="BP520" i="1" s="1"/>
  <c r="BO519" i="1"/>
  <c r="BM519" i="1"/>
  <c r="Y519" i="1"/>
  <c r="BO518" i="1"/>
  <c r="BM518" i="1"/>
  <c r="Y518" i="1"/>
  <c r="BP518" i="1" s="1"/>
  <c r="BP517" i="1"/>
  <c r="BO517" i="1"/>
  <c r="BN517" i="1"/>
  <c r="BM517" i="1"/>
  <c r="Y517" i="1"/>
  <c r="X515" i="1"/>
  <c r="X514" i="1"/>
  <c r="BO513" i="1"/>
  <c r="BM513" i="1"/>
  <c r="Y513" i="1"/>
  <c r="BN513" i="1" s="1"/>
  <c r="BO512" i="1"/>
  <c r="BM512" i="1"/>
  <c r="Y512" i="1"/>
  <c r="BP512" i="1" s="1"/>
  <c r="BO511" i="1"/>
  <c r="BM511" i="1"/>
  <c r="Y511" i="1"/>
  <c r="BN511" i="1" s="1"/>
  <c r="X507" i="1"/>
  <c r="X506" i="1"/>
  <c r="BO505" i="1"/>
  <c r="BM505" i="1"/>
  <c r="Y505" i="1"/>
  <c r="BP505" i="1" s="1"/>
  <c r="P505" i="1"/>
  <c r="BO504" i="1"/>
  <c r="BM504" i="1"/>
  <c r="Y504" i="1"/>
  <c r="BP504" i="1" s="1"/>
  <c r="P504" i="1"/>
  <c r="X502" i="1"/>
  <c r="X501" i="1"/>
  <c r="BO500" i="1"/>
  <c r="BM500" i="1"/>
  <c r="Y500" i="1"/>
  <c r="BP500" i="1" s="1"/>
  <c r="P500" i="1"/>
  <c r="BO499" i="1"/>
  <c r="BM499" i="1"/>
  <c r="Y499" i="1"/>
  <c r="BP499" i="1" s="1"/>
  <c r="P499" i="1"/>
  <c r="BO498" i="1"/>
  <c r="BM498" i="1"/>
  <c r="Y498" i="1"/>
  <c r="BP498" i="1" s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Z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P461" i="1"/>
  <c r="BO461" i="1"/>
  <c r="BM461" i="1"/>
  <c r="Y461" i="1"/>
  <c r="Z461" i="1" s="1"/>
  <c r="P461" i="1"/>
  <c r="X457" i="1"/>
  <c r="X456" i="1"/>
  <c r="BO455" i="1"/>
  <c r="BM455" i="1"/>
  <c r="Y455" i="1"/>
  <c r="Y457" i="1" s="1"/>
  <c r="P455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P446" i="1"/>
  <c r="BO445" i="1"/>
  <c r="BM445" i="1"/>
  <c r="Y445" i="1"/>
  <c r="Z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N438" i="1" s="1"/>
  <c r="P438" i="1"/>
  <c r="BO437" i="1"/>
  <c r="BM437" i="1"/>
  <c r="Y437" i="1"/>
  <c r="P437" i="1"/>
  <c r="X435" i="1"/>
  <c r="X434" i="1"/>
  <c r="BO433" i="1"/>
  <c r="BM433" i="1"/>
  <c r="Y433" i="1"/>
  <c r="BP433" i="1" s="1"/>
  <c r="P433" i="1"/>
  <c r="BO432" i="1"/>
  <c r="BM432" i="1"/>
  <c r="Y432" i="1"/>
  <c r="P432" i="1"/>
  <c r="X429" i="1"/>
  <c r="X428" i="1"/>
  <c r="BO427" i="1"/>
  <c r="BN427" i="1"/>
  <c r="BM427" i="1"/>
  <c r="Y427" i="1"/>
  <c r="BP427" i="1" s="1"/>
  <c r="P427" i="1"/>
  <c r="BO426" i="1"/>
  <c r="BM426" i="1"/>
  <c r="Y426" i="1"/>
  <c r="Z426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BP41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Z402" i="1" s="1"/>
  <c r="P402" i="1"/>
  <c r="BO401" i="1"/>
  <c r="BM401" i="1"/>
  <c r="Y401" i="1"/>
  <c r="BP401" i="1" s="1"/>
  <c r="P401" i="1"/>
  <c r="BO400" i="1"/>
  <c r="BM400" i="1"/>
  <c r="Y400" i="1"/>
  <c r="P400" i="1"/>
  <c r="X398" i="1"/>
  <c r="Y397" i="1"/>
  <c r="X397" i="1"/>
  <c r="BO396" i="1"/>
  <c r="BM396" i="1"/>
  <c r="Z396" i="1"/>
  <c r="Z397" i="1" s="1"/>
  <c r="Y396" i="1"/>
  <c r="Y398" i="1" s="1"/>
  <c r="P396" i="1"/>
  <c r="X394" i="1"/>
  <c r="X393" i="1"/>
  <c r="BO392" i="1"/>
  <c r="BM392" i="1"/>
  <c r="Y392" i="1"/>
  <c r="BP392" i="1" s="1"/>
  <c r="P392" i="1"/>
  <c r="BP391" i="1"/>
  <c r="BO391" i="1"/>
  <c r="BM391" i="1"/>
  <c r="Y391" i="1"/>
  <c r="BN391" i="1" s="1"/>
  <c r="P391" i="1"/>
  <c r="BP390" i="1"/>
  <c r="BO390" i="1"/>
  <c r="BN390" i="1"/>
  <c r="BM390" i="1"/>
  <c r="Y390" i="1"/>
  <c r="Z390" i="1" s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O378" i="1"/>
  <c r="BM378" i="1"/>
  <c r="Y378" i="1"/>
  <c r="BN378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Z364" i="1" s="1"/>
  <c r="P364" i="1"/>
  <c r="BO363" i="1"/>
  <c r="BM363" i="1"/>
  <c r="Y363" i="1"/>
  <c r="P363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BP351" i="1" s="1"/>
  <c r="P351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BO337" i="1"/>
  <c r="BM337" i="1"/>
  <c r="Y337" i="1"/>
  <c r="Z337" i="1" s="1"/>
  <c r="X335" i="1"/>
  <c r="X334" i="1"/>
  <c r="BO333" i="1"/>
  <c r="BM333" i="1"/>
  <c r="Y333" i="1"/>
  <c r="BP333" i="1" s="1"/>
  <c r="P333" i="1"/>
  <c r="BO332" i="1"/>
  <c r="BM332" i="1"/>
  <c r="Y332" i="1"/>
  <c r="Z332" i="1" s="1"/>
  <c r="P332" i="1"/>
  <c r="BO331" i="1"/>
  <c r="BM331" i="1"/>
  <c r="Y331" i="1"/>
  <c r="BP331" i="1" s="1"/>
  <c r="P331" i="1"/>
  <c r="X329" i="1"/>
  <c r="X328" i="1"/>
  <c r="BO327" i="1"/>
  <c r="BN327" i="1"/>
  <c r="BM327" i="1"/>
  <c r="Y327" i="1"/>
  <c r="Z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Z324" i="1" s="1"/>
  <c r="P324" i="1"/>
  <c r="BO323" i="1"/>
  <c r="BM323" i="1"/>
  <c r="Y323" i="1"/>
  <c r="BP323" i="1" s="1"/>
  <c r="P323" i="1"/>
  <c r="X321" i="1"/>
  <c r="X320" i="1"/>
  <c r="BO319" i="1"/>
  <c r="BM319" i="1"/>
  <c r="Y319" i="1"/>
  <c r="Z319" i="1" s="1"/>
  <c r="P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Z316" i="1" s="1"/>
  <c r="P316" i="1"/>
  <c r="X314" i="1"/>
  <c r="X313" i="1"/>
  <c r="BO312" i="1"/>
  <c r="BM312" i="1"/>
  <c r="Y312" i="1"/>
  <c r="Z312" i="1" s="1"/>
  <c r="P312" i="1"/>
  <c r="BO311" i="1"/>
  <c r="BM311" i="1"/>
  <c r="Y311" i="1"/>
  <c r="Z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M308" i="1"/>
  <c r="Y308" i="1"/>
  <c r="Z308" i="1" s="1"/>
  <c r="P308" i="1"/>
  <c r="BO307" i="1"/>
  <c r="BM307" i="1"/>
  <c r="Y307" i="1"/>
  <c r="Z307" i="1" s="1"/>
  <c r="P307" i="1"/>
  <c r="X304" i="1"/>
  <c r="X303" i="1"/>
  <c r="BO302" i="1"/>
  <c r="BM302" i="1"/>
  <c r="Y302" i="1"/>
  <c r="Z302" i="1" s="1"/>
  <c r="Z303" i="1" s="1"/>
  <c r="P302" i="1"/>
  <c r="X299" i="1"/>
  <c r="X298" i="1"/>
  <c r="BO297" i="1"/>
  <c r="BM297" i="1"/>
  <c r="Y297" i="1"/>
  <c r="Y299" i="1" s="1"/>
  <c r="P297" i="1"/>
  <c r="BO296" i="1"/>
  <c r="BM296" i="1"/>
  <c r="Z296" i="1"/>
  <c r="Y296" i="1"/>
  <c r="BP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BP286" i="1" s="1"/>
  <c r="P286" i="1"/>
  <c r="X284" i="1"/>
  <c r="X283" i="1"/>
  <c r="BO282" i="1"/>
  <c r="BM282" i="1"/>
  <c r="Y282" i="1"/>
  <c r="Y284" i="1" s="1"/>
  <c r="P282" i="1"/>
  <c r="X279" i="1"/>
  <c r="X278" i="1"/>
  <c r="BO277" i="1"/>
  <c r="BM277" i="1"/>
  <c r="Y277" i="1"/>
  <c r="BP277" i="1" s="1"/>
  <c r="P277" i="1"/>
  <c r="BO276" i="1"/>
  <c r="BM276" i="1"/>
  <c r="Z276" i="1"/>
  <c r="Y276" i="1"/>
  <c r="BP276" i="1" s="1"/>
  <c r="P276" i="1"/>
  <c r="BO275" i="1"/>
  <c r="BM275" i="1"/>
  <c r="Y275" i="1"/>
  <c r="P275" i="1"/>
  <c r="BO274" i="1"/>
  <c r="BM274" i="1"/>
  <c r="Y274" i="1"/>
  <c r="Y278" i="1" s="1"/>
  <c r="P274" i="1"/>
  <c r="X271" i="1"/>
  <c r="X270" i="1"/>
  <c r="BO269" i="1"/>
  <c r="BM269" i="1"/>
  <c r="Y269" i="1"/>
  <c r="Z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Z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Z258" i="1" s="1"/>
  <c r="P258" i="1"/>
  <c r="BO257" i="1"/>
  <c r="BM257" i="1"/>
  <c r="Y257" i="1"/>
  <c r="Z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N248" i="1" s="1"/>
  <c r="P248" i="1"/>
  <c r="BO247" i="1"/>
  <c r="BM247" i="1"/>
  <c r="Y247" i="1"/>
  <c r="BP247" i="1" s="1"/>
  <c r="X245" i="1"/>
  <c r="X244" i="1"/>
  <c r="BO243" i="1"/>
  <c r="BN243" i="1"/>
  <c r="BM243" i="1"/>
  <c r="Y243" i="1"/>
  <c r="Y245" i="1" s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Z233" i="1" s="1"/>
  <c r="P233" i="1"/>
  <c r="BO232" i="1"/>
  <c r="BM232" i="1"/>
  <c r="Y232" i="1"/>
  <c r="Z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N217" i="1" s="1"/>
  <c r="P217" i="1"/>
  <c r="BO216" i="1"/>
  <c r="BM216" i="1"/>
  <c r="Y216" i="1"/>
  <c r="Z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N205" i="1" s="1"/>
  <c r="P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BO188" i="1"/>
  <c r="BM188" i="1"/>
  <c r="Y188" i="1"/>
  <c r="Z188" i="1" s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P144" i="1"/>
  <c r="BO144" i="1"/>
  <c r="BM144" i="1"/>
  <c r="Y144" i="1"/>
  <c r="BN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N122" i="1" s="1"/>
  <c r="P122" i="1"/>
  <c r="BO121" i="1"/>
  <c r="BM121" i="1"/>
  <c r="Y121" i="1"/>
  <c r="BP121" i="1" s="1"/>
  <c r="P121" i="1"/>
  <c r="BP120" i="1"/>
  <c r="BO120" i="1"/>
  <c r="BM120" i="1"/>
  <c r="Z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BP117" i="1" s="1"/>
  <c r="P117" i="1"/>
  <c r="X115" i="1"/>
  <c r="X114" i="1"/>
  <c r="BO113" i="1"/>
  <c r="BN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N99" i="1"/>
  <c r="BM99" i="1"/>
  <c r="Z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N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Z81" i="1" s="1"/>
  <c r="P81" i="1"/>
  <c r="BO80" i="1"/>
  <c r="BM80" i="1"/>
  <c r="Y80" i="1"/>
  <c r="BP80" i="1" s="1"/>
  <c r="P80" i="1"/>
  <c r="X78" i="1"/>
  <c r="X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Z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N65" i="1" s="1"/>
  <c r="P65" i="1"/>
  <c r="X63" i="1"/>
  <c r="X62" i="1"/>
  <c r="BO61" i="1"/>
  <c r="BM61" i="1"/>
  <c r="Y61" i="1"/>
  <c r="Z61" i="1" s="1"/>
  <c r="P61" i="1"/>
  <c r="BO60" i="1"/>
  <c r="BM60" i="1"/>
  <c r="Y60" i="1"/>
  <c r="Z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O53" i="1"/>
  <c r="BM53" i="1"/>
  <c r="Y53" i="1"/>
  <c r="Z53" i="1" s="1"/>
  <c r="P53" i="1"/>
  <c r="BO52" i="1"/>
  <c r="BM52" i="1"/>
  <c r="Y52" i="1"/>
  <c r="Z52" i="1" s="1"/>
  <c r="P52" i="1"/>
  <c r="BO51" i="1"/>
  <c r="BM51" i="1"/>
  <c r="Y51" i="1"/>
  <c r="BP51" i="1" s="1"/>
  <c r="P51" i="1"/>
  <c r="BO50" i="1"/>
  <c r="BM50" i="1"/>
  <c r="Y50" i="1"/>
  <c r="Z50" i="1" s="1"/>
  <c r="P50" i="1"/>
  <c r="BO49" i="1"/>
  <c r="BN49" i="1"/>
  <c r="BM49" i="1"/>
  <c r="Y49" i="1"/>
  <c r="BP49" i="1" s="1"/>
  <c r="P49" i="1"/>
  <c r="X46" i="1"/>
  <c r="X45" i="1"/>
  <c r="BO44" i="1"/>
  <c r="BM44" i="1"/>
  <c r="Y44" i="1"/>
  <c r="Z44" i="1" s="1"/>
  <c r="Z45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Z31" i="1" s="1"/>
  <c r="Z32" i="1" s="1"/>
  <c r="P31" i="1"/>
  <c r="X29" i="1"/>
  <c r="X28" i="1"/>
  <c r="BO27" i="1"/>
  <c r="BM27" i="1"/>
  <c r="Y27" i="1"/>
  <c r="BN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P22" i="1"/>
  <c r="H10" i="1"/>
  <c r="A9" i="1"/>
  <c r="H9" i="1" s="1"/>
  <c r="D7" i="1"/>
  <c r="Q6" i="1"/>
  <c r="P2" i="1"/>
  <c r="Z199" i="1" l="1"/>
  <c r="BN401" i="1"/>
  <c r="BP170" i="1"/>
  <c r="BN199" i="1"/>
  <c r="Z367" i="1"/>
  <c r="BN250" i="1"/>
  <c r="BP122" i="1"/>
  <c r="Z92" i="1"/>
  <c r="Z251" i="1"/>
  <c r="BN276" i="1"/>
  <c r="BN92" i="1"/>
  <c r="BP511" i="1"/>
  <c r="Z113" i="1"/>
  <c r="Y140" i="1"/>
  <c r="BP269" i="1"/>
  <c r="Y77" i="1"/>
  <c r="BN38" i="1"/>
  <c r="BP248" i="1"/>
  <c r="BN308" i="1"/>
  <c r="BP327" i="1"/>
  <c r="BP229" i="1"/>
  <c r="BN316" i="1"/>
  <c r="BN337" i="1"/>
  <c r="Y287" i="1"/>
  <c r="BP337" i="1"/>
  <c r="Z439" i="1"/>
  <c r="Z121" i="1"/>
  <c r="Z230" i="1"/>
  <c r="BN467" i="1"/>
  <c r="BN499" i="1"/>
  <c r="Z511" i="1"/>
  <c r="BN247" i="1"/>
  <c r="Z317" i="1"/>
  <c r="Z338" i="1"/>
  <c r="Z72" i="1"/>
  <c r="BN40" i="1"/>
  <c r="Y63" i="1"/>
  <c r="BN230" i="1"/>
  <c r="BN345" i="1"/>
  <c r="BP451" i="1"/>
  <c r="BP472" i="1"/>
  <c r="BN139" i="1"/>
  <c r="Y241" i="1"/>
  <c r="BN317" i="1"/>
  <c r="BN338" i="1"/>
  <c r="Z122" i="1"/>
  <c r="Z248" i="1"/>
  <c r="Y342" i="1"/>
  <c r="Y83" i="1"/>
  <c r="BP257" i="1"/>
  <c r="BN296" i="1"/>
  <c r="BP426" i="1"/>
  <c r="BN465" i="1"/>
  <c r="BN504" i="1"/>
  <c r="BN319" i="1"/>
  <c r="BP524" i="1"/>
  <c r="BP60" i="1"/>
  <c r="Y334" i="1"/>
  <c r="Z104" i="1"/>
  <c r="BN117" i="1"/>
  <c r="Z168" i="1"/>
  <c r="BN461" i="1"/>
  <c r="BN168" i="1"/>
  <c r="BP215" i="1"/>
  <c r="Z309" i="1"/>
  <c r="Z489" i="1"/>
  <c r="Z512" i="1"/>
  <c r="BP23" i="1"/>
  <c r="Z86" i="1"/>
  <c r="BN104" i="1"/>
  <c r="Z172" i="1"/>
  <c r="Z238" i="1"/>
  <c r="BN367" i="1"/>
  <c r="BN439" i="1"/>
  <c r="Y532" i="1"/>
  <c r="BN76" i="1"/>
  <c r="BN204" i="1"/>
  <c r="Y236" i="1"/>
  <c r="W563" i="1"/>
  <c r="Z466" i="1"/>
  <c r="Z504" i="1"/>
  <c r="BN512" i="1"/>
  <c r="BN86" i="1"/>
  <c r="BP31" i="1"/>
  <c r="Z93" i="1"/>
  <c r="Z112" i="1"/>
  <c r="BN172" i="1"/>
  <c r="Z227" i="1"/>
  <c r="BN238" i="1"/>
  <c r="BP76" i="1"/>
  <c r="BP204" i="1"/>
  <c r="Y32" i="1"/>
  <c r="Z169" i="1"/>
  <c r="Z194" i="1"/>
  <c r="Z331" i="1"/>
  <c r="BN364" i="1"/>
  <c r="Z378" i="1"/>
  <c r="Y496" i="1"/>
  <c r="Z154" i="1"/>
  <c r="BN169" i="1"/>
  <c r="Z173" i="1"/>
  <c r="BN194" i="1"/>
  <c r="BN331" i="1"/>
  <c r="Z463" i="1"/>
  <c r="BP513" i="1"/>
  <c r="Z524" i="1"/>
  <c r="Z534" i="1"/>
  <c r="BP364" i="1"/>
  <c r="BN154" i="1"/>
  <c r="Z282" i="1"/>
  <c r="Z283" i="1" s="1"/>
  <c r="BN402" i="1"/>
  <c r="BN426" i="1"/>
  <c r="BN463" i="1"/>
  <c r="BN472" i="1"/>
  <c r="BN396" i="1"/>
  <c r="Y442" i="1"/>
  <c r="Y224" i="1"/>
  <c r="BP396" i="1"/>
  <c r="BP52" i="1"/>
  <c r="Y180" i="1"/>
  <c r="BN202" i="1"/>
  <c r="Z420" i="1"/>
  <c r="Y376" i="1"/>
  <c r="Z286" i="1"/>
  <c r="Z287" i="1" s="1"/>
  <c r="BN333" i="1"/>
  <c r="BN339" i="1"/>
  <c r="Z481" i="1"/>
  <c r="BN488" i="1"/>
  <c r="X554" i="1"/>
  <c r="Y56" i="1"/>
  <c r="BP73" i="1"/>
  <c r="Z96" i="1"/>
  <c r="Z106" i="1"/>
  <c r="Z118" i="1"/>
  <c r="Z177" i="1"/>
  <c r="Z203" i="1"/>
  <c r="Z213" i="1"/>
  <c r="BP324" i="1"/>
  <c r="Z340" i="1"/>
  <c r="Z346" i="1"/>
  <c r="Z388" i="1"/>
  <c r="Z437" i="1"/>
  <c r="Z468" i="1"/>
  <c r="BN25" i="1"/>
  <c r="Z80" i="1"/>
  <c r="Z82" i="1" s="1"/>
  <c r="Y101" i="1"/>
  <c r="BN112" i="1"/>
  <c r="BN121" i="1"/>
  <c r="BN127" i="1"/>
  <c r="BN134" i="1"/>
  <c r="BN227" i="1"/>
  <c r="BN251" i="1"/>
  <c r="BN266" i="1"/>
  <c r="Z274" i="1"/>
  <c r="Y288" i="1"/>
  <c r="Z391" i="1"/>
  <c r="BP402" i="1"/>
  <c r="BP417" i="1"/>
  <c r="BN421" i="1"/>
  <c r="Z465" i="1"/>
  <c r="BN96" i="1"/>
  <c r="BN213" i="1"/>
  <c r="BP217" i="1"/>
  <c r="BN340" i="1"/>
  <c r="BN346" i="1"/>
  <c r="BN388" i="1"/>
  <c r="BN468" i="1"/>
  <c r="Y78" i="1"/>
  <c r="BN106" i="1"/>
  <c r="BN177" i="1"/>
  <c r="Z74" i="1"/>
  <c r="Z200" i="1"/>
  <c r="Z210" i="1"/>
  <c r="BP266" i="1"/>
  <c r="Z325" i="1"/>
  <c r="Y507" i="1"/>
  <c r="Z518" i="1"/>
  <c r="BN525" i="1"/>
  <c r="BP118" i="1"/>
  <c r="BP177" i="1"/>
  <c r="BN188" i="1"/>
  <c r="BN302" i="1"/>
  <c r="BP340" i="1"/>
  <c r="BP388" i="1"/>
  <c r="Z414" i="1"/>
  <c r="BN445" i="1"/>
  <c r="BN462" i="1"/>
  <c r="Z535" i="1"/>
  <c r="Z546" i="1"/>
  <c r="Z547" i="1" s="1"/>
  <c r="Y29" i="1"/>
  <c r="Z26" i="1"/>
  <c r="C563" i="1"/>
  <c r="Z71" i="1"/>
  <c r="F563" i="1"/>
  <c r="Y115" i="1"/>
  <c r="Z128" i="1"/>
  <c r="BN165" i="1"/>
  <c r="BN200" i="1"/>
  <c r="BN210" i="1"/>
  <c r="Z228" i="1"/>
  <c r="Y252" i="1"/>
  <c r="Y279" i="1"/>
  <c r="BP319" i="1"/>
  <c r="BN325" i="1"/>
  <c r="Z357" i="1"/>
  <c r="BN403" i="1"/>
  <c r="Z422" i="1"/>
  <c r="Y428" i="1"/>
  <c r="Z455" i="1"/>
  <c r="Z456" i="1" s="1"/>
  <c r="Z473" i="1"/>
  <c r="Y484" i="1"/>
  <c r="BP188" i="1"/>
  <c r="BN282" i="1"/>
  <c r="BP302" i="1"/>
  <c r="BN309" i="1"/>
  <c r="Y341" i="1"/>
  <c r="Y394" i="1"/>
  <c r="BN414" i="1"/>
  <c r="BP445" i="1"/>
  <c r="AC563" i="1"/>
  <c r="Y526" i="1"/>
  <c r="BN535" i="1"/>
  <c r="BN546" i="1"/>
  <c r="BP54" i="1"/>
  <c r="BN22" i="1"/>
  <c r="BN26" i="1"/>
  <c r="Z58" i="1"/>
  <c r="Y69" i="1"/>
  <c r="BN71" i="1"/>
  <c r="BN81" i="1"/>
  <c r="Z88" i="1"/>
  <c r="Z97" i="1"/>
  <c r="BN128" i="1"/>
  <c r="Z155" i="1"/>
  <c r="Y174" i="1"/>
  <c r="BN178" i="1"/>
  <c r="Z221" i="1"/>
  <c r="BN232" i="1"/>
  <c r="Z260" i="1"/>
  <c r="BN275" i="1"/>
  <c r="Y320" i="1"/>
  <c r="BN357" i="1"/>
  <c r="Z389" i="1"/>
  <c r="Z392" i="1"/>
  <c r="Y405" i="1"/>
  <c r="BN422" i="1"/>
  <c r="Y429" i="1"/>
  <c r="BP438" i="1"/>
  <c r="BN455" i="1"/>
  <c r="BN469" i="1"/>
  <c r="BN480" i="1"/>
  <c r="Z491" i="1"/>
  <c r="H563" i="1"/>
  <c r="Y190" i="1"/>
  <c r="Y303" i="1"/>
  <c r="Y447" i="1"/>
  <c r="Y527" i="1"/>
  <c r="X555" i="1"/>
  <c r="BN119" i="1"/>
  <c r="BP71" i="1"/>
  <c r="BP81" i="1"/>
  <c r="BN88" i="1"/>
  <c r="BN97" i="1"/>
  <c r="Z149" i="1"/>
  <c r="Z150" i="1" s="1"/>
  <c r="Z166" i="1"/>
  <c r="Z189" i="1"/>
  <c r="Z190" i="1" s="1"/>
  <c r="Z198" i="1"/>
  <c r="Z211" i="1"/>
  <c r="BN221" i="1"/>
  <c r="BP232" i="1"/>
  <c r="BN260" i="1"/>
  <c r="BP275" i="1"/>
  <c r="R563" i="1"/>
  <c r="BP316" i="1"/>
  <c r="BN332" i="1"/>
  <c r="BN389" i="1"/>
  <c r="BN392" i="1"/>
  <c r="BN419" i="1"/>
  <c r="Y434" i="1"/>
  <c r="Z446" i="1"/>
  <c r="Z447" i="1" s="1"/>
  <c r="BP455" i="1"/>
  <c r="BP480" i="1"/>
  <c r="Z513" i="1"/>
  <c r="Y531" i="1"/>
  <c r="Y206" i="1"/>
  <c r="Y304" i="1"/>
  <c r="Y348" i="1"/>
  <c r="BP491" i="1"/>
  <c r="Y548" i="1"/>
  <c r="Z38" i="1"/>
  <c r="BN52" i="1"/>
  <c r="BP65" i="1"/>
  <c r="Y82" i="1"/>
  <c r="Y109" i="1"/>
  <c r="Y129" i="1"/>
  <c r="BN149" i="1"/>
  <c r="BN166" i="1"/>
  <c r="BN179" i="1"/>
  <c r="BN189" i="1"/>
  <c r="BN198" i="1"/>
  <c r="Z205" i="1"/>
  <c r="BN215" i="1"/>
  <c r="BN229" i="1"/>
  <c r="Z323" i="1"/>
  <c r="BP332" i="1"/>
  <c r="Z383" i="1"/>
  <c r="Z384" i="1" s="1"/>
  <c r="BP389" i="1"/>
  <c r="Y456" i="1"/>
  <c r="BP466" i="1"/>
  <c r="Z488" i="1"/>
  <c r="Z499" i="1"/>
  <c r="Z505" i="1"/>
  <c r="Z506" i="1" s="1"/>
  <c r="BN520" i="1"/>
  <c r="BN536" i="1"/>
  <c r="Y157" i="1"/>
  <c r="Y314" i="1"/>
  <c r="Y352" i="1"/>
  <c r="Z95" i="1"/>
  <c r="Z105" i="1"/>
  <c r="Y130" i="1"/>
  <c r="BN323" i="1"/>
  <c r="Y370" i="1"/>
  <c r="BN383" i="1"/>
  <c r="BP407" i="1"/>
  <c r="Y55" i="1"/>
  <c r="I563" i="1"/>
  <c r="Z202" i="1"/>
  <c r="Z243" i="1"/>
  <c r="Z244" i="1" s="1"/>
  <c r="BN257" i="1"/>
  <c r="BN269" i="1"/>
  <c r="Z333" i="1"/>
  <c r="Y353" i="1"/>
  <c r="Z467" i="1"/>
  <c r="AB563" i="1"/>
  <c r="Z475" i="1"/>
  <c r="X557" i="1"/>
  <c r="Z66" i="1"/>
  <c r="X553" i="1"/>
  <c r="E563" i="1"/>
  <c r="BN95" i="1"/>
  <c r="BN105" i="1"/>
  <c r="BN111" i="1"/>
  <c r="Y135" i="1"/>
  <c r="Z161" i="1"/>
  <c r="Z162" i="1" s="1"/>
  <c r="Z170" i="1"/>
  <c r="Y181" i="1"/>
  <c r="Y207" i="1"/>
  <c r="BN212" i="1"/>
  <c r="BN286" i="1"/>
  <c r="BN311" i="1"/>
  <c r="Y408" i="1"/>
  <c r="BN420" i="1"/>
  <c r="AA563" i="1"/>
  <c r="Y478" i="1"/>
  <c r="Z464" i="1"/>
  <c r="Y506" i="1"/>
  <c r="Y551" i="1"/>
  <c r="Y522" i="1"/>
  <c r="Y41" i="1"/>
  <c r="BN60" i="1"/>
  <c r="Y125" i="1"/>
  <c r="Y146" i="1"/>
  <c r="BN161" i="1"/>
  <c r="BN167" i="1"/>
  <c r="Y175" i="1"/>
  <c r="BP212" i="1"/>
  <c r="BP311" i="1"/>
  <c r="BN451" i="1"/>
  <c r="BN464" i="1"/>
  <c r="BP475" i="1"/>
  <c r="Y515" i="1"/>
  <c r="Z517" i="1"/>
  <c r="Y552" i="1"/>
  <c r="BN73" i="1"/>
  <c r="Y219" i="1"/>
  <c r="BN324" i="1"/>
  <c r="Y328" i="1"/>
  <c r="Y381" i="1"/>
  <c r="Y423" i="1"/>
  <c r="Z514" i="1"/>
  <c r="Y538" i="1"/>
  <c r="AD563" i="1"/>
  <c r="S563" i="1"/>
  <c r="BN23" i="1"/>
  <c r="BN31" i="1"/>
  <c r="Y42" i="1"/>
  <c r="Y108" i="1"/>
  <c r="Y124" i="1"/>
  <c r="Y141" i="1"/>
  <c r="Y371" i="1"/>
  <c r="BN407" i="1"/>
  <c r="BN417" i="1"/>
  <c r="Y435" i="1"/>
  <c r="BN494" i="1"/>
  <c r="BN537" i="1"/>
  <c r="J563" i="1"/>
  <c r="Y136" i="1"/>
  <c r="Y521" i="1"/>
  <c r="K563" i="1"/>
  <c r="Y424" i="1"/>
  <c r="Z470" i="1"/>
  <c r="Z486" i="1"/>
  <c r="BP494" i="1"/>
  <c r="BP537" i="1"/>
  <c r="L563" i="1"/>
  <c r="Z267" i="1"/>
  <c r="Z355" i="1"/>
  <c r="Y358" i="1"/>
  <c r="Z365" i="1"/>
  <c r="Z373" i="1"/>
  <c r="M563" i="1"/>
  <c r="F9" i="1"/>
  <c r="BN66" i="1"/>
  <c r="Z297" i="1"/>
  <c r="Z298" i="1" s="1"/>
  <c r="Z368" i="1"/>
  <c r="Z415" i="1"/>
  <c r="Z432" i="1"/>
  <c r="Z440" i="1"/>
  <c r="Y453" i="1"/>
  <c r="BN470" i="1"/>
  <c r="Z476" i="1"/>
  <c r="BN486" i="1"/>
  <c r="Z492" i="1"/>
  <c r="Y495" i="1"/>
  <c r="Z500" i="1"/>
  <c r="BP534" i="1"/>
  <c r="BP546" i="1"/>
  <c r="O563" i="1"/>
  <c r="Y270" i="1"/>
  <c r="BN143" i="1"/>
  <c r="BN216" i="1"/>
  <c r="BP227" i="1"/>
  <c r="Z249" i="1"/>
  <c r="Z291" i="1"/>
  <c r="Z292" i="1" s="1"/>
  <c r="Z344" i="1"/>
  <c r="BN355" i="1"/>
  <c r="BP383" i="1"/>
  <c r="Z418" i="1"/>
  <c r="BN437" i="1"/>
  <c r="BN446" i="1"/>
  <c r="BN473" i="1"/>
  <c r="BN481" i="1"/>
  <c r="BN489" i="1"/>
  <c r="BN505" i="1"/>
  <c r="BN518" i="1"/>
  <c r="BN529" i="1"/>
  <c r="P563" i="1"/>
  <c r="Z133" i="1"/>
  <c r="BN183" i="1"/>
  <c r="BN233" i="1"/>
  <c r="BP243" i="1"/>
  <c r="BN258" i="1"/>
  <c r="BN267" i="1"/>
  <c r="Y271" i="1"/>
  <c r="BP282" i="1"/>
  <c r="BN312" i="1"/>
  <c r="Y321" i="1"/>
  <c r="Y329" i="1"/>
  <c r="Y347" i="1"/>
  <c r="BN365" i="1"/>
  <c r="BN373" i="1"/>
  <c r="Z400" i="1"/>
  <c r="A10" i="1"/>
  <c r="Z27" i="1"/>
  <c r="BN39" i="1"/>
  <c r="BP50" i="1"/>
  <c r="BP58" i="1"/>
  <c r="BP74" i="1"/>
  <c r="Z94" i="1"/>
  <c r="Z111" i="1"/>
  <c r="Z114" i="1" s="1"/>
  <c r="Y114" i="1"/>
  <c r="Z119" i="1"/>
  <c r="Z127" i="1"/>
  <c r="BN138" i="1"/>
  <c r="BP149" i="1"/>
  <c r="Y162" i="1"/>
  <c r="Z167" i="1"/>
  <c r="Z178" i="1"/>
  <c r="BP189" i="1"/>
  <c r="BP205" i="1"/>
  <c r="BP221" i="1"/>
  <c r="BP238" i="1"/>
  <c r="Y253" i="1"/>
  <c r="BN261" i="1"/>
  <c r="BN297" i="1"/>
  <c r="Z339" i="1"/>
  <c r="Y359" i="1"/>
  <c r="BN368" i="1"/>
  <c r="BP378" i="1"/>
  <c r="Z403" i="1"/>
  <c r="BN415" i="1"/>
  <c r="Z421" i="1"/>
  <c r="BN432" i="1"/>
  <c r="BN440" i="1"/>
  <c r="Z462" i="1"/>
  <c r="BN476" i="1"/>
  <c r="BP486" i="1"/>
  <c r="BN492" i="1"/>
  <c r="BN500" i="1"/>
  <c r="Q563" i="1"/>
  <c r="F10" i="1"/>
  <c r="BN24" i="1"/>
  <c r="Y33" i="1"/>
  <c r="BP44" i="1"/>
  <c r="BP53" i="1"/>
  <c r="BP61" i="1"/>
  <c r="Y89" i="1"/>
  <c r="Y100" i="1"/>
  <c r="BN133" i="1"/>
  <c r="BP143" i="1"/>
  <c r="BP183" i="1"/>
  <c r="Y195" i="1"/>
  <c r="BP216" i="1"/>
  <c r="BP233" i="1"/>
  <c r="Y244" i="1"/>
  <c r="BN249" i="1"/>
  <c r="BP258" i="1"/>
  <c r="Y283" i="1"/>
  <c r="BN291" i="1"/>
  <c r="BP312" i="1"/>
  <c r="BN344" i="1"/>
  <c r="BP373" i="1"/>
  <c r="Y384" i="1"/>
  <c r="Y393" i="1"/>
  <c r="BN400" i="1"/>
  <c r="Y409" i="1"/>
  <c r="BN418" i="1"/>
  <c r="BP437" i="1"/>
  <c r="BP446" i="1"/>
  <c r="BP529" i="1"/>
  <c r="Y539" i="1"/>
  <c r="Z261" i="1"/>
  <c r="Z24" i="1"/>
  <c r="BP138" i="1"/>
  <c r="Z379" i="1"/>
  <c r="Z380" i="1" s="1"/>
  <c r="Z471" i="1"/>
  <c r="Z487" i="1"/>
  <c r="Z519" i="1"/>
  <c r="Z530" i="1"/>
  <c r="Z531" i="1" s="1"/>
  <c r="Z542" i="1"/>
  <c r="Z543" i="1" s="1"/>
  <c r="T563" i="1"/>
  <c r="BN58" i="1"/>
  <c r="Z138" i="1"/>
  <c r="BP432" i="1"/>
  <c r="Y45" i="1"/>
  <c r="Z59" i="1"/>
  <c r="Z62" i="1" s="1"/>
  <c r="Y184" i="1"/>
  <c r="Z214" i="1"/>
  <c r="Y313" i="1"/>
  <c r="BP344" i="1"/>
  <c r="Z54" i="1"/>
  <c r="BN72" i="1"/>
  <c r="BN80" i="1"/>
  <c r="BN155" i="1"/>
  <c r="BN173" i="1"/>
  <c r="Y196" i="1"/>
  <c r="BN203" i="1"/>
  <c r="BN211" i="1"/>
  <c r="Z217" i="1"/>
  <c r="BN228" i="1"/>
  <c r="Z234" i="1"/>
  <c r="Z259" i="1"/>
  <c r="Y262" i="1"/>
  <c r="Z268" i="1"/>
  <c r="BN274" i="1"/>
  <c r="Y298" i="1"/>
  <c r="BN307" i="1"/>
  <c r="Z356" i="1"/>
  <c r="Z366" i="1"/>
  <c r="Z374" i="1"/>
  <c r="Z413" i="1"/>
  <c r="Z438" i="1"/>
  <c r="Y441" i="1"/>
  <c r="Z474" i="1"/>
  <c r="Y477" i="1"/>
  <c r="Z482" i="1"/>
  <c r="Z490" i="1"/>
  <c r="Z498" i="1"/>
  <c r="Z501" i="1" s="1"/>
  <c r="Y501" i="1"/>
  <c r="U563" i="1"/>
  <c r="Z183" i="1"/>
  <c r="Z184" i="1" s="1"/>
  <c r="J9" i="1"/>
  <c r="BN44" i="1"/>
  <c r="BN61" i="1"/>
  <c r="BP297" i="1"/>
  <c r="Z51" i="1"/>
  <c r="Y163" i="1"/>
  <c r="Z222" i="1"/>
  <c r="Z223" i="1" s="1"/>
  <c r="Z231" i="1"/>
  <c r="Z239" i="1"/>
  <c r="Z240" i="1" s="1"/>
  <c r="Z256" i="1"/>
  <c r="Z277" i="1"/>
  <c r="Z318" i="1"/>
  <c r="Z320" i="1" s="1"/>
  <c r="BP400" i="1"/>
  <c r="BP27" i="1"/>
  <c r="Y90" i="1"/>
  <c r="Z40" i="1"/>
  <c r="BN59" i="1"/>
  <c r="BN67" i="1"/>
  <c r="Z139" i="1"/>
  <c r="Y191" i="1"/>
  <c r="BN222" i="1"/>
  <c r="BN231" i="1"/>
  <c r="BN239" i="1"/>
  <c r="Z250" i="1"/>
  <c r="BN256" i="1"/>
  <c r="BN277" i="1"/>
  <c r="Y292" i="1"/>
  <c r="BN310" i="1"/>
  <c r="BN318" i="1"/>
  <c r="BN326" i="1"/>
  <c r="Y335" i="1"/>
  <c r="Z351" i="1"/>
  <c r="Z352" i="1" s="1"/>
  <c r="BN363" i="1"/>
  <c r="Z369" i="1"/>
  <c r="BN379" i="1"/>
  <c r="Z416" i="1"/>
  <c r="Z433" i="1"/>
  <c r="BN471" i="1"/>
  <c r="BN487" i="1"/>
  <c r="Z493" i="1"/>
  <c r="BN519" i="1"/>
  <c r="BN530" i="1"/>
  <c r="BN542" i="1"/>
  <c r="Z550" i="1"/>
  <c r="Z551" i="1" s="1"/>
  <c r="V563" i="1"/>
  <c r="BN50" i="1"/>
  <c r="BN94" i="1"/>
  <c r="Y62" i="1"/>
  <c r="Z67" i="1"/>
  <c r="Z75" i="1"/>
  <c r="Z77" i="1" s="1"/>
  <c r="BP133" i="1"/>
  <c r="BP291" i="1"/>
  <c r="Z310" i="1"/>
  <c r="Z313" i="1" s="1"/>
  <c r="Z326" i="1"/>
  <c r="Z363" i="1"/>
  <c r="Z37" i="1"/>
  <c r="Z144" i="1"/>
  <c r="Z22" i="1"/>
  <c r="BN51" i="1"/>
  <c r="BN75" i="1"/>
  <c r="Y151" i="1"/>
  <c r="BN214" i="1"/>
  <c r="Z25" i="1"/>
  <c r="Y28" i="1"/>
  <c r="BN37" i="1"/>
  <c r="Y46" i="1"/>
  <c r="Z117" i="1"/>
  <c r="Z134" i="1"/>
  <c r="Z165" i="1"/>
  <c r="Z179" i="1"/>
  <c r="BN234" i="1"/>
  <c r="Z247" i="1"/>
  <c r="BN259" i="1"/>
  <c r="BN268" i="1"/>
  <c r="BP274" i="1"/>
  <c r="BP307" i="1"/>
  <c r="Z345" i="1"/>
  <c r="BN356" i="1"/>
  <c r="BN366" i="1"/>
  <c r="BN374" i="1"/>
  <c r="Z401" i="1"/>
  <c r="Y404" i="1"/>
  <c r="BN413" i="1"/>
  <c r="Z419" i="1"/>
  <c r="Z427" i="1"/>
  <c r="Z428" i="1" s="1"/>
  <c r="Y448" i="1"/>
  <c r="BN474" i="1"/>
  <c r="BN482" i="1"/>
  <c r="BN490" i="1"/>
  <c r="BN498" i="1"/>
  <c r="Y514" i="1"/>
  <c r="Z525" i="1"/>
  <c r="Z526" i="1" s="1"/>
  <c r="Z536" i="1"/>
  <c r="Z538" i="1" s="1"/>
  <c r="B563" i="1"/>
  <c r="Y150" i="1"/>
  <c r="BN351" i="1"/>
  <c r="BP363" i="1"/>
  <c r="BN369" i="1"/>
  <c r="BN416" i="1"/>
  <c r="BN433" i="1"/>
  <c r="BP471" i="1"/>
  <c r="BN493" i="1"/>
  <c r="Y502" i="1"/>
  <c r="BP519" i="1"/>
  <c r="BP530" i="1"/>
  <c r="BP542" i="1"/>
  <c r="BN550" i="1"/>
  <c r="X563" i="1"/>
  <c r="Z39" i="1"/>
  <c r="BN74" i="1"/>
  <c r="D563" i="1"/>
  <c r="Y563" i="1"/>
  <c r="BN53" i="1"/>
  <c r="Y263" i="1"/>
  <c r="Z87" i="1"/>
  <c r="Z89" i="1" s="1"/>
  <c r="Z98" i="1"/>
  <c r="Y156" i="1"/>
  <c r="Z209" i="1"/>
  <c r="Z49" i="1"/>
  <c r="Z65" i="1"/>
  <c r="Y68" i="1"/>
  <c r="Y223" i="1"/>
  <c r="Y240" i="1"/>
  <c r="Z275" i="1"/>
  <c r="Y380" i="1"/>
  <c r="Z451" i="1"/>
  <c r="Z452" i="1" s="1"/>
  <c r="Z469" i="1"/>
  <c r="Z520" i="1"/>
  <c r="Y543" i="1"/>
  <c r="Z563" i="1"/>
  <c r="BP39" i="1"/>
  <c r="Z107" i="1"/>
  <c r="Z123" i="1"/>
  <c r="Z153" i="1"/>
  <c r="Z171" i="1"/>
  <c r="Z193" i="1"/>
  <c r="Z195" i="1" s="1"/>
  <c r="Z201" i="1"/>
  <c r="BP22" i="1"/>
  <c r="BN87" i="1"/>
  <c r="BN98" i="1"/>
  <c r="BN107" i="1"/>
  <c r="BN123" i="1"/>
  <c r="Y145" i="1"/>
  <c r="BN153" i="1"/>
  <c r="BN171" i="1"/>
  <c r="BN193" i="1"/>
  <c r="BN201" i="1"/>
  <c r="BN209" i="1"/>
  <c r="Y218" i="1"/>
  <c r="Y235" i="1"/>
  <c r="Y375" i="1"/>
  <c r="Z480" i="1"/>
  <c r="Y483" i="1"/>
  <c r="Z143" i="1"/>
  <c r="G563" i="1"/>
  <c r="BP209" i="1"/>
  <c r="Y544" i="1"/>
  <c r="X556" i="1" l="1"/>
  <c r="Z477" i="1"/>
  <c r="Z334" i="1"/>
  <c r="Z156" i="1"/>
  <c r="Z108" i="1"/>
  <c r="Z252" i="1"/>
  <c r="Z341" i="1"/>
  <c r="Z129" i="1"/>
  <c r="Z68" i="1"/>
  <c r="Z55" i="1"/>
  <c r="Z218" i="1"/>
  <c r="Z28" i="1"/>
  <c r="Z41" i="1"/>
  <c r="Z370" i="1"/>
  <c r="Y555" i="1"/>
  <c r="Z206" i="1"/>
  <c r="Z521" i="1"/>
  <c r="Z180" i="1"/>
  <c r="Z393" i="1"/>
  <c r="Z328" i="1"/>
  <c r="Z441" i="1"/>
  <c r="Z235" i="1"/>
  <c r="Z270" i="1"/>
  <c r="Z278" i="1"/>
  <c r="Y554" i="1"/>
  <c r="Y553" i="1"/>
  <c r="Z434" i="1"/>
  <c r="Z347" i="1"/>
  <c r="Z262" i="1"/>
  <c r="Z423" i="1"/>
  <c r="Z174" i="1"/>
  <c r="Z375" i="1"/>
  <c r="Z145" i="1"/>
  <c r="Z100" i="1"/>
  <c r="Z124" i="1"/>
  <c r="Z135" i="1"/>
  <c r="Z358" i="1"/>
  <c r="Y557" i="1"/>
  <c r="Z140" i="1"/>
  <c r="Z483" i="1"/>
  <c r="Z404" i="1"/>
  <c r="Z495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<sst xmlns="http://schemas.openxmlformats.org/spreadsheetml/2006/main" count="2483" uniqueCount="887">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</sst>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165" sqref="AA16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45794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860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Суббота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4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0.45833333333333331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30</v>
      </c>
      <c r="Y165" s="53">
        <f t="shared" ref="Y165:Y173" si="26">IFERROR(IF(X165="",0,CEILING((X165/$H165),1)*$H165),"")</f>
        <v>33.6</v>
      </c>
      <c r="Z165" s="39">
        <f>IFERROR(IF(Y165=0,"",ROUNDUP(Y165/H165,0)*0.00902),"")</f>
        <v>7.2160000000000002E-2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31.928571428571427</v>
      </c>
      <c r="BN165" s="75">
        <f t="shared" ref="BN165:BN173" si="28">IFERROR(Y165*I165/H165,"0")</f>
        <v>35.76</v>
      </c>
      <c r="BO165" s="75">
        <f t="shared" ref="BO165:BO173" si="29">IFERROR(1/J165*(X165/H165),"0")</f>
        <v>5.4112554112554112E-2</v>
      </c>
      <c r="BP165" s="75">
        <f t="shared" ref="BP165:BP173" si="30">IFERROR(1/J165*(Y165/H165),"0")</f>
        <v>6.0606060606060608E-2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60</v>
      </c>
      <c r="Y166" s="53">
        <f t="shared" si="26"/>
        <v>63</v>
      </c>
      <c r="Z166" s="39">
        <f>IFERROR(IF(Y166=0,"",ROUNDUP(Y166/H166,0)*0.00902),"")</f>
        <v>0.1353</v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63.857142857142854</v>
      </c>
      <c r="BN166" s="75">
        <f t="shared" si="28"/>
        <v>67.049999999999983</v>
      </c>
      <c r="BO166" s="75">
        <f t="shared" si="29"/>
        <v>0.10822510822510822</v>
      </c>
      <c r="BP166" s="75">
        <f t="shared" si="30"/>
        <v>0.11363636363636365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60</v>
      </c>
      <c r="Y167" s="53">
        <f t="shared" si="26"/>
        <v>63</v>
      </c>
      <c r="Z167" s="39">
        <f>IFERROR(IF(Y167=0,"",ROUNDUP(Y167/H167,0)*0.00902),"")</f>
        <v>0.1353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63</v>
      </c>
      <c r="BN167" s="75">
        <f t="shared" si="28"/>
        <v>66.149999999999991</v>
      </c>
      <c r="BO167" s="75">
        <f t="shared" si="29"/>
        <v>0.10822510822510822</v>
      </c>
      <c r="BP167" s="75">
        <f t="shared" si="30"/>
        <v>0.11363636363636365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35.714285714285708</v>
      </c>
      <c r="Y174" s="41">
        <f>IFERROR(Y165/H165,"0")+IFERROR(Y166/H166,"0")+IFERROR(Y167/H167,"0")+IFERROR(Y168/H168,"0")+IFERROR(Y169/H169,"0")+IFERROR(Y170/H170,"0")+IFERROR(Y171/H171,"0")+IFERROR(Y172/H172,"0")+IFERROR(Y173/H173,"0")</f>
        <v>38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0.34276000000000001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150</v>
      </c>
      <c r="Y175" s="41">
        <f>IFERROR(SUM(Y165:Y173),"0")</f>
        <v>159.6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200</v>
      </c>
      <c r="Y198" s="53">
        <f t="shared" ref="Y198:Y205" si="31">IFERROR(IF(X198="",0,CEILING((X198/$H198),1)*$H198),"")</f>
        <v>205.20000000000002</v>
      </c>
      <c r="Z198" s="39">
        <f>IFERROR(IF(Y198=0,"",ROUNDUP(Y198/H198,0)*0.00902),"")</f>
        <v>0.34276000000000001</v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207.77777777777777</v>
      </c>
      <c r="BN198" s="75">
        <f t="shared" ref="BN198:BN205" si="33">IFERROR(Y198*I198/H198,"0")</f>
        <v>213.18000000000004</v>
      </c>
      <c r="BO198" s="75">
        <f t="shared" ref="BO198:BO205" si="34">IFERROR(1/J198*(X198/H198),"0")</f>
        <v>0.28058361391694725</v>
      </c>
      <c r="BP198" s="75">
        <f t="shared" ref="BP198:BP205" si="35">IFERROR(1/J198*(Y198/H198),"0")</f>
        <v>0.2878787878787879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100</v>
      </c>
      <c r="Y200" s="53">
        <f t="shared" si="31"/>
        <v>102.60000000000001</v>
      </c>
      <c r="Z200" s="39">
        <f>IFERROR(IF(Y200=0,"",ROUNDUP(Y200/H200,0)*0.00902),"")</f>
        <v>0.17138</v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103.88888888888889</v>
      </c>
      <c r="BN200" s="75">
        <f t="shared" si="33"/>
        <v>106.59000000000002</v>
      </c>
      <c r="BO200" s="75">
        <f t="shared" si="34"/>
        <v>0.14029180695847362</v>
      </c>
      <c r="BP200" s="75">
        <f t="shared" si="35"/>
        <v>0.14393939393939395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50</v>
      </c>
      <c r="Y201" s="53">
        <f t="shared" si="31"/>
        <v>54</v>
      </c>
      <c r="Z201" s="39">
        <f>IFERROR(IF(Y201=0,"",ROUNDUP(Y201/H201,0)*0.00902),"")</f>
        <v>9.0200000000000002E-2</v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51.944444444444443</v>
      </c>
      <c r="BN201" s="75">
        <f t="shared" si="33"/>
        <v>56.099999999999994</v>
      </c>
      <c r="BO201" s="75">
        <f t="shared" si="34"/>
        <v>7.0145903479236812E-2</v>
      </c>
      <c r="BP201" s="75">
        <f t="shared" si="35"/>
        <v>7.575757575757576E-2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64.81481481481481</v>
      </c>
      <c r="Y206" s="41">
        <f>IFERROR(Y198/H198,"0")+IFERROR(Y199/H199,"0")+IFERROR(Y200/H200,"0")+IFERROR(Y201/H201,"0")+IFERROR(Y202/H202,"0")+IFERROR(Y203/H203,"0")+IFERROR(Y204/H204,"0")+IFERROR(Y205/H205,"0")</f>
        <v>67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0.6043400000000001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350</v>
      </c>
      <c r="Y207" s="41">
        <f>IFERROR(SUM(Y198:Y205),"0")</f>
        <v>361.8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50</v>
      </c>
      <c r="Y209" s="53">
        <f t="shared" ref="Y209:Y217" si="36">IFERROR(IF(X209="",0,CEILING((X209/$H209),1)*$H209),"")</f>
        <v>56.699999999999996</v>
      </c>
      <c r="Z209" s="39">
        <f>IFERROR(IF(Y209=0,"",ROUNDUP(Y209/H209,0)*0.01898),"")</f>
        <v>0.13286000000000001</v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53.203703703703702</v>
      </c>
      <c r="BN209" s="75">
        <f t="shared" ref="BN209:BN217" si="38">IFERROR(Y209*I209/H209,"0")</f>
        <v>60.332999999999991</v>
      </c>
      <c r="BO209" s="75">
        <f t="shared" ref="BO209:BO217" si="39">IFERROR(1/J209*(X209/H209),"0")</f>
        <v>9.6450617283950615E-2</v>
      </c>
      <c r="BP209" s="75">
        <f t="shared" ref="BP209:BP217" si="40">IFERROR(1/J209*(Y209/H209),"0")</f>
        <v>0.109375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130</v>
      </c>
      <c r="Y211" s="53">
        <f t="shared" si="36"/>
        <v>130.5</v>
      </c>
      <c r="Z211" s="39">
        <f>IFERROR(IF(Y211=0,"",ROUNDUP(Y211/H211,0)*0.01898),"")</f>
        <v>0.28470000000000001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137.7551724137931</v>
      </c>
      <c r="BN211" s="75">
        <f t="shared" si="38"/>
        <v>138.285</v>
      </c>
      <c r="BO211" s="75">
        <f t="shared" si="39"/>
        <v>0.2334770114942529</v>
      </c>
      <c r="BP211" s="75">
        <f t="shared" si="40"/>
        <v>0.23437500000000003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288</v>
      </c>
      <c r="Y212" s="53">
        <f t="shared" si="36"/>
        <v>288</v>
      </c>
      <c r="Z212" s="39">
        <f t="shared" ref="Z212:Z217" si="41">IFERROR(IF(Y212=0,"",ROUNDUP(Y212/H212,0)*0.00651),"")</f>
        <v>0.78120000000000001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320.40000000000003</v>
      </c>
      <c r="BN212" s="75">
        <f t="shared" si="38"/>
        <v>320.40000000000003</v>
      </c>
      <c r="BO212" s="75">
        <f t="shared" si="39"/>
        <v>0.65934065934065944</v>
      </c>
      <c r="BP212" s="75">
        <f t="shared" si="40"/>
        <v>0.65934065934065944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216</v>
      </c>
      <c r="Y214" s="53">
        <f t="shared" si="36"/>
        <v>216</v>
      </c>
      <c r="Z214" s="39">
        <f t="shared" si="41"/>
        <v>0.58589999999999998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238.68</v>
      </c>
      <c r="BN214" s="75">
        <f t="shared" si="38"/>
        <v>238.68</v>
      </c>
      <c r="BO214" s="75">
        <f t="shared" si="39"/>
        <v>0.49450549450549453</v>
      </c>
      <c r="BP214" s="75">
        <f t="shared" si="40"/>
        <v>0.49450549450549453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216</v>
      </c>
      <c r="Y215" s="53">
        <f t="shared" si="36"/>
        <v>216</v>
      </c>
      <c r="Z215" s="39">
        <f t="shared" si="41"/>
        <v>0.58589999999999998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238.68</v>
      </c>
      <c r="BN215" s="75">
        <f t="shared" si="38"/>
        <v>238.68</v>
      </c>
      <c r="BO215" s="75">
        <f t="shared" si="39"/>
        <v>0.49450549450549453</v>
      </c>
      <c r="BP215" s="75">
        <f t="shared" si="40"/>
        <v>0.49450549450549453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192</v>
      </c>
      <c r="Y216" s="53">
        <f t="shared" si="36"/>
        <v>192</v>
      </c>
      <c r="Z216" s="39">
        <f t="shared" si="41"/>
        <v>0.52080000000000004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212.16000000000003</v>
      </c>
      <c r="BN216" s="75">
        <f t="shared" si="38"/>
        <v>212.16000000000003</v>
      </c>
      <c r="BO216" s="75">
        <f t="shared" si="39"/>
        <v>0.43956043956043961</v>
      </c>
      <c r="BP216" s="75">
        <f t="shared" si="40"/>
        <v>0.43956043956043961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252</v>
      </c>
      <c r="Y217" s="53">
        <f t="shared" si="36"/>
        <v>252</v>
      </c>
      <c r="Z217" s="39">
        <f t="shared" si="41"/>
        <v>0.68354999999999999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279.09000000000003</v>
      </c>
      <c r="BN217" s="75">
        <f t="shared" si="38"/>
        <v>279.09000000000003</v>
      </c>
      <c r="BO217" s="75">
        <f t="shared" si="39"/>
        <v>0.57692307692307698</v>
      </c>
      <c r="BP217" s="75">
        <f t="shared" si="40"/>
        <v>0.57692307692307698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506.11536824180502</v>
      </c>
      <c r="Y218" s="41">
        <f>IFERROR(Y209/H209,"0")+IFERROR(Y210/H210,"0")+IFERROR(Y211/H211,"0")+IFERROR(Y212/H212,"0")+IFERROR(Y213/H213,"0")+IFERROR(Y214/H214,"0")+IFERROR(Y215/H215,"0")+IFERROR(Y216/H216,"0")+IFERROR(Y217/H217,"0")</f>
        <v>507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3.57491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1344</v>
      </c>
      <c r="Y219" s="41">
        <f>IFERROR(SUM(Y209:Y217),"0")</f>
        <v>1351.2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14.4</v>
      </c>
      <c r="Y222" s="53">
        <f>IFERROR(IF(X222="",0,CEILING((X222/$H222),1)*$H222),"")</f>
        <v>14.399999999999999</v>
      </c>
      <c r="Z222" s="39">
        <f>IFERROR(IF(Y222=0,"",ROUNDUP(Y222/H222,0)*0.00651),"")</f>
        <v>3.9059999999999997E-2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15.912000000000001</v>
      </c>
      <c r="BN222" s="75">
        <f>IFERROR(Y222*I222/H222,"0")</f>
        <v>15.912000000000001</v>
      </c>
      <c r="BO222" s="75">
        <f>IFERROR(1/J222*(X222/H222),"0")</f>
        <v>3.2967032967032968E-2</v>
      </c>
      <c r="BP222" s="75">
        <f>IFERROR(1/J222*(Y222/H222),"0")</f>
        <v>3.2967032967032968E-2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6</v>
      </c>
      <c r="Y223" s="41">
        <f>IFERROR(Y221/H221,"0")+IFERROR(Y222/H222,"0")</f>
        <v>6</v>
      </c>
      <c r="Z223" s="41">
        <f>IFERROR(IF(Z221="",0,Z221),"0")+IFERROR(IF(Z222="",0,Z222),"0")</f>
        <v>3.9059999999999997E-2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14.4</v>
      </c>
      <c r="Y224" s="41">
        <f>IFERROR(SUM(Y221:Y222),"0")</f>
        <v>14.399999999999999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IFERROR(IF(Y316=0,"",ROUNDUP(Y316/H316,0)*0.00902),"")</f>
        <v>7.2160000000000002E-2</v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31.928571428571427</v>
      </c>
      <c r="BN316" s="75">
        <f>IFERROR(Y316*I316/H316,"0")</f>
        <v>35.76</v>
      </c>
      <c r="BO316" s="75">
        <f>IFERROR(1/J316*(X316/H316),"0")</f>
        <v>5.4112554112554112E-2</v>
      </c>
      <c r="BP316" s="75">
        <f>IFERROR(1/J316*(Y316/H316),"0")</f>
        <v>6.0606060606060608E-2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7.1428571428571423</v>
      </c>
      <c r="Y320" s="41">
        <f>IFERROR(Y316/H316,"0")+IFERROR(Y317/H317,"0")+IFERROR(Y318/H318,"0")+IFERROR(Y319/H319,"0")</f>
        <v>8</v>
      </c>
      <c r="Z320" s="41">
        <f>IFERROR(IF(Z316="",0,Z316),"0")+IFERROR(IF(Z317="",0,Z317),"0")+IFERROR(IF(Z318="",0,Z318),"0")+IFERROR(IF(Z319="",0,Z319),"0")</f>
        <v>7.2160000000000002E-2</v>
      </c>
      <c r="AA320" s="64"/>
      <c r="AB320" s="64"/>
      <c r="AC320" s="64"/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30</v>
      </c>
      <c r="Y321" s="41">
        <f>IFERROR(SUM(Y316:Y319),"0")</f>
        <v>33.6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200</v>
      </c>
      <c r="Y331" s="53">
        <f>IFERROR(IF(X331="",0,CEILING((X331/$H331),1)*$H331),"")</f>
        <v>201.60000000000002</v>
      </c>
      <c r="Z331" s="39">
        <f>IFERROR(IF(Y331=0,"",ROUNDUP(Y331/H331,0)*0.01898),"")</f>
        <v>0.45552000000000004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212.35714285714286</v>
      </c>
      <c r="BN331" s="75">
        <f>IFERROR(Y331*I331/H331,"0")</f>
        <v>214.05600000000001</v>
      </c>
      <c r="BO331" s="75">
        <f>IFERROR(1/J331*(X331/H331),"0")</f>
        <v>0.37202380952380953</v>
      </c>
      <c r="BP331" s="75">
        <f>IFERROR(1/J331*(Y331/H331),"0")</f>
        <v>0.375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100</v>
      </c>
      <c r="Y332" s="53">
        <f>IFERROR(IF(X332="",0,CEILING((X332/$H332),1)*$H332),"")</f>
        <v>101.39999999999999</v>
      </c>
      <c r="Z332" s="39">
        <f>IFERROR(IF(Y332=0,"",ROUNDUP(Y332/H332,0)*0.01898),"")</f>
        <v>0.24674000000000001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106.65384615384617</v>
      </c>
      <c r="BN332" s="75">
        <f>IFERROR(Y332*I332/H332,"0")</f>
        <v>108.14700000000001</v>
      </c>
      <c r="BO332" s="75">
        <f>IFERROR(1/J332*(X332/H332),"0")</f>
        <v>0.20032051282051283</v>
      </c>
      <c r="BP332" s="75">
        <f>IFERROR(1/J332*(Y332/H332),"0")</f>
        <v>0.203125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16</v>
      </c>
      <c r="Y333" s="53">
        <f>IFERROR(IF(X333="",0,CEILING((X333/$H333),1)*$H333),"")</f>
        <v>16.8</v>
      </c>
      <c r="Z333" s="39">
        <f>IFERROR(IF(Y333=0,"",ROUNDUP(Y333/H333,0)*0.01898),"")</f>
        <v>3.7960000000000001E-2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16.988571428571429</v>
      </c>
      <c r="BN333" s="75">
        <f>IFERROR(Y333*I333/H333,"0")</f>
        <v>17.838000000000001</v>
      </c>
      <c r="BO333" s="75">
        <f>IFERROR(1/J333*(X333/H333),"0")</f>
        <v>2.976190476190476E-2</v>
      </c>
      <c r="BP333" s="75">
        <f>IFERROR(1/J333*(Y333/H333),"0")</f>
        <v>3.125E-2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38.534798534798533</v>
      </c>
      <c r="Y334" s="41">
        <f>IFERROR(Y331/H331,"0")+IFERROR(Y332/H332,"0")+IFERROR(Y333/H333,"0")</f>
        <v>39</v>
      </c>
      <c r="Z334" s="41">
        <f>IFERROR(IF(Z331="",0,Z331),"0")+IFERROR(IF(Z332="",0,Z332),"0")+IFERROR(IF(Z333="",0,Z333),"0")</f>
        <v>0.7402200000000001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316</v>
      </c>
      <c r="Y335" s="41">
        <f>IFERROR(SUM(Y331:Y333),"0")</f>
        <v>319.8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5000</v>
      </c>
      <c r="Y363" s="53">
        <f t="shared" ref="Y363:Y369" si="57">IFERROR(IF(X363="",0,CEILING((X363/$H363),1)*$H363),"")</f>
        <v>5010</v>
      </c>
      <c r="Z363" s="39">
        <f>IFERROR(IF(Y363=0,"",ROUNDUP(Y363/H363,0)*0.02175),"")</f>
        <v>7.2644999999999991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5160</v>
      </c>
      <c r="BN363" s="75">
        <f t="shared" ref="BN363:BN369" si="59">IFERROR(Y363*I363/H363,"0")</f>
        <v>5170.3200000000006</v>
      </c>
      <c r="BO363" s="75">
        <f t="shared" ref="BO363:BO369" si="60">IFERROR(1/J363*(X363/H363),"0")</f>
        <v>6.9444444444444438</v>
      </c>
      <c r="BP363" s="75">
        <f t="shared" ref="BP363:BP369" si="61">IFERROR(1/J363*(Y363/H363),"0")</f>
        <v>6.958333333333333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2000</v>
      </c>
      <c r="Y364" s="53">
        <f t="shared" si="57"/>
        <v>2010</v>
      </c>
      <c r="Z364" s="39">
        <f>IFERROR(IF(Y364=0,"",ROUNDUP(Y364/H364,0)*0.02175),"")</f>
        <v>2.9144999999999999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2064</v>
      </c>
      <c r="BN364" s="75">
        <f t="shared" si="59"/>
        <v>2074.3200000000002</v>
      </c>
      <c r="BO364" s="75">
        <f t="shared" si="60"/>
        <v>2.7777777777777777</v>
      </c>
      <c r="BP364" s="75">
        <f t="shared" si="61"/>
        <v>2.7916666666666665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2000</v>
      </c>
      <c r="Y365" s="53">
        <f t="shared" si="57"/>
        <v>2010</v>
      </c>
      <c r="Z365" s="39">
        <f>IFERROR(IF(Y365=0,"",ROUNDUP(Y365/H365,0)*0.02175),"")</f>
        <v>2.9144999999999999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2064</v>
      </c>
      <c r="BN365" s="75">
        <f t="shared" si="59"/>
        <v>2074.3200000000002</v>
      </c>
      <c r="BO365" s="75">
        <f t="shared" si="60"/>
        <v>2.7777777777777777</v>
      </c>
      <c r="BP365" s="75">
        <f t="shared" si="61"/>
        <v>2.7916666666666665</v>
      </c>
    </row>
    <row r="366" spans="1:68" ht="27" hidden="1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600</v>
      </c>
      <c r="Y370" s="41">
        <f>IFERROR(Y363/H363,"0")+IFERROR(Y364/H364,"0")+IFERROR(Y365/H365,"0")+IFERROR(Y366/H366,"0")+IFERROR(Y367/H367,"0")+IFERROR(Y368/H368,"0")+IFERROR(Y369/H369,"0")</f>
        <v>602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13.093499999999999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9000</v>
      </c>
      <c r="Y371" s="41">
        <f>IFERROR(SUM(Y363:Y369),"0")</f>
        <v>9030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2000</v>
      </c>
      <c r="Y373" s="53">
        <f>IFERROR(IF(X373="",0,CEILING((X373/$H373),1)*$H373),"")</f>
        <v>2010</v>
      </c>
      <c r="Z373" s="39">
        <f>IFERROR(IF(Y373=0,"",ROUNDUP(Y373/H373,0)*0.02175),"")</f>
        <v>2.9144999999999999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2064</v>
      </c>
      <c r="BN373" s="75">
        <f>IFERROR(Y373*I373/H373,"0")</f>
        <v>2074.3200000000002</v>
      </c>
      <c r="BO373" s="75">
        <f>IFERROR(1/J373*(X373/H373),"0")</f>
        <v>2.7777777777777777</v>
      </c>
      <c r="BP373" s="75">
        <f>IFERROR(1/J373*(Y373/H373),"0")</f>
        <v>2.7916666666666665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133.33333333333334</v>
      </c>
      <c r="Y375" s="41">
        <f>IFERROR(Y373/H373,"0")+IFERROR(Y374/H374,"0")</f>
        <v>134</v>
      </c>
      <c r="Z375" s="41">
        <f>IFERROR(IF(Z373="",0,Z373),"0")+IFERROR(IF(Z374="",0,Z374),"0")</f>
        <v>2.9144999999999999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2000</v>
      </c>
      <c r="Y376" s="41">
        <f>IFERROR(SUM(Y373:Y374),"0")</f>
        <v>2010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170</v>
      </c>
      <c r="Y379" s="53">
        <f>IFERROR(IF(X379="",0,CEILING((X379/$H379),1)*$H379),"")</f>
        <v>171</v>
      </c>
      <c r="Z379" s="39">
        <f>IFERROR(IF(Y379=0,"",ROUNDUP(Y379/H379,0)*0.01898),"")</f>
        <v>0.36062</v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179.80333333333334</v>
      </c>
      <c r="BN379" s="75">
        <f>IFERROR(Y379*I379/H379,"0")</f>
        <v>180.86099999999999</v>
      </c>
      <c r="BO379" s="75">
        <f>IFERROR(1/J379*(X379/H379),"0")</f>
        <v>0.2951388888888889</v>
      </c>
      <c r="BP379" s="75">
        <f>IFERROR(1/J379*(Y379/H379),"0")</f>
        <v>0.296875</v>
      </c>
    </row>
    <row r="380" spans="1:68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18.888888888888889</v>
      </c>
      <c r="Y380" s="41">
        <f>IFERROR(Y378/H378,"0")+IFERROR(Y379/H379,"0")</f>
        <v>19</v>
      </c>
      <c r="Z380" s="41">
        <f>IFERROR(IF(Z378="",0,Z378),"0")+IFERROR(IF(Z379="",0,Z379),"0")</f>
        <v>0.36062</v>
      </c>
      <c r="AA380" s="64"/>
      <c r="AB380" s="64"/>
      <c r="AC380" s="64"/>
    </row>
    <row r="381" spans="1:68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170</v>
      </c>
      <c r="Y381" s="41">
        <f>IFERROR(SUM(Y378:Y379),"0")</f>
        <v>171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450</v>
      </c>
      <c r="Y383" s="53">
        <f>IFERROR(IF(X383="",0,CEILING((X383/$H383),1)*$H383),"")</f>
        <v>450</v>
      </c>
      <c r="Z383" s="39">
        <f>IFERROR(IF(Y383=0,"",ROUNDUP(Y383/H383,0)*0.01898),"")</f>
        <v>0.94900000000000007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475.95000000000005</v>
      </c>
      <c r="BN383" s="75">
        <f>IFERROR(Y383*I383/H383,"0")</f>
        <v>475.95000000000005</v>
      </c>
      <c r="BO383" s="75">
        <f>IFERROR(1/J383*(X383/H383),"0")</f>
        <v>0.78125</v>
      </c>
      <c r="BP383" s="75">
        <f>IFERROR(1/J383*(Y383/H383),"0")</f>
        <v>0.78125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50</v>
      </c>
      <c r="Y384" s="41">
        <f>IFERROR(Y383/H383,"0")</f>
        <v>50</v>
      </c>
      <c r="Z384" s="41">
        <f>IFERROR(IF(Z383="",0,Z383),"0")</f>
        <v>0.94900000000000007</v>
      </c>
      <c r="AA384" s="64"/>
      <c r="AB384" s="64"/>
      <c r="AC384" s="64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450</v>
      </c>
      <c r="Y385" s="41">
        <f>IFERROR(SUM(Y383:Y383),"0")</f>
        <v>450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60</v>
      </c>
      <c r="Y400" s="53">
        <f>IFERROR(IF(X400="",0,CEILING((X400/$H400),1)*$H400),"")</f>
        <v>63</v>
      </c>
      <c r="Z400" s="39">
        <f>IFERROR(IF(Y400=0,"",ROUNDUP(Y400/H400,0)*0.01898),"")</f>
        <v>0.13286000000000001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63.46</v>
      </c>
      <c r="BN400" s="75">
        <f>IFERROR(Y400*I400/H400,"0")</f>
        <v>66.632999999999996</v>
      </c>
      <c r="BO400" s="75">
        <f>IFERROR(1/J400*(X400/H400),"0")</f>
        <v>0.10416666666666667</v>
      </c>
      <c r="BP400" s="75">
        <f>IFERROR(1/J400*(Y400/H400),"0")</f>
        <v>0.109375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6.666666666666667</v>
      </c>
      <c r="Y404" s="41">
        <f>IFERROR(Y400/H400,"0")+IFERROR(Y401/H401,"0")+IFERROR(Y402/H402,"0")+IFERROR(Y403/H403,"0")</f>
        <v>7</v>
      </c>
      <c r="Z404" s="41">
        <f>IFERROR(IF(Z400="",0,Z400),"0")+IFERROR(IF(Z401="",0,Z401),"0")+IFERROR(IF(Z402="",0,Z402),"0")+IFERROR(IF(Z403="",0,Z403),"0")</f>
        <v>0.13286000000000001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60</v>
      </c>
      <c r="Y405" s="41">
        <f>IFERROR(SUM(Y400:Y403),"0")</f>
        <v>63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8.3999999999999986</v>
      </c>
      <c r="Y421" s="53">
        <f t="shared" si="62"/>
        <v>8.4</v>
      </c>
      <c r="Z421" s="39">
        <f t="shared" si="67"/>
        <v>2.0080000000000001E-2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8.9199999999999982</v>
      </c>
      <c r="BN421" s="75">
        <f t="shared" si="64"/>
        <v>8.92</v>
      </c>
      <c r="BO421" s="75">
        <f t="shared" si="65"/>
        <v>1.7094017094017092E-2</v>
      </c>
      <c r="BP421" s="75">
        <f t="shared" si="66"/>
        <v>1.7094017094017096E-2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3.9999999999999991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4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2.0080000000000001E-2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8.3999999999999986</v>
      </c>
      <c r="Y424" s="41">
        <f>IFERROR(SUM(Y413:Y422),"0")</f>
        <v>8.4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8.3999999999999986</v>
      </c>
      <c r="Y438" s="53">
        <f>IFERROR(IF(X438="",0,CEILING((X438/$H438),1)*$H438),"")</f>
        <v>8.4</v>
      </c>
      <c r="Z438" s="39">
        <f>IFERROR(IF(Y438=0,"",ROUNDUP(Y438/H438,0)*0.00502),"")</f>
        <v>2.0080000000000001E-2</v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8.9199999999999982</v>
      </c>
      <c r="BN438" s="75">
        <f>IFERROR(Y438*I438/H438,"0")</f>
        <v>8.92</v>
      </c>
      <c r="BO438" s="75">
        <f>IFERROR(1/J438*(X438/H438),"0")</f>
        <v>1.7094017094017092E-2</v>
      </c>
      <c r="BP438" s="75">
        <f>IFERROR(1/J438*(Y438/H438),"0")</f>
        <v>1.7094017094017096E-2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3.9999999999999991</v>
      </c>
      <c r="Y441" s="41">
        <f>IFERROR(Y437/H437,"0")+IFERROR(Y438/H438,"0")+IFERROR(Y439/H439,"0")+IFERROR(Y440/H440,"0")</f>
        <v>4</v>
      </c>
      <c r="Z441" s="41">
        <f>IFERROR(IF(Z437="",0,Z437),"0")+IFERROR(IF(Z438="",0,Z438),"0")+IFERROR(IF(Z439="",0,Z439),"0")+IFERROR(IF(Z440="",0,Z440),"0")</f>
        <v>2.0080000000000001E-2</v>
      </c>
      <c r="AA441" s="64"/>
      <c r="AB441" s="64"/>
      <c r="AC441" s="64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8.3999999999999986</v>
      </c>
      <c r="Y442" s="41">
        <f>IFERROR(SUM(Y437:Y440),"0")</f>
        <v>8.4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250</v>
      </c>
      <c r="Y463" s="53">
        <f t="shared" si="68"/>
        <v>253.44</v>
      </c>
      <c r="Z463" s="39">
        <f t="shared" si="69"/>
        <v>0.57408000000000003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267.04545454545456</v>
      </c>
      <c r="BN463" s="75">
        <f t="shared" si="71"/>
        <v>270.71999999999997</v>
      </c>
      <c r="BO463" s="75">
        <f t="shared" si="72"/>
        <v>0.45527389277389274</v>
      </c>
      <c r="BP463" s="75">
        <f t="shared" si="73"/>
        <v>0.46153846153846156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400</v>
      </c>
      <c r="Y465" s="53">
        <f t="shared" si="68"/>
        <v>401.28000000000003</v>
      </c>
      <c r="Z465" s="39">
        <f t="shared" si="69"/>
        <v>0.90895999999999999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427.27272727272725</v>
      </c>
      <c r="BN465" s="75">
        <f t="shared" si="71"/>
        <v>428.64</v>
      </c>
      <c r="BO465" s="75">
        <f t="shared" si="72"/>
        <v>0.72843822843822836</v>
      </c>
      <c r="BP465" s="75">
        <f t="shared" si="73"/>
        <v>0.73076923076923084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123.10606060606059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124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1.4830399999999999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650</v>
      </c>
      <c r="Y478" s="41">
        <f>IFERROR(SUM(Y461:Y476),"0")</f>
        <v>654.72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300</v>
      </c>
      <c r="Y480" s="53">
        <f>IFERROR(IF(X480="",0,CEILING((X480/$H480),1)*$H480),"")</f>
        <v>300.96000000000004</v>
      </c>
      <c r="Z480" s="39">
        <f>IFERROR(IF(Y480=0,"",ROUNDUP(Y480/H480,0)*0.01196),"")</f>
        <v>0.68171999999999999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320.45454545454544</v>
      </c>
      <c r="BN480" s="75">
        <f>IFERROR(Y480*I480/H480,"0")</f>
        <v>321.48</v>
      </c>
      <c r="BO480" s="75">
        <f>IFERROR(1/J480*(X480/H480),"0")</f>
        <v>0.54632867132867136</v>
      </c>
      <c r="BP480" s="75">
        <f>IFERROR(1/J480*(Y480/H480),"0")</f>
        <v>0.54807692307692313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56.818181818181813</v>
      </c>
      <c r="Y483" s="41">
        <f>IFERROR(Y480/H480,"0")+IFERROR(Y481/H481,"0")+IFERROR(Y482/H482,"0")</f>
        <v>57.000000000000007</v>
      </c>
      <c r="Z483" s="41">
        <f>IFERROR(IF(Z480="",0,Z480),"0")+IFERROR(IF(Z481="",0,Z481),"0")+IFERROR(IF(Z482="",0,Z482),"0")</f>
        <v>0.68171999999999999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300</v>
      </c>
      <c r="Y484" s="41">
        <f>IFERROR(SUM(Y480:Y482),"0")</f>
        <v>300.96000000000004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150</v>
      </c>
      <c r="Y486" s="53">
        <f t="shared" ref="Y486:Y494" si="74">IFERROR(IF(X486="",0,CEILING((X486/$H486),1)*$H486),"")</f>
        <v>153.12</v>
      </c>
      <c r="Z486" s="39">
        <f>IFERROR(IF(Y486=0,"",ROUNDUP(Y486/H486,0)*0.01196),"")</f>
        <v>0.34683999999999998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160.22727272727272</v>
      </c>
      <c r="BN486" s="75">
        <f t="shared" ref="BN486:BN494" si="76">IFERROR(Y486*I486/H486,"0")</f>
        <v>163.56</v>
      </c>
      <c r="BO486" s="75">
        <f t="shared" ref="BO486:BO494" si="77">IFERROR(1/J486*(X486/H486),"0")</f>
        <v>0.27316433566433568</v>
      </c>
      <c r="BP486" s="75">
        <f t="shared" ref="BP486:BP494" si="78">IFERROR(1/J486*(Y486/H486),"0")</f>
        <v>0.27884615384615385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100</v>
      </c>
      <c r="Y487" s="53">
        <f t="shared" si="74"/>
        <v>100.32000000000001</v>
      </c>
      <c r="Z487" s="39">
        <f>IFERROR(IF(Y487=0,"",ROUNDUP(Y487/H487,0)*0.01196),"")</f>
        <v>0.22724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106.81818181818181</v>
      </c>
      <c r="BN487" s="75">
        <f t="shared" si="76"/>
        <v>107.16</v>
      </c>
      <c r="BO487" s="75">
        <f t="shared" si="77"/>
        <v>0.18210955710955709</v>
      </c>
      <c r="BP487" s="75">
        <f t="shared" si="78"/>
        <v>0.18269230769230771</v>
      </c>
    </row>
    <row r="488" spans="1:68" ht="27" hidden="1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47.348484848484844</v>
      </c>
      <c r="Y495" s="41">
        <f>IFERROR(Y486/H486,"0")+IFERROR(Y487/H487,"0")+IFERROR(Y488/H488,"0")+IFERROR(Y489/H489,"0")+IFERROR(Y490/H490,"0")+IFERROR(Y491/H491,"0")+IFERROR(Y492/H492,"0")+IFERROR(Y493/H493,"0")+IFERROR(Y494/H494,"0")</f>
        <v>48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0.57407999999999992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250</v>
      </c>
      <c r="Y496" s="41">
        <f>IFERROR(SUM(Y486:Y494),"0")</f>
        <v>253.44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15101.199999999999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15190.319999999998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15757.077348533969</v>
      </c>
      <c r="Y554" s="41">
        <f>IFERROR(SUM(BN22:BN550),"0")</f>
        <v>15850.295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24</v>
      </c>
      <c r="Y555" s="42">
        <f>ROUNDUP(SUM(BP22:BP550),0)</f>
        <v>24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16357.077348533969</v>
      </c>
      <c r="Y556" s="41">
        <f>GrossWeightTotalR+PalletQtyTotalR*25</f>
        <v>16450.294999999998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1702.4837406101772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1714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25.602929999999997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159.6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1727.4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353.40000000000003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11661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63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8.4</v>
      </c>
      <c r="Y563" s="50">
        <f>IFERROR(Y432*1,"0")+IFERROR(Y433*1,"0")+IFERROR(Y437*1,"0")+IFERROR(Y438*1,"0")+IFERROR(Y439*1,"0")+IFERROR(Y440*1,"0")</f>
        <v>8.4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1209.1200000000001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4,00"/>
        <filter val="1 702,48"/>
        <filter val="100,00"/>
        <filter val="123,11"/>
        <filter val="130,00"/>
        <filter val="133,33"/>
        <filter val="14,40"/>
        <filter val="15 101,20"/>
        <filter val="15 757,08"/>
        <filter val="150,00"/>
        <filter val="16 357,08"/>
        <filter val="16,00"/>
        <filter val="170,00"/>
        <filter val="18,89"/>
        <filter val="192,00"/>
        <filter val="2 000,00"/>
        <filter val="200,00"/>
        <filter val="216,00"/>
        <filter val="24"/>
        <filter val="250,00"/>
        <filter val="252,00"/>
        <filter val="288,00"/>
        <filter val="30,00"/>
        <filter val="300,00"/>
        <filter val="316,00"/>
        <filter val="35,71"/>
        <filter val="350,00"/>
        <filter val="38,53"/>
        <filter val="4,00"/>
        <filter val="400,00"/>
        <filter val="450,00"/>
        <filter val="47,35"/>
        <filter val="5 000,00"/>
        <filter val="50,00"/>
        <filter val="506,12"/>
        <filter val="56,82"/>
        <filter val="6,00"/>
        <filter val="6,67"/>
        <filter val="60,00"/>
        <filter val="600,00"/>
        <filter val="64,81"/>
        <filter val="650,00"/>
        <filter val="7,14"/>
        <filter val="8,40"/>
        <filter val="9 00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