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"/>
    </mc:Choice>
  </mc:AlternateContent>
  <xr:revisionPtr revIDLastSave="0" documentId="13_ncr:1_{C79BD9CC-A1B0-436C-8F1F-C2FB83C439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91029"/>
</workbook>
</file>

<file path=xl/calcChain.xml><?xml version="1.0" encoding="utf-8"?>
<calcChain xmlns="http://schemas.openxmlformats.org/spreadsheetml/2006/main">
  <c r="AG69" i="1" l="1"/>
  <c r="AG53" i="1"/>
  <c r="AG45" i="1"/>
  <c r="AG6" i="1"/>
  <c r="P7" i="1"/>
  <c r="Q7" i="1" s="1"/>
  <c r="AG7" i="1" s="1"/>
  <c r="P8" i="1"/>
  <c r="P9" i="1"/>
  <c r="Q9" i="1" s="1"/>
  <c r="AG9" i="1" s="1"/>
  <c r="P10" i="1"/>
  <c r="Q10" i="1" s="1"/>
  <c r="AG10" i="1" s="1"/>
  <c r="P11" i="1"/>
  <c r="AG11" i="1" s="1"/>
  <c r="P12" i="1"/>
  <c r="Q12" i="1" s="1"/>
  <c r="AG12" i="1" s="1"/>
  <c r="P13" i="1"/>
  <c r="Q13" i="1" s="1"/>
  <c r="AG13" i="1" s="1"/>
  <c r="P14" i="1"/>
  <c r="T14" i="1" s="1"/>
  <c r="P15" i="1"/>
  <c r="Q15" i="1" s="1"/>
  <c r="AG15" i="1" s="1"/>
  <c r="P16" i="1"/>
  <c r="P17" i="1"/>
  <c r="AG17" i="1" s="1"/>
  <c r="P18" i="1"/>
  <c r="P19" i="1"/>
  <c r="P20" i="1"/>
  <c r="P21" i="1"/>
  <c r="P22" i="1"/>
  <c r="Q22" i="1" s="1"/>
  <c r="AG22" i="1" s="1"/>
  <c r="P23" i="1"/>
  <c r="P24" i="1"/>
  <c r="P25" i="1"/>
  <c r="Q25" i="1" s="1"/>
  <c r="AG25" i="1" s="1"/>
  <c r="P26" i="1"/>
  <c r="AG26" i="1" s="1"/>
  <c r="P27" i="1"/>
  <c r="Q27" i="1" s="1"/>
  <c r="AG27" i="1" s="1"/>
  <c r="P28" i="1"/>
  <c r="Q28" i="1" s="1"/>
  <c r="P29" i="1"/>
  <c r="P30" i="1"/>
  <c r="Q30" i="1" s="1"/>
  <c r="AG30" i="1" s="1"/>
  <c r="P31" i="1"/>
  <c r="AG31" i="1" s="1"/>
  <c r="P32" i="1"/>
  <c r="P33" i="1"/>
  <c r="Q33" i="1" s="1"/>
  <c r="AG33" i="1" s="1"/>
  <c r="P34" i="1"/>
  <c r="Q34" i="1" s="1"/>
  <c r="AG34" i="1" s="1"/>
  <c r="P35" i="1"/>
  <c r="Q35" i="1" s="1"/>
  <c r="AG35" i="1" s="1"/>
  <c r="P36" i="1"/>
  <c r="Q36" i="1" s="1"/>
  <c r="AG36" i="1" s="1"/>
  <c r="P37" i="1"/>
  <c r="P38" i="1"/>
  <c r="P39" i="1"/>
  <c r="P40" i="1"/>
  <c r="P41" i="1"/>
  <c r="P42" i="1"/>
  <c r="P43" i="1"/>
  <c r="Q43" i="1" s="1"/>
  <c r="AG43" i="1" s="1"/>
  <c r="P44" i="1"/>
  <c r="P45" i="1"/>
  <c r="P46" i="1"/>
  <c r="AG46" i="1" s="1"/>
  <c r="P47" i="1"/>
  <c r="T47" i="1" s="1"/>
  <c r="P48" i="1"/>
  <c r="AG48" i="1" s="1"/>
  <c r="P49" i="1"/>
  <c r="AG49" i="1" s="1"/>
  <c r="P50" i="1"/>
  <c r="Q50" i="1" s="1"/>
  <c r="AG50" i="1" s="1"/>
  <c r="P51" i="1"/>
  <c r="AG51" i="1" s="1"/>
  <c r="P52" i="1"/>
  <c r="P53" i="1"/>
  <c r="P54" i="1"/>
  <c r="AG54" i="1" s="1"/>
  <c r="P55" i="1"/>
  <c r="AG55" i="1" s="1"/>
  <c r="P56" i="1"/>
  <c r="Q56" i="1" s="1"/>
  <c r="AG56" i="1" s="1"/>
  <c r="P57" i="1"/>
  <c r="P58" i="1"/>
  <c r="P59" i="1"/>
  <c r="P60" i="1"/>
  <c r="P61" i="1"/>
  <c r="P62" i="1"/>
  <c r="P63" i="1"/>
  <c r="Q63" i="1" s="1"/>
  <c r="AG63" i="1" s="1"/>
  <c r="P64" i="1"/>
  <c r="P65" i="1"/>
  <c r="P66" i="1"/>
  <c r="Q66" i="1" s="1"/>
  <c r="AG66" i="1" s="1"/>
  <c r="P67" i="1"/>
  <c r="P68" i="1"/>
  <c r="Q68" i="1" s="1"/>
  <c r="AG68" i="1" s="1"/>
  <c r="P69" i="1"/>
  <c r="P70" i="1"/>
  <c r="Q70" i="1" s="1"/>
  <c r="AG70" i="1" s="1"/>
  <c r="P71" i="1"/>
  <c r="T71" i="1" s="1"/>
  <c r="P72" i="1"/>
  <c r="T72" i="1" s="1"/>
  <c r="P73" i="1"/>
  <c r="Q73" i="1" s="1"/>
  <c r="AG73" i="1" s="1"/>
  <c r="P74" i="1"/>
  <c r="AG74" i="1" s="1"/>
  <c r="P75" i="1"/>
  <c r="P76" i="1"/>
  <c r="AG76" i="1" s="1"/>
  <c r="P77" i="1"/>
  <c r="T77" i="1" s="1"/>
  <c r="P78" i="1"/>
  <c r="T78" i="1" s="1"/>
  <c r="P79" i="1"/>
  <c r="T79" i="1" s="1"/>
  <c r="P80" i="1"/>
  <c r="P81" i="1"/>
  <c r="T81" i="1" s="1"/>
  <c r="P82" i="1"/>
  <c r="T82" i="1" s="1"/>
  <c r="P83" i="1"/>
  <c r="P84" i="1"/>
  <c r="P85" i="1"/>
  <c r="P86" i="1"/>
  <c r="U86" i="1" s="1"/>
  <c r="P87" i="1"/>
  <c r="P88" i="1"/>
  <c r="P89" i="1"/>
  <c r="U89" i="1" s="1"/>
  <c r="P90" i="1"/>
  <c r="T90" i="1" s="1"/>
  <c r="P91" i="1"/>
  <c r="P92" i="1"/>
  <c r="P93" i="1"/>
  <c r="P6" i="1"/>
  <c r="U6" i="1" s="1"/>
  <c r="K93" i="1"/>
  <c r="AG92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AG75" i="1"/>
  <c r="K75" i="1"/>
  <c r="K74" i="1"/>
  <c r="K73" i="1"/>
  <c r="K72" i="1"/>
  <c r="K71" i="1"/>
  <c r="K70" i="1"/>
  <c r="K69" i="1"/>
  <c r="K68" i="1"/>
  <c r="K67" i="1"/>
  <c r="K66" i="1"/>
  <c r="K65" i="1"/>
  <c r="AG64" i="1"/>
  <c r="K64" i="1"/>
  <c r="K63" i="1"/>
  <c r="K62" i="1"/>
  <c r="K61" i="1"/>
  <c r="K60" i="1"/>
  <c r="K59" i="1"/>
  <c r="K58" i="1"/>
  <c r="K57" i="1"/>
  <c r="K56" i="1"/>
  <c r="K55" i="1"/>
  <c r="K54" i="1"/>
  <c r="K53" i="1"/>
  <c r="AG52" i="1"/>
  <c r="K52" i="1"/>
  <c r="K51" i="1"/>
  <c r="K50" i="1"/>
  <c r="K49" i="1"/>
  <c r="K48" i="1"/>
  <c r="K47" i="1"/>
  <c r="K46" i="1"/>
  <c r="K45" i="1"/>
  <c r="K44" i="1"/>
  <c r="K43" i="1"/>
  <c r="AG42" i="1"/>
  <c r="K42" i="1"/>
  <c r="K41" i="1"/>
  <c r="K40" i="1"/>
  <c r="AG39" i="1"/>
  <c r="K39" i="1"/>
  <c r="K38" i="1"/>
  <c r="K37" i="1"/>
  <c r="K36" i="1"/>
  <c r="K35" i="1"/>
  <c r="K34" i="1"/>
  <c r="K33" i="1"/>
  <c r="AG32" i="1"/>
  <c r="K32" i="1"/>
  <c r="K31" i="1"/>
  <c r="K30" i="1"/>
  <c r="AG29" i="1"/>
  <c r="K29" i="1"/>
  <c r="K28" i="1"/>
  <c r="K27" i="1"/>
  <c r="K26" i="1"/>
  <c r="K25" i="1"/>
  <c r="K24" i="1"/>
  <c r="AG23" i="1"/>
  <c r="K23" i="1"/>
  <c r="K22" i="1"/>
  <c r="K21" i="1"/>
  <c r="K20" i="1"/>
  <c r="K19" i="1"/>
  <c r="K18" i="1"/>
  <c r="K17" i="1"/>
  <c r="AG16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9" i="1" l="1"/>
  <c r="AG19" i="1" s="1"/>
  <c r="T27" i="1"/>
  <c r="T7" i="1"/>
  <c r="AG67" i="1"/>
  <c r="AG28" i="1"/>
  <c r="T84" i="1"/>
  <c r="T64" i="1"/>
  <c r="Q8" i="1"/>
  <c r="AG8" i="1" s="1"/>
  <c r="T63" i="1"/>
  <c r="T43" i="1"/>
  <c r="T23" i="1"/>
  <c r="T42" i="1"/>
  <c r="T22" i="1"/>
  <c r="T20" i="1"/>
  <c r="T68" i="1"/>
  <c r="T39" i="1"/>
  <c r="T19" i="1"/>
  <c r="AG80" i="1"/>
  <c r="T58" i="1"/>
  <c r="T18" i="1"/>
  <c r="Q83" i="1"/>
  <c r="AG83" i="1" s="1"/>
  <c r="Q57" i="1"/>
  <c r="AG57" i="1" s="1"/>
  <c r="AG84" i="1"/>
  <c r="T76" i="1"/>
  <c r="T56" i="1"/>
  <c r="T36" i="1"/>
  <c r="T16" i="1"/>
  <c r="AG37" i="1"/>
  <c r="AG58" i="1"/>
  <c r="AG85" i="1"/>
  <c r="T75" i="1"/>
  <c r="T55" i="1"/>
  <c r="T35" i="1"/>
  <c r="AG18" i="1"/>
  <c r="Q38" i="1"/>
  <c r="AG38" i="1" s="1"/>
  <c r="AG59" i="1"/>
  <c r="Q86" i="1"/>
  <c r="AG86" i="1" s="1"/>
  <c r="T74" i="1"/>
  <c r="AG60" i="1"/>
  <c r="Q87" i="1"/>
  <c r="AG87" i="1" s="1"/>
  <c r="AG20" i="1"/>
  <c r="Q40" i="1"/>
  <c r="AG40" i="1" s="1"/>
  <c r="Q61" i="1"/>
  <c r="AG61" i="1" s="1"/>
  <c r="Q88" i="1"/>
  <c r="AG88" i="1" s="1"/>
  <c r="T92" i="1"/>
  <c r="Q21" i="1"/>
  <c r="AG21" i="1" s="1"/>
  <c r="Q41" i="1"/>
  <c r="AG41" i="1" s="1"/>
  <c r="Q62" i="1"/>
  <c r="AG62" i="1" s="1"/>
  <c r="Q89" i="1"/>
  <c r="AG89" i="1" s="1"/>
  <c r="Q91" i="1"/>
  <c r="AG91" i="1" s="1"/>
  <c r="T48" i="1"/>
  <c r="Q24" i="1"/>
  <c r="AG24" i="1" s="1"/>
  <c r="Q44" i="1"/>
  <c r="AG44" i="1" s="1"/>
  <c r="Q65" i="1"/>
  <c r="AG65" i="1" s="1"/>
  <c r="Q93" i="1"/>
  <c r="AG93" i="1" s="1"/>
  <c r="T25" i="1"/>
  <c r="T45" i="1"/>
  <c r="T17" i="1"/>
  <c r="T46" i="1"/>
  <c r="T15" i="1"/>
  <c r="T34" i="1"/>
  <c r="T54" i="1"/>
  <c r="T73" i="1"/>
  <c r="T53" i="1"/>
  <c r="T33" i="1"/>
  <c r="T13" i="1"/>
  <c r="T26" i="1"/>
  <c r="T52" i="1"/>
  <c r="T32" i="1"/>
  <c r="T12" i="1"/>
  <c r="T66" i="1"/>
  <c r="T51" i="1"/>
  <c r="T31" i="1"/>
  <c r="T11" i="1"/>
  <c r="T70" i="1"/>
  <c r="T50" i="1"/>
  <c r="T30" i="1"/>
  <c r="T10" i="1"/>
  <c r="T69" i="1"/>
  <c r="T49" i="1"/>
  <c r="T29" i="1"/>
  <c r="T9" i="1"/>
  <c r="U93" i="1"/>
  <c r="U76" i="1"/>
  <c r="U74" i="1"/>
  <c r="U66" i="1"/>
  <c r="U46" i="1"/>
  <c r="U34" i="1"/>
  <c r="U75" i="1"/>
  <c r="U56" i="1"/>
  <c r="U54" i="1"/>
  <c r="U36" i="1"/>
  <c r="U26" i="1"/>
  <c r="T6" i="1"/>
  <c r="U16" i="1"/>
  <c r="U14" i="1"/>
  <c r="P5" i="1"/>
  <c r="U85" i="1"/>
  <c r="U65" i="1"/>
  <c r="U55" i="1"/>
  <c r="U45" i="1"/>
  <c r="U35" i="1"/>
  <c r="U25" i="1"/>
  <c r="U15" i="1"/>
  <c r="U84" i="1"/>
  <c r="U64" i="1"/>
  <c r="U44" i="1"/>
  <c r="U24" i="1"/>
  <c r="U92" i="1"/>
  <c r="U83" i="1"/>
  <c r="U73" i="1"/>
  <c r="U63" i="1"/>
  <c r="U53" i="1"/>
  <c r="U43" i="1"/>
  <c r="U33" i="1"/>
  <c r="U23" i="1"/>
  <c r="U13" i="1"/>
  <c r="U91" i="1"/>
  <c r="U82" i="1"/>
  <c r="U72" i="1"/>
  <c r="U62" i="1"/>
  <c r="U52" i="1"/>
  <c r="U42" i="1"/>
  <c r="U32" i="1"/>
  <c r="U22" i="1"/>
  <c r="U12" i="1"/>
  <c r="U90" i="1"/>
  <c r="U81" i="1"/>
  <c r="U71" i="1"/>
  <c r="U61" i="1"/>
  <c r="U51" i="1"/>
  <c r="U41" i="1"/>
  <c r="U31" i="1"/>
  <c r="U21" i="1"/>
  <c r="U11" i="1"/>
  <c r="U80" i="1"/>
  <c r="U70" i="1"/>
  <c r="U60" i="1"/>
  <c r="U50" i="1"/>
  <c r="U40" i="1"/>
  <c r="U30" i="1"/>
  <c r="U20" i="1"/>
  <c r="U10" i="1"/>
  <c r="U88" i="1"/>
  <c r="U79" i="1"/>
  <c r="U69" i="1"/>
  <c r="U59" i="1"/>
  <c r="U49" i="1"/>
  <c r="U39" i="1"/>
  <c r="U29" i="1"/>
  <c r="U19" i="1"/>
  <c r="U9" i="1"/>
  <c r="U87" i="1"/>
  <c r="U78" i="1"/>
  <c r="U68" i="1"/>
  <c r="U58" i="1"/>
  <c r="U48" i="1"/>
  <c r="U38" i="1"/>
  <c r="U28" i="1"/>
  <c r="U18" i="1"/>
  <c r="U8" i="1"/>
  <c r="U77" i="1"/>
  <c r="U67" i="1"/>
  <c r="U57" i="1"/>
  <c r="U47" i="1"/>
  <c r="U37" i="1"/>
  <c r="U27" i="1"/>
  <c r="U17" i="1"/>
  <c r="U7" i="1"/>
  <c r="K5" i="1"/>
  <c r="T40" i="1" l="1"/>
  <c r="T89" i="1"/>
  <c r="T88" i="1"/>
  <c r="T57" i="1"/>
  <c r="AG5" i="1"/>
  <c r="T38" i="1"/>
  <c r="T24" i="1"/>
  <c r="T44" i="1"/>
  <c r="T59" i="1"/>
  <c r="T91" i="1"/>
  <c r="T60" i="1"/>
  <c r="T65" i="1"/>
  <c r="T83" i="1"/>
  <c r="T85" i="1"/>
  <c r="T86" i="1"/>
  <c r="T80" i="1"/>
  <c r="T21" i="1"/>
  <c r="T41" i="1"/>
  <c r="Q5" i="1"/>
  <c r="T61" i="1"/>
  <c r="T67" i="1"/>
  <c r="T87" i="1"/>
  <c r="T8" i="1"/>
  <c r="T93" i="1"/>
  <c r="T37" i="1"/>
  <c r="T62" i="1"/>
  <c r="T28" i="1"/>
</calcChain>
</file>

<file path=xl/sharedStrings.xml><?xml version="1.0" encoding="utf-8"?>
<sst xmlns="http://schemas.openxmlformats.org/spreadsheetml/2006/main" count="364" uniqueCount="157">
  <si>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</si>
  <si>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</si>
  <si>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</si>
  <si>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</si>
  <si>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</si>
  <si>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</si>
  <si>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</si>
  <si>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</si>
  <si>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</si>
  <si>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</si>
  <si>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</si>
  <si>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</si>
  <si>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</si>
  <si>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</si>
  <si>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</si>
  <si>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</si>
  <si>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</si>
  <si>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</si>
  <si>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</si>
  <si>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</si>
  <si>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</si>
  <si>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</si>
  <si>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</si>
  <si>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</si>
  <si>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12,05,</t>
  </si>
  <si>
    <t>14,05,</t>
  </si>
  <si>
    <t>08,05,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</si>
  <si>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</si>
  <si>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</si>
  <si>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</si>
  <si>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</si>
  <si>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</si>
  <si>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</si>
  <si>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</si>
  <si>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</si>
  <si>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</si>
  <si>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</si>
  <si>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</si>
  <si>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</si>
  <si>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</si>
  <si>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</si>
  <si>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</si>
  <si>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</si>
  <si>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</si>
  <si>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</si>
  <si>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</si>
  <si>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</si>
  <si>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</si>
  <si>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</si>
  <si>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</si>
  <si>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</si>
  <si>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</si>
  <si>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</si>
  <si>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18,04,25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</si>
  <si>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</si>
  <si>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</si>
  <si>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</si>
  <si>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</si>
  <si>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</si>
  <si>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</si>
  <si>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</si>
  <si>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</si>
  <si>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</si>
  <si>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</si>
  <si>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</si>
  <si>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</si>
  <si>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</si>
  <si>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</si>
  <si>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</si>
  <si>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</si>
  <si>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</si>
  <si>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</si>
  <si>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</si>
  <si>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продажи!!!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</si>
  <si>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</si>
  <si>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</si>
  <si>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</si>
  <si>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</si>
  <si>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</si>
  <si>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</si>
  <si>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</si>
  <si>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</si>
  <si>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</si>
  <si>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09,05,25 филиал обнулил / 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</si>
  <si>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</si>
  <si>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</si>
  <si>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</si>
  <si>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</si>
  <si>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</si>
  <si>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</si>
  <si>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</si>
  <si>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</si>
  <si>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</si>
  <si>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11,04,25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</si>
  <si>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</si>
  <si>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</si>
  <si>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</si>
  <si>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</si>
  <si>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</si>
  <si>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</si>
  <si>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</si>
  <si>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</si>
  <si>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</si>
  <si>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</si>
  <si>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</si>
  <si>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23,04,25 филиал обнулил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</si>
  <si>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</si>
  <si>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</si>
  <si>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</si>
  <si>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</si>
  <si>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</si>
  <si>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</si>
  <si>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</si>
  <si>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</si>
  <si>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</si>
  <si>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</si>
  <si>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</si>
  <si>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</si>
  <si>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</si>
  <si>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необходимо увеличить продажи / сети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</si>
  <si>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</si>
  <si>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</si>
  <si>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</si>
  <si>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</si>
  <si>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</si>
  <si>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</si>
  <si>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</si>
  <si>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</si>
  <si>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</si>
  <si>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</si>
  <si>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</si>
  <si>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>ТМА апрель / 16,04,25 филиал обнулил</t>
  </si>
  <si>
    <t xml:space="preserve"> 456  Колбаса Филейная ТМ Особый рецепт ВЕС большой батон  ПОКОМ</t>
  </si>
  <si>
    <t>ТМА апрель / 23,04,25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</si>
  <si>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</si>
  <si>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</si>
  <si>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</si>
  <si>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</si>
  <si>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</si>
  <si>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</si>
  <si>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</si>
  <si>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</si>
  <si>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</si>
  <si>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</si>
  <si>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</si>
  <si>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</si>
  <si>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</si>
  <si>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</si>
  <si>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</si>
  <si>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</si>
  <si>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</si>
  <si>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</si>
  <si>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</si>
  <si>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</si>
  <si>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09,05,25 филиал обнулил</t>
  </si>
  <si>
    <t>522  Колбаса Гвардейская с/к ТМ Стародворье  ПОКОМ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</si>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</sst>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5.57031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36094.47600000001</v>
      </c>
      <c r="F5" s="4">
        <f>SUM(F6:F499)</f>
        <v>45002.728999999999</v>
      </c>
      <c r="G5" s="7"/>
      <c r="H5" s="1"/>
      <c r="I5" s="1"/>
      <c r="J5" s="4">
        <f t="shared" ref="J5:R5" si="0">SUM(J6:J499)</f>
        <v>36185.68</v>
      </c>
      <c r="K5" s="4">
        <f t="shared" si="0"/>
        <v>-91.203999999999752</v>
      </c>
      <c r="L5" s="4">
        <f t="shared" si="0"/>
        <v>0</v>
      </c>
      <c r="M5" s="4">
        <f t="shared" si="0"/>
        <v>0</v>
      </c>
      <c r="N5" s="4">
        <f t="shared" si="0"/>
        <v>17623.118643559996</v>
      </c>
      <c r="O5" s="4">
        <f t="shared" si="0"/>
        <v>5646.8577000000005</v>
      </c>
      <c r="P5" s="4">
        <f t="shared" si="0"/>
        <v>7218.8951999999981</v>
      </c>
      <c r="Q5" s="4">
        <f t="shared" si="0"/>
        <v>10255.843290680003</v>
      </c>
      <c r="R5" s="4">
        <f t="shared" si="0"/>
        <v>0</v>
      </c>
      <c r="S5" s="1"/>
      <c r="T5" s="1"/>
      <c r="U5" s="1"/>
      <c r="V5" s="4">
        <f t="shared" ref="V5:AE5" si="1">SUM(V6:V499)</f>
        <v>8361.6757999999973</v>
      </c>
      <c r="W5" s="4">
        <f t="shared" si="1"/>
        <v>8020.7231999999995</v>
      </c>
      <c r="X5" s="4">
        <f t="shared" si="1"/>
        <v>6599.9574000000021</v>
      </c>
      <c r="Y5" s="4">
        <f t="shared" si="1"/>
        <v>6748.3460000000005</v>
      </c>
      <c r="Z5" s="4">
        <f t="shared" si="1"/>
        <v>6859.0880000000006</v>
      </c>
      <c r="AA5" s="4">
        <f t="shared" si="1"/>
        <v>7073.7327999999998</v>
      </c>
      <c r="AB5" s="4">
        <f t="shared" si="1"/>
        <v>8822.3622000000014</v>
      </c>
      <c r="AC5" s="4">
        <f t="shared" si="1"/>
        <v>8649.4112000000005</v>
      </c>
      <c r="AD5" s="4">
        <f t="shared" si="1"/>
        <v>7481.766599999999</v>
      </c>
      <c r="AE5" s="4">
        <f t="shared" si="1"/>
        <v>7699.3385999999991</v>
      </c>
      <c r="AF5" s="1"/>
      <c r="AG5" s="4">
        <f>SUM(AG6:AG499)</f>
        <v>6430.8146413920022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1317.41</v>
      </c>
      <c r="D6" s="1">
        <v>719.43100000000004</v>
      </c>
      <c r="E6" s="1">
        <v>887.85500000000002</v>
      </c>
      <c r="F6" s="1">
        <v>936.26599999999996</v>
      </c>
      <c r="G6" s="7">
        <v>1</v>
      </c>
      <c r="H6" s="1">
        <v>50</v>
      </c>
      <c r="I6" s="1" t="s">
        <v>37</v>
      </c>
      <c r="J6" s="1">
        <v>866.3</v>
      </c>
      <c r="K6" s="1">
        <f t="shared" ref="K6:K37" si="2">E6-J6</f>
        <v>21.555000000000064</v>
      </c>
      <c r="L6" s="1"/>
      <c r="M6" s="1"/>
      <c r="N6" s="1">
        <v>693.58194939999987</v>
      </c>
      <c r="O6" s="1">
        <v>379.41789999999997</v>
      </c>
      <c r="P6" s="1">
        <f>E6/5</f>
        <v>177.571</v>
      </c>
      <c r="Q6" s="5"/>
      <c r="R6" s="5"/>
      <c r="S6" s="1"/>
      <c r="T6" s="1">
        <f>(F6+N6+O6+Q6)/P6</f>
        <v>11.315281489657657</v>
      </c>
      <c r="U6" s="1">
        <f>(F6+N6+O6)/P6</f>
        <v>11.315281489657657</v>
      </c>
      <c r="V6" s="1">
        <v>223.18700000000001</v>
      </c>
      <c r="W6" s="1">
        <v>199.643</v>
      </c>
      <c r="X6" s="1">
        <v>199.7474</v>
      </c>
      <c r="Y6" s="1">
        <v>208.5658</v>
      </c>
      <c r="Z6" s="1">
        <v>199.9794</v>
      </c>
      <c r="AA6" s="1">
        <v>219.8518</v>
      </c>
      <c r="AB6" s="1">
        <v>235.07859999999999</v>
      </c>
      <c r="AC6" s="1">
        <v>214.7826</v>
      </c>
      <c r="AD6" s="1">
        <v>184.7766</v>
      </c>
      <c r="AE6" s="1">
        <v>199.58680000000001</v>
      </c>
      <c r="AF6" s="1" t="s">
        <v>38</v>
      </c>
      <c r="AG6" s="1">
        <f t="shared" ref="AG6:AG13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36</v>
      </c>
      <c r="C7" s="1">
        <v>468.35899999999998</v>
      </c>
      <c r="D7" s="1">
        <v>416.42599999999999</v>
      </c>
      <c r="E7" s="1">
        <v>397.964</v>
      </c>
      <c r="F7" s="1">
        <v>404.07499999999999</v>
      </c>
      <c r="G7" s="7">
        <v>1</v>
      </c>
      <c r="H7" s="1">
        <v>45</v>
      </c>
      <c r="I7" s="1" t="s">
        <v>37</v>
      </c>
      <c r="J7" s="1">
        <v>387.6</v>
      </c>
      <c r="K7" s="1">
        <f t="shared" si="2"/>
        <v>10.363999999999976</v>
      </c>
      <c r="L7" s="1"/>
      <c r="M7" s="1"/>
      <c r="N7" s="1">
        <v>287.92485871999992</v>
      </c>
      <c r="O7" s="1"/>
      <c r="P7" s="1">
        <f t="shared" ref="P7:P70" si="4">E7/5</f>
        <v>79.592799999999997</v>
      </c>
      <c r="Q7" s="5">
        <f t="shared" ref="Q7:Q13" si="5">10*P7-O7-N7-F7</f>
        <v>103.92814128000009</v>
      </c>
      <c r="R7" s="5"/>
      <c r="S7" s="1"/>
      <c r="T7" s="1">
        <f t="shared" ref="T7:T70" si="6">(F7+N7+O7+Q7)/P7</f>
        <v>10</v>
      </c>
      <c r="U7" s="1">
        <f t="shared" ref="U7:U70" si="7">(F7+N7+O7)/P7</f>
        <v>8.6942519765606932</v>
      </c>
      <c r="V7" s="1">
        <v>87.765599999999992</v>
      </c>
      <c r="W7" s="1">
        <v>77.342399999999998</v>
      </c>
      <c r="X7" s="1">
        <v>81.051199999999994</v>
      </c>
      <c r="Y7" s="1">
        <v>75.959000000000003</v>
      </c>
      <c r="Z7" s="1">
        <v>58.423400000000001</v>
      </c>
      <c r="AA7" s="1">
        <v>60.317999999999998</v>
      </c>
      <c r="AB7" s="1">
        <v>70.851199999999992</v>
      </c>
      <c r="AC7" s="1">
        <v>73.5916</v>
      </c>
      <c r="AD7" s="1">
        <v>72.525599999999997</v>
      </c>
      <c r="AE7" s="1">
        <v>76.934600000000003</v>
      </c>
      <c r="AF7" s="1"/>
      <c r="AG7" s="1">
        <f t="shared" si="3"/>
        <v>103.92814128000009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36</v>
      </c>
      <c r="C8" s="1">
        <v>485.05799999999999</v>
      </c>
      <c r="D8" s="1">
        <v>441.31799999999998</v>
      </c>
      <c r="E8" s="1">
        <v>402.125</v>
      </c>
      <c r="F8" s="1">
        <v>463.85599999999999</v>
      </c>
      <c r="G8" s="7">
        <v>1</v>
      </c>
      <c r="H8" s="1">
        <v>45</v>
      </c>
      <c r="I8" s="1" t="s">
        <v>37</v>
      </c>
      <c r="J8" s="1">
        <v>391.91399999999999</v>
      </c>
      <c r="K8" s="1">
        <f t="shared" si="2"/>
        <v>10.211000000000013</v>
      </c>
      <c r="L8" s="1"/>
      <c r="M8" s="1"/>
      <c r="N8" s="1">
        <v>86.925211320000088</v>
      </c>
      <c r="O8" s="1"/>
      <c r="P8" s="1">
        <f t="shared" si="4"/>
        <v>80.424999999999997</v>
      </c>
      <c r="Q8" s="5">
        <f t="shared" si="5"/>
        <v>253.46878867999988</v>
      </c>
      <c r="R8" s="5"/>
      <c r="S8" s="1"/>
      <c r="T8" s="1">
        <f t="shared" si="6"/>
        <v>10</v>
      </c>
      <c r="U8" s="1">
        <f t="shared" si="7"/>
        <v>6.8483831062480593</v>
      </c>
      <c r="V8" s="1">
        <v>78.288600000000002</v>
      </c>
      <c r="W8" s="1">
        <v>73.292400000000001</v>
      </c>
      <c r="X8" s="1">
        <v>86.556200000000004</v>
      </c>
      <c r="Y8" s="1">
        <v>86.850800000000007</v>
      </c>
      <c r="Z8" s="1">
        <v>64.872199999999992</v>
      </c>
      <c r="AA8" s="1">
        <v>62.134400000000007</v>
      </c>
      <c r="AB8" s="1">
        <v>80.481799999999993</v>
      </c>
      <c r="AC8" s="1">
        <v>83.687600000000003</v>
      </c>
      <c r="AD8" s="1">
        <v>92.079800000000006</v>
      </c>
      <c r="AE8" s="1">
        <v>98.1892</v>
      </c>
      <c r="AF8" s="1"/>
      <c r="AG8" s="1">
        <f t="shared" si="3"/>
        <v>253.46878867999988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483</v>
      </c>
      <c r="D9" s="1">
        <v>456</v>
      </c>
      <c r="E9" s="1">
        <v>360</v>
      </c>
      <c r="F9" s="1">
        <v>434</v>
      </c>
      <c r="G9" s="7">
        <v>0.45</v>
      </c>
      <c r="H9" s="1">
        <v>45</v>
      </c>
      <c r="I9" s="1" t="s">
        <v>37</v>
      </c>
      <c r="J9" s="1">
        <v>361</v>
      </c>
      <c r="K9" s="1">
        <f t="shared" si="2"/>
        <v>-1</v>
      </c>
      <c r="L9" s="1"/>
      <c r="M9" s="1"/>
      <c r="N9" s="1">
        <v>197.55604000000011</v>
      </c>
      <c r="O9" s="1"/>
      <c r="P9" s="1">
        <f t="shared" si="4"/>
        <v>72</v>
      </c>
      <c r="Q9" s="5">
        <f t="shared" si="5"/>
        <v>88.443959999999834</v>
      </c>
      <c r="R9" s="5"/>
      <c r="S9" s="1"/>
      <c r="T9" s="1">
        <f t="shared" si="6"/>
        <v>10</v>
      </c>
      <c r="U9" s="1">
        <f t="shared" si="7"/>
        <v>8.7716116666666686</v>
      </c>
      <c r="V9" s="1">
        <v>84.2</v>
      </c>
      <c r="W9" s="1">
        <v>78.2</v>
      </c>
      <c r="X9" s="1">
        <v>66.2</v>
      </c>
      <c r="Y9" s="1">
        <v>72.400000000000006</v>
      </c>
      <c r="Z9" s="1">
        <v>57.064</v>
      </c>
      <c r="AA9" s="1">
        <v>55.863999999999997</v>
      </c>
      <c r="AB9" s="1">
        <v>86.6</v>
      </c>
      <c r="AC9" s="1">
        <v>90</v>
      </c>
      <c r="AD9" s="1">
        <v>75.400000000000006</v>
      </c>
      <c r="AE9" s="1">
        <v>75.599999999999994</v>
      </c>
      <c r="AF9" s="1"/>
      <c r="AG9" s="1">
        <f t="shared" si="3"/>
        <v>39.799781999999929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42</v>
      </c>
      <c r="C10" s="1">
        <v>1081</v>
      </c>
      <c r="D10" s="1">
        <v>1266</v>
      </c>
      <c r="E10" s="1">
        <v>933</v>
      </c>
      <c r="F10" s="1">
        <v>1170</v>
      </c>
      <c r="G10" s="7">
        <v>0.45</v>
      </c>
      <c r="H10" s="1">
        <v>45</v>
      </c>
      <c r="I10" s="1" t="s">
        <v>37</v>
      </c>
      <c r="J10" s="1">
        <v>938</v>
      </c>
      <c r="K10" s="1">
        <f t="shared" si="2"/>
        <v>-5</v>
      </c>
      <c r="L10" s="1"/>
      <c r="M10" s="1"/>
      <c r="N10" s="1">
        <v>476.79631999999992</v>
      </c>
      <c r="O10" s="1"/>
      <c r="P10" s="1">
        <f t="shared" si="4"/>
        <v>186.6</v>
      </c>
      <c r="Q10" s="5">
        <f t="shared" si="5"/>
        <v>219.20368000000008</v>
      </c>
      <c r="R10" s="5"/>
      <c r="S10" s="1"/>
      <c r="T10" s="1">
        <f t="shared" si="6"/>
        <v>10</v>
      </c>
      <c r="U10" s="1">
        <f t="shared" si="7"/>
        <v>8.8252750267952838</v>
      </c>
      <c r="V10" s="1">
        <v>213.6</v>
      </c>
      <c r="W10" s="1">
        <v>208.8</v>
      </c>
      <c r="X10" s="1">
        <v>125.4</v>
      </c>
      <c r="Y10" s="1">
        <v>123.6</v>
      </c>
      <c r="Z10" s="1">
        <v>115.2</v>
      </c>
      <c r="AA10" s="1">
        <v>107.673</v>
      </c>
      <c r="AB10" s="1">
        <v>135.6</v>
      </c>
      <c r="AC10" s="1">
        <v>146.6</v>
      </c>
      <c r="AD10" s="1">
        <v>130.19999999999999</v>
      </c>
      <c r="AE10" s="1">
        <v>119.2</v>
      </c>
      <c r="AF10" s="1" t="s">
        <v>44</v>
      </c>
      <c r="AG10" s="1">
        <f t="shared" si="3"/>
        <v>98.64165600000004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42</v>
      </c>
      <c r="C11" s="1">
        <v>127</v>
      </c>
      <c r="D11" s="1">
        <v>15</v>
      </c>
      <c r="E11" s="1">
        <v>46</v>
      </c>
      <c r="F11" s="1">
        <v>92</v>
      </c>
      <c r="G11" s="7">
        <v>0.17</v>
      </c>
      <c r="H11" s="1">
        <v>180</v>
      </c>
      <c r="I11" s="1" t="s">
        <v>37</v>
      </c>
      <c r="J11" s="1">
        <v>46</v>
      </c>
      <c r="K11" s="1">
        <f t="shared" si="2"/>
        <v>0</v>
      </c>
      <c r="L11" s="1"/>
      <c r="M11" s="1"/>
      <c r="N11" s="1">
        <v>0</v>
      </c>
      <c r="O11" s="1"/>
      <c r="P11" s="1">
        <f t="shared" si="4"/>
        <v>9.1999999999999993</v>
      </c>
      <c r="Q11" s="5"/>
      <c r="R11" s="5"/>
      <c r="S11" s="1"/>
      <c r="T11" s="1">
        <f t="shared" si="6"/>
        <v>10</v>
      </c>
      <c r="U11" s="1">
        <f t="shared" si="7"/>
        <v>10</v>
      </c>
      <c r="V11" s="1">
        <v>7</v>
      </c>
      <c r="W11" s="1">
        <v>11.4</v>
      </c>
      <c r="X11" s="1">
        <v>13.6</v>
      </c>
      <c r="Y11" s="1">
        <v>5.6</v>
      </c>
      <c r="Z11" s="1">
        <v>0</v>
      </c>
      <c r="AA11" s="1">
        <v>17.600000000000001</v>
      </c>
      <c r="AB11" s="1">
        <v>30</v>
      </c>
      <c r="AC11" s="1">
        <v>21.6</v>
      </c>
      <c r="AD11" s="1">
        <v>19.8</v>
      </c>
      <c r="AE11" s="1">
        <v>19</v>
      </c>
      <c r="AF11" s="1" t="s">
        <v>46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42</v>
      </c>
      <c r="C12" s="1">
        <v>74</v>
      </c>
      <c r="D12" s="1">
        <v>84</v>
      </c>
      <c r="E12" s="1">
        <v>64</v>
      </c>
      <c r="F12" s="1">
        <v>85</v>
      </c>
      <c r="G12" s="7">
        <v>0.3</v>
      </c>
      <c r="H12" s="1">
        <v>40</v>
      </c>
      <c r="I12" s="1" t="s">
        <v>37</v>
      </c>
      <c r="J12" s="1">
        <v>67</v>
      </c>
      <c r="K12" s="1">
        <f t="shared" si="2"/>
        <v>-3</v>
      </c>
      <c r="L12" s="1"/>
      <c r="M12" s="1"/>
      <c r="N12" s="1">
        <v>0</v>
      </c>
      <c r="O12" s="1"/>
      <c r="P12" s="1">
        <f t="shared" si="4"/>
        <v>12.8</v>
      </c>
      <c r="Q12" s="5">
        <f t="shared" si="5"/>
        <v>43</v>
      </c>
      <c r="R12" s="5"/>
      <c r="S12" s="1"/>
      <c r="T12" s="1">
        <f t="shared" si="6"/>
        <v>10</v>
      </c>
      <c r="U12" s="1">
        <f t="shared" si="7"/>
        <v>6.640625</v>
      </c>
      <c r="V12" s="1">
        <v>12.8</v>
      </c>
      <c r="W12" s="1">
        <v>12.2</v>
      </c>
      <c r="X12" s="1">
        <v>16</v>
      </c>
      <c r="Y12" s="1">
        <v>12.4</v>
      </c>
      <c r="Z12" s="1">
        <v>10.199999999999999</v>
      </c>
      <c r="AA12" s="1">
        <v>16.2</v>
      </c>
      <c r="AB12" s="1">
        <v>15.8</v>
      </c>
      <c r="AC12" s="1">
        <v>14.8</v>
      </c>
      <c r="AD12" s="1">
        <v>16.600000000000001</v>
      </c>
      <c r="AE12" s="1">
        <v>12.6</v>
      </c>
      <c r="AF12" s="1" t="s">
        <v>48</v>
      </c>
      <c r="AG12" s="1">
        <f t="shared" si="3"/>
        <v>12.9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42</v>
      </c>
      <c r="C13" s="1">
        <v>238</v>
      </c>
      <c r="D13" s="1">
        <v>150</v>
      </c>
      <c r="E13" s="1">
        <v>149</v>
      </c>
      <c r="F13" s="1">
        <v>222</v>
      </c>
      <c r="G13" s="7">
        <v>0.17</v>
      </c>
      <c r="H13" s="1">
        <v>180</v>
      </c>
      <c r="I13" s="1" t="s">
        <v>37</v>
      </c>
      <c r="J13" s="1">
        <v>149</v>
      </c>
      <c r="K13" s="1">
        <f t="shared" si="2"/>
        <v>0</v>
      </c>
      <c r="L13" s="1"/>
      <c r="M13" s="1"/>
      <c r="N13" s="1">
        <v>28.400000000000091</v>
      </c>
      <c r="O13" s="1"/>
      <c r="P13" s="1">
        <f t="shared" si="4"/>
        <v>29.8</v>
      </c>
      <c r="Q13" s="5">
        <f t="shared" si="5"/>
        <v>47.599999999999909</v>
      </c>
      <c r="R13" s="5"/>
      <c r="S13" s="1"/>
      <c r="T13" s="1">
        <f t="shared" si="6"/>
        <v>10</v>
      </c>
      <c r="U13" s="1">
        <f t="shared" si="7"/>
        <v>8.4026845637583918</v>
      </c>
      <c r="V13" s="1">
        <v>32.200000000000003</v>
      </c>
      <c r="W13" s="1">
        <v>35.4</v>
      </c>
      <c r="X13" s="1">
        <v>36.200000000000003</v>
      </c>
      <c r="Y13" s="1">
        <v>33.200000000000003</v>
      </c>
      <c r="Z13" s="1">
        <v>45.6</v>
      </c>
      <c r="AA13" s="1">
        <v>46.8</v>
      </c>
      <c r="AB13" s="1">
        <v>57.2</v>
      </c>
      <c r="AC13" s="1">
        <v>62</v>
      </c>
      <c r="AD13" s="1">
        <v>30.6</v>
      </c>
      <c r="AE13" s="1">
        <v>25.8</v>
      </c>
      <c r="AF13" s="1"/>
      <c r="AG13" s="1">
        <f t="shared" si="3"/>
        <v>8.0919999999999845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0" t="s">
        <v>50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2"/>
        <v>0</v>
      </c>
      <c r="L14" s="10"/>
      <c r="M14" s="10"/>
      <c r="N14" s="10">
        <v>0</v>
      </c>
      <c r="O14" s="10"/>
      <c r="P14" s="10">
        <f t="shared" si="4"/>
        <v>0</v>
      </c>
      <c r="Q14" s="12"/>
      <c r="R14" s="12"/>
      <c r="S14" s="10"/>
      <c r="T14" s="10" t="e">
        <f t="shared" si="6"/>
        <v>#DIV/0!</v>
      </c>
      <c r="U14" s="10" t="e">
        <f t="shared" si="7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51</v>
      </c>
      <c r="AG14" s="1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42</v>
      </c>
      <c r="C15" s="1">
        <v>12</v>
      </c>
      <c r="D15" s="1">
        <v>12</v>
      </c>
      <c r="E15" s="1">
        <v>13</v>
      </c>
      <c r="F15" s="1">
        <v>11</v>
      </c>
      <c r="G15" s="7">
        <v>0.35</v>
      </c>
      <c r="H15" s="1">
        <v>50</v>
      </c>
      <c r="I15" s="1" t="s">
        <v>37</v>
      </c>
      <c r="J15" s="1">
        <v>20</v>
      </c>
      <c r="K15" s="1">
        <f t="shared" si="2"/>
        <v>-7</v>
      </c>
      <c r="L15" s="1"/>
      <c r="M15" s="1"/>
      <c r="N15" s="1">
        <v>0</v>
      </c>
      <c r="O15" s="1"/>
      <c r="P15" s="1">
        <f t="shared" si="4"/>
        <v>2.6</v>
      </c>
      <c r="Q15" s="5">
        <f t="shared" ref="Q15:Q46" si="8">10*P15-O15-N15-F15</f>
        <v>15</v>
      </c>
      <c r="R15" s="5"/>
      <c r="S15" s="1"/>
      <c r="T15" s="1">
        <f t="shared" si="6"/>
        <v>10</v>
      </c>
      <c r="U15" s="1">
        <f t="shared" si="7"/>
        <v>4.2307692307692308</v>
      </c>
      <c r="V15" s="1">
        <v>1.4</v>
      </c>
      <c r="W15" s="1">
        <v>1.4</v>
      </c>
      <c r="X15" s="1">
        <v>2.6</v>
      </c>
      <c r="Y15" s="1">
        <v>2.2000000000000002</v>
      </c>
      <c r="Z15" s="1">
        <v>0.8</v>
      </c>
      <c r="AA15" s="1">
        <v>1.4</v>
      </c>
      <c r="AB15" s="1">
        <v>3.2</v>
      </c>
      <c r="AC15" s="1">
        <v>2.2000000000000002</v>
      </c>
      <c r="AD15" s="1">
        <v>1.2</v>
      </c>
      <c r="AE15" s="1">
        <v>2.4</v>
      </c>
      <c r="AF15" s="1" t="s">
        <v>53</v>
      </c>
      <c r="AG15" s="1">
        <f t="shared" ref="AG15:AG46" si="9">G15*Q15</f>
        <v>5.25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36</v>
      </c>
      <c r="C16" s="1">
        <v>305.93</v>
      </c>
      <c r="D16" s="1">
        <v>749.95799999999997</v>
      </c>
      <c r="E16" s="1">
        <v>382.20699999999999</v>
      </c>
      <c r="F16" s="1">
        <v>547.31500000000005</v>
      </c>
      <c r="G16" s="7">
        <v>1</v>
      </c>
      <c r="H16" s="1">
        <v>55</v>
      </c>
      <c r="I16" s="1" t="s">
        <v>37</v>
      </c>
      <c r="J16" s="1">
        <v>365.41</v>
      </c>
      <c r="K16" s="1">
        <f t="shared" si="2"/>
        <v>16.796999999999969</v>
      </c>
      <c r="L16" s="1"/>
      <c r="M16" s="1"/>
      <c r="N16" s="1">
        <v>145.0713842400001</v>
      </c>
      <c r="O16" s="1">
        <v>157.32684</v>
      </c>
      <c r="P16" s="1">
        <f t="shared" si="4"/>
        <v>76.441400000000002</v>
      </c>
      <c r="Q16" s="5"/>
      <c r="R16" s="5"/>
      <c r="S16" s="1"/>
      <c r="T16" s="1">
        <f t="shared" si="6"/>
        <v>11.115877315695421</v>
      </c>
      <c r="U16" s="1">
        <f t="shared" si="7"/>
        <v>11.115877315695421</v>
      </c>
      <c r="V16" s="1">
        <v>92.545199999999994</v>
      </c>
      <c r="W16" s="1">
        <v>89.103999999999999</v>
      </c>
      <c r="X16" s="1">
        <v>64.292000000000002</v>
      </c>
      <c r="Y16" s="1">
        <v>62.496200000000002</v>
      </c>
      <c r="Z16" s="1">
        <v>63.446800000000003</v>
      </c>
      <c r="AA16" s="1">
        <v>68.145399999999995</v>
      </c>
      <c r="AB16" s="1">
        <v>94.660600000000002</v>
      </c>
      <c r="AC16" s="1">
        <v>95.299199999999999</v>
      </c>
      <c r="AD16" s="1">
        <v>95.236800000000002</v>
      </c>
      <c r="AE16" s="1">
        <v>95.256399999999999</v>
      </c>
      <c r="AF16" s="1"/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36</v>
      </c>
      <c r="C17" s="1">
        <v>1575.4380000000001</v>
      </c>
      <c r="D17" s="1">
        <v>4445.576</v>
      </c>
      <c r="E17" s="1">
        <v>2185.2199999999998</v>
      </c>
      <c r="F17" s="1">
        <v>3135.5059999999999</v>
      </c>
      <c r="G17" s="7">
        <v>1</v>
      </c>
      <c r="H17" s="1">
        <v>50</v>
      </c>
      <c r="I17" s="1" t="s">
        <v>37</v>
      </c>
      <c r="J17" s="1">
        <v>2201.8000000000002</v>
      </c>
      <c r="K17" s="1">
        <f t="shared" si="2"/>
        <v>-16.580000000000382</v>
      </c>
      <c r="L17" s="1"/>
      <c r="M17" s="1"/>
      <c r="N17" s="1">
        <v>685.5017071199984</v>
      </c>
      <c r="O17" s="1">
        <v>878.98091999999997</v>
      </c>
      <c r="P17" s="1">
        <f t="shared" si="4"/>
        <v>437.04399999999998</v>
      </c>
      <c r="Q17" s="5"/>
      <c r="R17" s="5"/>
      <c r="S17" s="1"/>
      <c r="T17" s="1">
        <f t="shared" si="6"/>
        <v>10.75403992989264</v>
      </c>
      <c r="U17" s="1">
        <f t="shared" si="7"/>
        <v>10.75403992989264</v>
      </c>
      <c r="V17" s="1">
        <v>517.04759999999999</v>
      </c>
      <c r="W17" s="1">
        <v>506.72199999999998</v>
      </c>
      <c r="X17" s="1">
        <v>286.33839999999998</v>
      </c>
      <c r="Y17" s="1">
        <v>281.88979999999998</v>
      </c>
      <c r="Z17" s="1">
        <v>286.26620000000003</v>
      </c>
      <c r="AA17" s="1">
        <v>302.68939999999998</v>
      </c>
      <c r="AB17" s="1">
        <v>470.9742</v>
      </c>
      <c r="AC17" s="1">
        <v>446.03879999999998</v>
      </c>
      <c r="AD17" s="1">
        <v>218.50839999999999</v>
      </c>
      <c r="AE17" s="1">
        <v>242.88740000000001</v>
      </c>
      <c r="AF17" s="1" t="s">
        <v>44</v>
      </c>
      <c r="AG17" s="1">
        <f t="shared" si="9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36</v>
      </c>
      <c r="C18" s="1">
        <v>131.298</v>
      </c>
      <c r="D18" s="1">
        <v>335.04599999999999</v>
      </c>
      <c r="E18" s="1">
        <v>135.62200000000001</v>
      </c>
      <c r="F18" s="1">
        <v>263.71300000000002</v>
      </c>
      <c r="G18" s="7">
        <v>1</v>
      </c>
      <c r="H18" s="1">
        <v>60</v>
      </c>
      <c r="I18" s="1" t="s">
        <v>37</v>
      </c>
      <c r="J18" s="1">
        <v>137.74</v>
      </c>
      <c r="K18" s="1">
        <f t="shared" si="2"/>
        <v>-2.117999999999995</v>
      </c>
      <c r="L18" s="1"/>
      <c r="M18" s="1"/>
      <c r="N18" s="1">
        <v>170.12071080000001</v>
      </c>
      <c r="O18" s="1"/>
      <c r="P18" s="1">
        <f t="shared" si="4"/>
        <v>27.124400000000001</v>
      </c>
      <c r="Q18" s="5"/>
      <c r="R18" s="5"/>
      <c r="S18" s="1"/>
      <c r="T18" s="1">
        <f t="shared" si="6"/>
        <v>15.99422331185206</v>
      </c>
      <c r="U18" s="1">
        <f t="shared" si="7"/>
        <v>15.99422331185206</v>
      </c>
      <c r="V18" s="1">
        <v>41.634</v>
      </c>
      <c r="W18" s="1">
        <v>39.700200000000002</v>
      </c>
      <c r="X18" s="1">
        <v>29.313400000000001</v>
      </c>
      <c r="Y18" s="1">
        <v>26.546800000000001</v>
      </c>
      <c r="Z18" s="1">
        <v>24.731400000000001</v>
      </c>
      <c r="AA18" s="1">
        <v>26.46</v>
      </c>
      <c r="AB18" s="1">
        <v>34.445399999999999</v>
      </c>
      <c r="AC18" s="1">
        <v>35.3108</v>
      </c>
      <c r="AD18" s="1">
        <v>32.818399999999997</v>
      </c>
      <c r="AE18" s="1">
        <v>31.964200000000002</v>
      </c>
      <c r="AF18" s="1"/>
      <c r="AG18" s="1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36</v>
      </c>
      <c r="C19" s="1">
        <v>814.94200000000001</v>
      </c>
      <c r="D19" s="1"/>
      <c r="E19" s="1">
        <v>427.06700000000001</v>
      </c>
      <c r="F19" s="1">
        <v>293.14400000000001</v>
      </c>
      <c r="G19" s="7">
        <v>1</v>
      </c>
      <c r="H19" s="1">
        <v>60</v>
      </c>
      <c r="I19" s="1" t="s">
        <v>37</v>
      </c>
      <c r="J19" s="1">
        <v>427</v>
      </c>
      <c r="K19" s="1">
        <f t="shared" si="2"/>
        <v>6.7000000000007276E-2</v>
      </c>
      <c r="L19" s="1"/>
      <c r="M19" s="1"/>
      <c r="N19" s="1">
        <v>0</v>
      </c>
      <c r="O19" s="1"/>
      <c r="P19" s="1">
        <f t="shared" si="4"/>
        <v>85.413399999999996</v>
      </c>
      <c r="Q19" s="5">
        <f>9*P19-O19-N19-F19</f>
        <v>475.57659999999998</v>
      </c>
      <c r="R19" s="5"/>
      <c r="S19" s="1"/>
      <c r="T19" s="1">
        <f t="shared" si="6"/>
        <v>9</v>
      </c>
      <c r="U19" s="1">
        <f t="shared" si="7"/>
        <v>3.4320610115040497</v>
      </c>
      <c r="V19" s="1">
        <v>83.429400000000001</v>
      </c>
      <c r="W19" s="1">
        <v>77.458399999999997</v>
      </c>
      <c r="X19" s="1">
        <v>60.347200000000001</v>
      </c>
      <c r="Y19" s="1">
        <v>76.384</v>
      </c>
      <c r="Z19" s="1">
        <v>85.1584</v>
      </c>
      <c r="AA19" s="1">
        <v>78.448999999999998</v>
      </c>
      <c r="AB19" s="1">
        <v>89.612800000000007</v>
      </c>
      <c r="AC19" s="1">
        <v>94.682600000000008</v>
      </c>
      <c r="AD19" s="1">
        <v>112.755</v>
      </c>
      <c r="AE19" s="1">
        <v>101.86960000000001</v>
      </c>
      <c r="AF19" s="1" t="s">
        <v>58</v>
      </c>
      <c r="AG19" s="1">
        <f t="shared" si="9"/>
        <v>475.57659999999998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59</v>
      </c>
      <c r="B20" s="1" t="s">
        <v>36</v>
      </c>
      <c r="C20" s="1">
        <v>154.696</v>
      </c>
      <c r="D20" s="1">
        <v>153.53200000000001</v>
      </c>
      <c r="E20" s="1">
        <v>122.185</v>
      </c>
      <c r="F20" s="1">
        <v>150.167</v>
      </c>
      <c r="G20" s="7">
        <v>1</v>
      </c>
      <c r="H20" s="1">
        <v>60</v>
      </c>
      <c r="I20" s="1" t="s">
        <v>37</v>
      </c>
      <c r="J20" s="1">
        <v>119.89</v>
      </c>
      <c r="K20" s="1">
        <f t="shared" si="2"/>
        <v>2.2950000000000017</v>
      </c>
      <c r="L20" s="1"/>
      <c r="M20" s="1"/>
      <c r="N20" s="1">
        <v>104.6316084</v>
      </c>
      <c r="O20" s="1"/>
      <c r="P20" s="1">
        <f t="shared" si="4"/>
        <v>24.437000000000001</v>
      </c>
      <c r="Q20" s="5"/>
      <c r="R20" s="5"/>
      <c r="S20" s="1"/>
      <c r="T20" s="1">
        <f t="shared" si="6"/>
        <v>10.426754855342308</v>
      </c>
      <c r="U20" s="1">
        <f t="shared" si="7"/>
        <v>10.426754855342308</v>
      </c>
      <c r="V20" s="1">
        <v>30.882000000000001</v>
      </c>
      <c r="W20" s="1">
        <v>26.962800000000001</v>
      </c>
      <c r="X20" s="1">
        <v>17.9512</v>
      </c>
      <c r="Y20" s="1">
        <v>17.9544</v>
      </c>
      <c r="Z20" s="1">
        <v>17.212</v>
      </c>
      <c r="AA20" s="1">
        <v>20.401399999999999</v>
      </c>
      <c r="AB20" s="1">
        <v>36.459800000000001</v>
      </c>
      <c r="AC20" s="1">
        <v>36.421199999999999</v>
      </c>
      <c r="AD20" s="1">
        <v>26.082599999999999</v>
      </c>
      <c r="AE20" s="1">
        <v>25.940999999999999</v>
      </c>
      <c r="AF20" s="1"/>
      <c r="AG20" s="1">
        <f t="shared" si="9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36</v>
      </c>
      <c r="C21" s="1">
        <v>1924.172</v>
      </c>
      <c r="D21" s="1">
        <v>1926.97</v>
      </c>
      <c r="E21" s="1">
        <v>1628.7570000000001</v>
      </c>
      <c r="F21" s="1">
        <v>1774.893</v>
      </c>
      <c r="G21" s="7">
        <v>1</v>
      </c>
      <c r="H21" s="1">
        <v>60</v>
      </c>
      <c r="I21" s="1" t="s">
        <v>37</v>
      </c>
      <c r="J21" s="1">
        <v>1573.04</v>
      </c>
      <c r="K21" s="1">
        <f t="shared" si="2"/>
        <v>55.717000000000098</v>
      </c>
      <c r="L21" s="1"/>
      <c r="M21" s="1"/>
      <c r="N21" s="1">
        <v>603.76556515999982</v>
      </c>
      <c r="O21" s="1">
        <v>585.55106000000001</v>
      </c>
      <c r="P21" s="1">
        <f t="shared" si="4"/>
        <v>325.75139999999999</v>
      </c>
      <c r="Q21" s="5">
        <f t="shared" si="8"/>
        <v>293.30437484000049</v>
      </c>
      <c r="R21" s="5"/>
      <c r="S21" s="1"/>
      <c r="T21" s="1">
        <f t="shared" si="6"/>
        <v>10</v>
      </c>
      <c r="U21" s="1">
        <f t="shared" si="7"/>
        <v>9.0996067097792963</v>
      </c>
      <c r="V21" s="1">
        <v>344.4418</v>
      </c>
      <c r="W21" s="1">
        <v>327.0342</v>
      </c>
      <c r="X21" s="1">
        <v>256.08699999999999</v>
      </c>
      <c r="Y21" s="1">
        <v>256.43880000000001</v>
      </c>
      <c r="Z21" s="1">
        <v>254.87459999999999</v>
      </c>
      <c r="AA21" s="1">
        <v>276.50119999999998</v>
      </c>
      <c r="AB21" s="1">
        <v>369.78039999999999</v>
      </c>
      <c r="AC21" s="1">
        <v>353.94940000000003</v>
      </c>
      <c r="AD21" s="1">
        <v>294.19880000000001</v>
      </c>
      <c r="AE21" s="1">
        <v>300.63979999999998</v>
      </c>
      <c r="AF21" s="1" t="s">
        <v>61</v>
      </c>
      <c r="AG21" s="1">
        <f t="shared" si="9"/>
        <v>293.30437484000049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62</v>
      </c>
      <c r="B22" s="1" t="s">
        <v>36</v>
      </c>
      <c r="C22" s="1">
        <v>924.71</v>
      </c>
      <c r="D22" s="1"/>
      <c r="E22" s="1">
        <v>281.81299999999999</v>
      </c>
      <c r="F22" s="1">
        <v>553.82100000000003</v>
      </c>
      <c r="G22" s="7">
        <v>1</v>
      </c>
      <c r="H22" s="1">
        <v>60</v>
      </c>
      <c r="I22" s="1" t="s">
        <v>37</v>
      </c>
      <c r="J22" s="1">
        <v>281.43</v>
      </c>
      <c r="K22" s="1">
        <f t="shared" si="2"/>
        <v>0.38299999999998136</v>
      </c>
      <c r="L22" s="1"/>
      <c r="M22" s="1"/>
      <c r="N22" s="1">
        <v>0</v>
      </c>
      <c r="O22" s="1"/>
      <c r="P22" s="1">
        <f t="shared" si="4"/>
        <v>56.3626</v>
      </c>
      <c r="Q22" s="5">
        <f t="shared" si="8"/>
        <v>9.80499999999995</v>
      </c>
      <c r="R22" s="5"/>
      <c r="S22" s="1"/>
      <c r="T22" s="1">
        <f t="shared" si="6"/>
        <v>10</v>
      </c>
      <c r="U22" s="1">
        <f t="shared" si="7"/>
        <v>9.8260371239084083</v>
      </c>
      <c r="V22" s="1">
        <v>57.830599999999997</v>
      </c>
      <c r="W22" s="1">
        <v>59.446599999999997</v>
      </c>
      <c r="X22" s="1">
        <v>87.167400000000001</v>
      </c>
      <c r="Y22" s="1">
        <v>87.615399999999994</v>
      </c>
      <c r="Z22" s="1">
        <v>82.145200000000003</v>
      </c>
      <c r="AA22" s="1">
        <v>95.245000000000005</v>
      </c>
      <c r="AB22" s="1">
        <v>154.23240000000001</v>
      </c>
      <c r="AC22" s="1">
        <v>148.24520000000001</v>
      </c>
      <c r="AD22" s="1">
        <v>115.1712</v>
      </c>
      <c r="AE22" s="1">
        <v>121.7162</v>
      </c>
      <c r="AF22" s="1" t="s">
        <v>63</v>
      </c>
      <c r="AG22" s="1">
        <f t="shared" si="9"/>
        <v>9.80499999999995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64</v>
      </c>
      <c r="B23" s="1" t="s">
        <v>36</v>
      </c>
      <c r="C23" s="1">
        <v>859.93100000000004</v>
      </c>
      <c r="D23" s="1"/>
      <c r="E23" s="1">
        <v>215.542</v>
      </c>
      <c r="F23" s="1">
        <v>585.65700000000004</v>
      </c>
      <c r="G23" s="7">
        <v>1</v>
      </c>
      <c r="H23" s="1">
        <v>60</v>
      </c>
      <c r="I23" s="1" t="s">
        <v>37</v>
      </c>
      <c r="J23" s="1">
        <v>214.61500000000001</v>
      </c>
      <c r="K23" s="1">
        <f t="shared" si="2"/>
        <v>0.9269999999999925</v>
      </c>
      <c r="L23" s="1"/>
      <c r="M23" s="1"/>
      <c r="N23" s="1">
        <v>0</v>
      </c>
      <c r="O23" s="1"/>
      <c r="P23" s="1">
        <f t="shared" si="4"/>
        <v>43.108400000000003</v>
      </c>
      <c r="Q23" s="5"/>
      <c r="R23" s="5"/>
      <c r="S23" s="1"/>
      <c r="T23" s="1">
        <f t="shared" si="6"/>
        <v>13.585681676888958</v>
      </c>
      <c r="U23" s="1">
        <f t="shared" si="7"/>
        <v>13.585681676888958</v>
      </c>
      <c r="V23" s="1">
        <v>48.5974</v>
      </c>
      <c r="W23" s="1">
        <v>50.499400000000001</v>
      </c>
      <c r="X23" s="1">
        <v>82.746200000000002</v>
      </c>
      <c r="Y23" s="1">
        <v>83.576999999999998</v>
      </c>
      <c r="Z23" s="1">
        <v>75.7072</v>
      </c>
      <c r="AA23" s="1">
        <v>87.194600000000008</v>
      </c>
      <c r="AB23" s="1">
        <v>144.18819999999999</v>
      </c>
      <c r="AC23" s="1">
        <v>142.28460000000001</v>
      </c>
      <c r="AD23" s="1">
        <v>88.878200000000007</v>
      </c>
      <c r="AE23" s="1">
        <v>92.834400000000002</v>
      </c>
      <c r="AF23" s="17" t="s">
        <v>63</v>
      </c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65</v>
      </c>
      <c r="B24" s="1" t="s">
        <v>36</v>
      </c>
      <c r="C24" s="1">
        <v>100.62</v>
      </c>
      <c r="D24" s="1">
        <v>1211.819</v>
      </c>
      <c r="E24" s="1">
        <v>605.82600000000002</v>
      </c>
      <c r="F24" s="1">
        <v>605.96699999999998</v>
      </c>
      <c r="G24" s="7">
        <v>1</v>
      </c>
      <c r="H24" s="1">
        <v>60</v>
      </c>
      <c r="I24" s="1" t="s">
        <v>37</v>
      </c>
      <c r="J24" s="1">
        <v>604.42999999999995</v>
      </c>
      <c r="K24" s="1">
        <f t="shared" si="2"/>
        <v>1.3960000000000719</v>
      </c>
      <c r="L24" s="1"/>
      <c r="M24" s="1"/>
      <c r="N24" s="1">
        <v>139.3046411199999</v>
      </c>
      <c r="O24" s="1">
        <v>200.45992000000001</v>
      </c>
      <c r="P24" s="1">
        <f t="shared" si="4"/>
        <v>121.1652</v>
      </c>
      <c r="Q24" s="5">
        <f t="shared" si="8"/>
        <v>265.92043888000012</v>
      </c>
      <c r="R24" s="5"/>
      <c r="S24" s="1"/>
      <c r="T24" s="1">
        <f t="shared" si="6"/>
        <v>10</v>
      </c>
      <c r="U24" s="1">
        <f t="shared" si="7"/>
        <v>7.8053068135075083</v>
      </c>
      <c r="V24" s="1">
        <v>117.91759999999999</v>
      </c>
      <c r="W24" s="1">
        <v>120.149</v>
      </c>
      <c r="X24" s="1">
        <v>64.210599999999999</v>
      </c>
      <c r="Y24" s="1">
        <v>55.498399999999997</v>
      </c>
      <c r="Z24" s="1">
        <v>53.187600000000003</v>
      </c>
      <c r="AA24" s="1">
        <v>58.709000000000003</v>
      </c>
      <c r="AB24" s="1">
        <v>72.113799999999998</v>
      </c>
      <c r="AC24" s="1">
        <v>66.385599999999997</v>
      </c>
      <c r="AD24" s="1">
        <v>65.878</v>
      </c>
      <c r="AE24" s="1">
        <v>69.7684</v>
      </c>
      <c r="AF24" s="1" t="s">
        <v>44</v>
      </c>
      <c r="AG24" s="1">
        <f t="shared" si="9"/>
        <v>265.92043888000012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66</v>
      </c>
      <c r="B25" s="1" t="s">
        <v>36</v>
      </c>
      <c r="C25" s="1">
        <v>392.46199999999999</v>
      </c>
      <c r="D25" s="1">
        <v>270.32799999999997</v>
      </c>
      <c r="E25" s="1">
        <v>300.82499999999999</v>
      </c>
      <c r="F25" s="1">
        <v>290.70800000000003</v>
      </c>
      <c r="G25" s="7">
        <v>1</v>
      </c>
      <c r="H25" s="1">
        <v>30</v>
      </c>
      <c r="I25" s="1" t="s">
        <v>37</v>
      </c>
      <c r="J25" s="1">
        <v>302.89999999999998</v>
      </c>
      <c r="K25" s="1">
        <f t="shared" si="2"/>
        <v>-2.0749999999999886</v>
      </c>
      <c r="L25" s="1"/>
      <c r="M25" s="1"/>
      <c r="N25" s="1">
        <v>143.26479051999999</v>
      </c>
      <c r="O25" s="1"/>
      <c r="P25" s="1">
        <f t="shared" si="4"/>
        <v>60.164999999999999</v>
      </c>
      <c r="Q25" s="5">
        <f t="shared" si="8"/>
        <v>167.67720947999993</v>
      </c>
      <c r="R25" s="5"/>
      <c r="S25" s="1"/>
      <c r="T25" s="1">
        <f t="shared" si="6"/>
        <v>9.9999999999999982</v>
      </c>
      <c r="U25" s="1">
        <f t="shared" si="7"/>
        <v>7.2130439710795313</v>
      </c>
      <c r="V25" s="1">
        <v>61.104599999999998</v>
      </c>
      <c r="W25" s="1">
        <v>57.229599999999998</v>
      </c>
      <c r="X25" s="1">
        <v>58.645600000000002</v>
      </c>
      <c r="Y25" s="1">
        <v>57.943399999999997</v>
      </c>
      <c r="Z25" s="1">
        <v>46.594000000000001</v>
      </c>
      <c r="AA25" s="1">
        <v>49.472200000000001</v>
      </c>
      <c r="AB25" s="1">
        <v>58.557000000000002</v>
      </c>
      <c r="AC25" s="1">
        <v>54.867199999999997</v>
      </c>
      <c r="AD25" s="1">
        <v>53.313000000000002</v>
      </c>
      <c r="AE25" s="1">
        <v>55.741</v>
      </c>
      <c r="AF25" s="1"/>
      <c r="AG25" s="1">
        <f t="shared" si="9"/>
        <v>167.67720947999993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67</v>
      </c>
      <c r="B26" s="1" t="s">
        <v>36</v>
      </c>
      <c r="C26" s="1">
        <v>111.69</v>
      </c>
      <c r="D26" s="1">
        <v>342.42200000000003</v>
      </c>
      <c r="E26" s="1">
        <v>144.77000000000001</v>
      </c>
      <c r="F26" s="1">
        <v>218.042</v>
      </c>
      <c r="G26" s="7">
        <v>1</v>
      </c>
      <c r="H26" s="1">
        <v>30</v>
      </c>
      <c r="I26" s="1" t="s">
        <v>37</v>
      </c>
      <c r="J26" s="1">
        <v>132.9</v>
      </c>
      <c r="K26" s="1">
        <f t="shared" si="2"/>
        <v>11.870000000000005</v>
      </c>
      <c r="L26" s="1"/>
      <c r="M26" s="1"/>
      <c r="N26" s="1">
        <v>213.04626772</v>
      </c>
      <c r="O26" s="1"/>
      <c r="P26" s="1">
        <f t="shared" si="4"/>
        <v>28.954000000000001</v>
      </c>
      <c r="Q26" s="5"/>
      <c r="R26" s="5"/>
      <c r="S26" s="1"/>
      <c r="T26" s="1">
        <f t="shared" si="6"/>
        <v>14.888729285072873</v>
      </c>
      <c r="U26" s="1">
        <f t="shared" si="7"/>
        <v>14.888729285072873</v>
      </c>
      <c r="V26" s="1">
        <v>49.210599999999999</v>
      </c>
      <c r="W26" s="1">
        <v>44.324800000000003</v>
      </c>
      <c r="X26" s="1">
        <v>28.256599999999999</v>
      </c>
      <c r="Y26" s="1">
        <v>27.403199999999998</v>
      </c>
      <c r="Z26" s="1">
        <v>34.660800000000002</v>
      </c>
      <c r="AA26" s="1">
        <v>37.445399999999999</v>
      </c>
      <c r="AB26" s="1">
        <v>44.887799999999999</v>
      </c>
      <c r="AC26" s="1">
        <v>44.397599999999997</v>
      </c>
      <c r="AD26" s="1">
        <v>46.932000000000002</v>
      </c>
      <c r="AE26" s="1">
        <v>44.941600000000001</v>
      </c>
      <c r="AF26" s="1"/>
      <c r="AG26" s="1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68</v>
      </c>
      <c r="B27" s="1" t="s">
        <v>36</v>
      </c>
      <c r="C27" s="1">
        <v>656.07500000000005</v>
      </c>
      <c r="D27" s="1">
        <v>395.68700000000001</v>
      </c>
      <c r="E27" s="1">
        <v>456.12200000000001</v>
      </c>
      <c r="F27" s="1">
        <v>483.28399999999999</v>
      </c>
      <c r="G27" s="7">
        <v>1</v>
      </c>
      <c r="H27" s="1">
        <v>30</v>
      </c>
      <c r="I27" s="1" t="s">
        <v>37</v>
      </c>
      <c r="J27" s="1">
        <v>450.8</v>
      </c>
      <c r="K27" s="1">
        <f t="shared" si="2"/>
        <v>5.3220000000000027</v>
      </c>
      <c r="L27" s="1"/>
      <c r="M27" s="1"/>
      <c r="N27" s="1">
        <v>65.698883519999967</v>
      </c>
      <c r="O27" s="1"/>
      <c r="P27" s="1">
        <f t="shared" si="4"/>
        <v>91.224400000000003</v>
      </c>
      <c r="Q27" s="5">
        <f t="shared" si="8"/>
        <v>363.26111648000006</v>
      </c>
      <c r="R27" s="5"/>
      <c r="S27" s="1"/>
      <c r="T27" s="1">
        <f t="shared" si="6"/>
        <v>10</v>
      </c>
      <c r="U27" s="1">
        <f t="shared" si="7"/>
        <v>6.0179390987498955</v>
      </c>
      <c r="V27" s="1">
        <v>83.369600000000005</v>
      </c>
      <c r="W27" s="1">
        <v>80.513000000000005</v>
      </c>
      <c r="X27" s="1">
        <v>94.981799999999993</v>
      </c>
      <c r="Y27" s="1">
        <v>93.580399999999997</v>
      </c>
      <c r="Z27" s="1">
        <v>69.400000000000006</v>
      </c>
      <c r="AA27" s="1">
        <v>73.315799999999996</v>
      </c>
      <c r="AB27" s="1">
        <v>93.051000000000002</v>
      </c>
      <c r="AC27" s="1">
        <v>88.974199999999996</v>
      </c>
      <c r="AD27" s="1">
        <v>90.642399999999995</v>
      </c>
      <c r="AE27" s="1">
        <v>92.914000000000001</v>
      </c>
      <c r="AF27" s="1"/>
      <c r="AG27" s="1">
        <f t="shared" si="9"/>
        <v>363.26111648000006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69</v>
      </c>
      <c r="B28" s="1" t="s">
        <v>36</v>
      </c>
      <c r="C28" s="1">
        <v>22.803999999999998</v>
      </c>
      <c r="D28" s="1">
        <v>32.231000000000002</v>
      </c>
      <c r="E28" s="1">
        <v>41.615000000000002</v>
      </c>
      <c r="F28" s="1">
        <v>2.573</v>
      </c>
      <c r="G28" s="7">
        <v>1</v>
      </c>
      <c r="H28" s="1">
        <v>45</v>
      </c>
      <c r="I28" s="1" t="s">
        <v>37</v>
      </c>
      <c r="J28" s="1">
        <v>42.3</v>
      </c>
      <c r="K28" s="1">
        <f t="shared" si="2"/>
        <v>-0.68499999999999517</v>
      </c>
      <c r="L28" s="1"/>
      <c r="M28" s="1"/>
      <c r="N28" s="1">
        <v>4</v>
      </c>
      <c r="O28" s="1"/>
      <c r="P28" s="1">
        <f t="shared" si="4"/>
        <v>8.3230000000000004</v>
      </c>
      <c r="Q28" s="5">
        <f>7*P28-O28-N28-F28</f>
        <v>51.688000000000002</v>
      </c>
      <c r="R28" s="5"/>
      <c r="S28" s="1"/>
      <c r="T28" s="1">
        <f t="shared" si="6"/>
        <v>7</v>
      </c>
      <c r="U28" s="1">
        <f t="shared" si="7"/>
        <v>0.78973927670311184</v>
      </c>
      <c r="V28" s="1">
        <v>3.515400000000001</v>
      </c>
      <c r="W28" s="1">
        <v>3.7866</v>
      </c>
      <c r="X28" s="1">
        <v>3.3782000000000001</v>
      </c>
      <c r="Y28" s="1">
        <v>3.1798000000000002</v>
      </c>
      <c r="Z28" s="1">
        <v>1.9878</v>
      </c>
      <c r="AA28" s="1">
        <v>2.1882000000000001</v>
      </c>
      <c r="AB28" s="1">
        <v>2.6960000000000002</v>
      </c>
      <c r="AC28" s="1">
        <v>2.6985999999999999</v>
      </c>
      <c r="AD28" s="1">
        <v>5.6694000000000004</v>
      </c>
      <c r="AE28" s="1">
        <v>5.1280000000000001</v>
      </c>
      <c r="AF28" s="1"/>
      <c r="AG28" s="1">
        <f t="shared" si="9"/>
        <v>51.688000000000002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70</v>
      </c>
      <c r="B29" s="1" t="s">
        <v>36</v>
      </c>
      <c r="C29" s="1">
        <v>21.218</v>
      </c>
      <c r="D29" s="1">
        <v>56.594000000000001</v>
      </c>
      <c r="E29" s="1">
        <v>23.344999999999999</v>
      </c>
      <c r="F29" s="1">
        <v>45.552</v>
      </c>
      <c r="G29" s="7">
        <v>1</v>
      </c>
      <c r="H29" s="1">
        <v>40</v>
      </c>
      <c r="I29" s="1" t="s">
        <v>37</v>
      </c>
      <c r="J29" s="1">
        <v>19.75</v>
      </c>
      <c r="K29" s="1">
        <f t="shared" si="2"/>
        <v>3.5949999999999989</v>
      </c>
      <c r="L29" s="1"/>
      <c r="M29" s="1"/>
      <c r="N29" s="1">
        <v>36.240600000000001</v>
      </c>
      <c r="O29" s="1"/>
      <c r="P29" s="1">
        <f t="shared" si="4"/>
        <v>4.6689999999999996</v>
      </c>
      <c r="Q29" s="5"/>
      <c r="R29" s="5"/>
      <c r="S29" s="1"/>
      <c r="T29" s="1">
        <f t="shared" si="6"/>
        <v>17.518226600985223</v>
      </c>
      <c r="U29" s="1">
        <f t="shared" si="7"/>
        <v>17.518226600985223</v>
      </c>
      <c r="V29" s="1">
        <v>8.2545999999999999</v>
      </c>
      <c r="W29" s="1">
        <v>7.5930000000000009</v>
      </c>
      <c r="X29" s="1">
        <v>3.8692000000000002</v>
      </c>
      <c r="Y29" s="1">
        <v>3.6067999999999998</v>
      </c>
      <c r="Z29" s="1">
        <v>1.742</v>
      </c>
      <c r="AA29" s="1">
        <v>1.7156</v>
      </c>
      <c r="AB29" s="1">
        <v>0.86199999999999988</v>
      </c>
      <c r="AC29" s="1">
        <v>0.86060000000000003</v>
      </c>
      <c r="AD29" s="1">
        <v>6.5975999999999999</v>
      </c>
      <c r="AE29" s="1">
        <v>6.0218000000000007</v>
      </c>
      <c r="AF29" s="1"/>
      <c r="AG29" s="1">
        <f t="shared" si="9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71</v>
      </c>
      <c r="B30" s="1" t="s">
        <v>36</v>
      </c>
      <c r="C30" s="1">
        <v>141.28200000000001</v>
      </c>
      <c r="D30" s="1">
        <v>261.16800000000001</v>
      </c>
      <c r="E30" s="1">
        <v>220.44900000000001</v>
      </c>
      <c r="F30" s="1">
        <v>147.23099999999999</v>
      </c>
      <c r="G30" s="7">
        <v>1</v>
      </c>
      <c r="H30" s="1">
        <v>30</v>
      </c>
      <c r="I30" s="1" t="s">
        <v>37</v>
      </c>
      <c r="J30" s="1">
        <v>201.1</v>
      </c>
      <c r="K30" s="1">
        <f t="shared" si="2"/>
        <v>19.349000000000018</v>
      </c>
      <c r="L30" s="1"/>
      <c r="M30" s="1"/>
      <c r="N30" s="1">
        <v>139.32011915999999</v>
      </c>
      <c r="O30" s="1"/>
      <c r="P30" s="1">
        <f t="shared" si="4"/>
        <v>44.089800000000004</v>
      </c>
      <c r="Q30" s="5">
        <f t="shared" si="8"/>
        <v>154.34688084000004</v>
      </c>
      <c r="R30" s="5"/>
      <c r="S30" s="1"/>
      <c r="T30" s="1">
        <f t="shared" si="6"/>
        <v>10</v>
      </c>
      <c r="U30" s="1">
        <f t="shared" si="7"/>
        <v>6.4992610345249915</v>
      </c>
      <c r="V30" s="1">
        <v>40.711799999999997</v>
      </c>
      <c r="W30" s="1">
        <v>35.303400000000003</v>
      </c>
      <c r="X30" s="1">
        <v>31.756799999999998</v>
      </c>
      <c r="Y30" s="1">
        <v>31.2044</v>
      </c>
      <c r="Z30" s="1">
        <v>29.209599999999998</v>
      </c>
      <c r="AA30" s="1">
        <v>27.608599999999999</v>
      </c>
      <c r="AB30" s="1">
        <v>39.939</v>
      </c>
      <c r="AC30" s="1">
        <v>41.805799999999998</v>
      </c>
      <c r="AD30" s="1">
        <v>37.932600000000001</v>
      </c>
      <c r="AE30" s="1">
        <v>38.923999999999999</v>
      </c>
      <c r="AF30" s="1"/>
      <c r="AG30" s="1">
        <f t="shared" si="9"/>
        <v>154.34688084000004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72</v>
      </c>
      <c r="B31" s="1" t="s">
        <v>36</v>
      </c>
      <c r="C31" s="1">
        <v>17.558</v>
      </c>
      <c r="D31" s="1"/>
      <c r="E31" s="1">
        <v>3.5819999999999999</v>
      </c>
      <c r="F31" s="1">
        <v>12.164</v>
      </c>
      <c r="G31" s="7">
        <v>1</v>
      </c>
      <c r="H31" s="1">
        <v>50</v>
      </c>
      <c r="I31" s="1" t="s">
        <v>37</v>
      </c>
      <c r="J31" s="1">
        <v>3.1</v>
      </c>
      <c r="K31" s="1">
        <f t="shared" si="2"/>
        <v>0.48199999999999976</v>
      </c>
      <c r="L31" s="1"/>
      <c r="M31" s="1"/>
      <c r="N31" s="1">
        <v>0</v>
      </c>
      <c r="O31" s="1"/>
      <c r="P31" s="1">
        <f t="shared" si="4"/>
        <v>0.71639999999999993</v>
      </c>
      <c r="Q31" s="5"/>
      <c r="R31" s="5"/>
      <c r="S31" s="1"/>
      <c r="T31" s="1">
        <f t="shared" si="6"/>
        <v>16.979341150195424</v>
      </c>
      <c r="U31" s="1">
        <f t="shared" si="7"/>
        <v>16.979341150195424</v>
      </c>
      <c r="V31" s="1">
        <v>1.0871999999999999</v>
      </c>
      <c r="W31" s="1">
        <v>1.0871999999999999</v>
      </c>
      <c r="X31" s="1">
        <v>0.3604</v>
      </c>
      <c r="Y31" s="1">
        <v>0.3604</v>
      </c>
      <c r="Z31" s="1">
        <v>1.4312</v>
      </c>
      <c r="AA31" s="1">
        <v>2.1446000000000001</v>
      </c>
      <c r="AB31" s="1">
        <v>2.3472</v>
      </c>
      <c r="AC31" s="1">
        <v>1.9998</v>
      </c>
      <c r="AD31" s="1">
        <v>1.0992</v>
      </c>
      <c r="AE31" s="1">
        <v>0.73319999999999996</v>
      </c>
      <c r="AF31" s="16" t="s">
        <v>73</v>
      </c>
      <c r="AG31" s="1">
        <f t="shared" si="9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74</v>
      </c>
      <c r="B32" s="1" t="s">
        <v>36</v>
      </c>
      <c r="C32" s="1">
        <v>14.448</v>
      </c>
      <c r="D32" s="1"/>
      <c r="E32" s="1">
        <v>3.6589999999999998</v>
      </c>
      <c r="F32" s="1">
        <v>8.9269999999999996</v>
      </c>
      <c r="G32" s="7">
        <v>1</v>
      </c>
      <c r="H32" s="1">
        <v>50</v>
      </c>
      <c r="I32" s="1" t="s">
        <v>37</v>
      </c>
      <c r="J32" s="1">
        <v>3</v>
      </c>
      <c r="K32" s="1">
        <f t="shared" si="2"/>
        <v>0.65899999999999981</v>
      </c>
      <c r="L32" s="1"/>
      <c r="M32" s="1"/>
      <c r="N32" s="1">
        <v>0</v>
      </c>
      <c r="O32" s="1"/>
      <c r="P32" s="1">
        <f t="shared" si="4"/>
        <v>0.73180000000000001</v>
      </c>
      <c r="Q32" s="5"/>
      <c r="R32" s="5"/>
      <c r="S32" s="1"/>
      <c r="T32" s="1">
        <f t="shared" si="6"/>
        <v>12.198688166165619</v>
      </c>
      <c r="U32" s="1">
        <f t="shared" si="7"/>
        <v>12.198688166165619</v>
      </c>
      <c r="V32" s="1">
        <v>2.0326</v>
      </c>
      <c r="W32" s="1">
        <v>2.0326</v>
      </c>
      <c r="X32" s="1">
        <v>0</v>
      </c>
      <c r="Y32" s="1">
        <v>0</v>
      </c>
      <c r="Z32" s="1">
        <v>1.4652000000000001</v>
      </c>
      <c r="AA32" s="1">
        <v>1.6484000000000001</v>
      </c>
      <c r="AB32" s="1">
        <v>1.1020000000000001</v>
      </c>
      <c r="AC32" s="1">
        <v>0.91880000000000006</v>
      </c>
      <c r="AD32" s="1">
        <v>1.1095999999999999</v>
      </c>
      <c r="AE32" s="1">
        <v>1.4803999999999999</v>
      </c>
      <c r="AF32" s="1" t="s">
        <v>48</v>
      </c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75</v>
      </c>
      <c r="B33" s="1" t="s">
        <v>42</v>
      </c>
      <c r="C33" s="1">
        <v>2186.4940000000001</v>
      </c>
      <c r="D33" s="1">
        <v>2418.366</v>
      </c>
      <c r="E33" s="1">
        <v>1908.88</v>
      </c>
      <c r="F33" s="1">
        <v>2175</v>
      </c>
      <c r="G33" s="7">
        <v>0.4</v>
      </c>
      <c r="H33" s="1">
        <v>45</v>
      </c>
      <c r="I33" s="1" t="s">
        <v>37</v>
      </c>
      <c r="J33" s="1">
        <v>1925</v>
      </c>
      <c r="K33" s="1">
        <f t="shared" si="2"/>
        <v>-16.119999999999891</v>
      </c>
      <c r="L33" s="1"/>
      <c r="M33" s="1"/>
      <c r="N33" s="1">
        <v>960.5837378399998</v>
      </c>
      <c r="O33" s="1"/>
      <c r="P33" s="1">
        <f t="shared" si="4"/>
        <v>381.77600000000001</v>
      </c>
      <c r="Q33" s="5">
        <f t="shared" si="8"/>
        <v>682.17626216000053</v>
      </c>
      <c r="R33" s="5"/>
      <c r="S33" s="1"/>
      <c r="T33" s="1">
        <f t="shared" si="6"/>
        <v>10</v>
      </c>
      <c r="U33" s="1">
        <f t="shared" si="7"/>
        <v>8.2131504804911764</v>
      </c>
      <c r="V33" s="1">
        <v>426.67320000000001</v>
      </c>
      <c r="W33" s="1">
        <v>407.47320000000002</v>
      </c>
      <c r="X33" s="1">
        <v>292.60000000000002</v>
      </c>
      <c r="Y33" s="1">
        <v>280</v>
      </c>
      <c r="Z33" s="1">
        <v>329.2</v>
      </c>
      <c r="AA33" s="1">
        <v>337.4</v>
      </c>
      <c r="AB33" s="1">
        <v>430</v>
      </c>
      <c r="AC33" s="1">
        <v>456.2</v>
      </c>
      <c r="AD33" s="1">
        <v>356.4</v>
      </c>
      <c r="AE33" s="1">
        <v>355.2</v>
      </c>
      <c r="AF33" s="1" t="s">
        <v>76</v>
      </c>
      <c r="AG33" s="1">
        <f t="shared" si="9"/>
        <v>272.87050486400022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77</v>
      </c>
      <c r="B34" s="1" t="s">
        <v>42</v>
      </c>
      <c r="C34" s="1">
        <v>568</v>
      </c>
      <c r="D34" s="1">
        <v>330</v>
      </c>
      <c r="E34" s="1">
        <v>548</v>
      </c>
      <c r="F34" s="1">
        <v>249</v>
      </c>
      <c r="G34" s="7">
        <v>0.45</v>
      </c>
      <c r="H34" s="1">
        <v>50</v>
      </c>
      <c r="I34" s="1" t="s">
        <v>37</v>
      </c>
      <c r="J34" s="1">
        <v>554</v>
      </c>
      <c r="K34" s="1">
        <f t="shared" si="2"/>
        <v>-6</v>
      </c>
      <c r="L34" s="1"/>
      <c r="M34" s="1"/>
      <c r="N34" s="1">
        <v>507.73331999999982</v>
      </c>
      <c r="O34" s="1"/>
      <c r="P34" s="1">
        <f t="shared" si="4"/>
        <v>109.6</v>
      </c>
      <c r="Q34" s="5">
        <f t="shared" si="8"/>
        <v>339.26668000000018</v>
      </c>
      <c r="R34" s="5"/>
      <c r="S34" s="1"/>
      <c r="T34" s="1">
        <f t="shared" si="6"/>
        <v>10</v>
      </c>
      <c r="U34" s="1">
        <f t="shared" si="7"/>
        <v>6.9045010948905094</v>
      </c>
      <c r="V34" s="1">
        <v>98.6</v>
      </c>
      <c r="W34" s="1">
        <v>78.2</v>
      </c>
      <c r="X34" s="1">
        <v>72.599999999999994</v>
      </c>
      <c r="Y34" s="1">
        <v>70.400000000000006</v>
      </c>
      <c r="Z34" s="1">
        <v>74</v>
      </c>
      <c r="AA34" s="1">
        <v>76.8</v>
      </c>
      <c r="AB34" s="1">
        <v>74.8</v>
      </c>
      <c r="AC34" s="1">
        <v>82.8</v>
      </c>
      <c r="AD34" s="1">
        <v>88.6</v>
      </c>
      <c r="AE34" s="1">
        <v>91.4</v>
      </c>
      <c r="AF34" s="1" t="s">
        <v>38</v>
      </c>
      <c r="AG34" s="1">
        <f t="shared" si="9"/>
        <v>152.67000600000009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78</v>
      </c>
      <c r="B35" s="1" t="s">
        <v>42</v>
      </c>
      <c r="C35" s="1">
        <v>2024</v>
      </c>
      <c r="D35" s="1">
        <v>2094</v>
      </c>
      <c r="E35" s="1">
        <v>1783</v>
      </c>
      <c r="F35" s="1">
        <v>1910</v>
      </c>
      <c r="G35" s="7">
        <v>0.4</v>
      </c>
      <c r="H35" s="1">
        <v>45</v>
      </c>
      <c r="I35" s="1" t="s">
        <v>37</v>
      </c>
      <c r="J35" s="1">
        <v>1802</v>
      </c>
      <c r="K35" s="1">
        <f t="shared" si="2"/>
        <v>-19</v>
      </c>
      <c r="L35" s="1"/>
      <c r="M35" s="1"/>
      <c r="N35" s="1">
        <v>1017.90948</v>
      </c>
      <c r="O35" s="1"/>
      <c r="P35" s="1">
        <f t="shared" si="4"/>
        <v>356.6</v>
      </c>
      <c r="Q35" s="5">
        <f t="shared" si="8"/>
        <v>638.09051999999974</v>
      </c>
      <c r="R35" s="5"/>
      <c r="S35" s="1"/>
      <c r="T35" s="1">
        <f t="shared" si="6"/>
        <v>10</v>
      </c>
      <c r="U35" s="1">
        <f t="shared" si="7"/>
        <v>8.2106266965787995</v>
      </c>
      <c r="V35" s="1">
        <v>395.4</v>
      </c>
      <c r="W35" s="1">
        <v>369</v>
      </c>
      <c r="X35" s="1">
        <v>227.4</v>
      </c>
      <c r="Y35" s="1">
        <v>214.2</v>
      </c>
      <c r="Z35" s="1">
        <v>285.60000000000002</v>
      </c>
      <c r="AA35" s="1">
        <v>305</v>
      </c>
      <c r="AB35" s="1">
        <v>202.4</v>
      </c>
      <c r="AC35" s="1">
        <v>206</v>
      </c>
      <c r="AD35" s="1">
        <v>353.2</v>
      </c>
      <c r="AE35" s="1">
        <v>342</v>
      </c>
      <c r="AF35" s="1" t="s">
        <v>76</v>
      </c>
      <c r="AG35" s="1">
        <f t="shared" si="9"/>
        <v>255.23620799999992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79</v>
      </c>
      <c r="B36" s="1" t="s">
        <v>36</v>
      </c>
      <c r="C36" s="1">
        <v>878.20600000000002</v>
      </c>
      <c r="D36" s="1">
        <v>739.428</v>
      </c>
      <c r="E36" s="1">
        <v>741.56799999999998</v>
      </c>
      <c r="F36" s="1">
        <v>538.09</v>
      </c>
      <c r="G36" s="7">
        <v>1</v>
      </c>
      <c r="H36" s="1">
        <v>45</v>
      </c>
      <c r="I36" s="1" t="s">
        <v>37</v>
      </c>
      <c r="J36" s="1">
        <v>688.678</v>
      </c>
      <c r="K36" s="1">
        <f t="shared" si="2"/>
        <v>52.889999999999986</v>
      </c>
      <c r="L36" s="1"/>
      <c r="M36" s="1"/>
      <c r="N36" s="1">
        <v>178.13182056000019</v>
      </c>
      <c r="O36" s="1"/>
      <c r="P36" s="1">
        <f t="shared" si="4"/>
        <v>148.31360000000001</v>
      </c>
      <c r="Q36" s="5">
        <f t="shared" si="8"/>
        <v>766.91417943999966</v>
      </c>
      <c r="R36" s="5"/>
      <c r="S36" s="1"/>
      <c r="T36" s="1">
        <f t="shared" si="6"/>
        <v>10</v>
      </c>
      <c r="U36" s="1">
        <f t="shared" si="7"/>
        <v>4.8291041452705628</v>
      </c>
      <c r="V36" s="1">
        <v>150.9588</v>
      </c>
      <c r="W36" s="1">
        <v>150.46360000000001</v>
      </c>
      <c r="X36" s="1">
        <v>124.5386</v>
      </c>
      <c r="Y36" s="1">
        <v>127.209</v>
      </c>
      <c r="Z36" s="1">
        <v>125.30119999999999</v>
      </c>
      <c r="AA36" s="1">
        <v>130.17439999999999</v>
      </c>
      <c r="AB36" s="1">
        <v>191.11760000000001</v>
      </c>
      <c r="AC36" s="1">
        <v>206.55</v>
      </c>
      <c r="AD36" s="1">
        <v>197.23920000000001</v>
      </c>
      <c r="AE36" s="1">
        <v>205.6918</v>
      </c>
      <c r="AF36" s="1"/>
      <c r="AG36" s="1">
        <f t="shared" si="9"/>
        <v>766.91417943999966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80</v>
      </c>
      <c r="B37" s="1" t="s">
        <v>42</v>
      </c>
      <c r="C37" s="1">
        <v>204</v>
      </c>
      <c r="D37" s="1">
        <v>1508</v>
      </c>
      <c r="E37" s="1">
        <v>596</v>
      </c>
      <c r="F37" s="1">
        <v>925</v>
      </c>
      <c r="G37" s="7">
        <v>0.45</v>
      </c>
      <c r="H37" s="1">
        <v>45</v>
      </c>
      <c r="I37" s="1" t="s">
        <v>37</v>
      </c>
      <c r="J37" s="1">
        <v>608</v>
      </c>
      <c r="K37" s="1">
        <f t="shared" si="2"/>
        <v>-12</v>
      </c>
      <c r="L37" s="1"/>
      <c r="M37" s="1"/>
      <c r="N37" s="1">
        <v>292.76143999999982</v>
      </c>
      <c r="O37" s="1"/>
      <c r="P37" s="1">
        <f t="shared" si="4"/>
        <v>119.2</v>
      </c>
      <c r="Q37" s="5"/>
      <c r="R37" s="5"/>
      <c r="S37" s="1"/>
      <c r="T37" s="1">
        <f t="shared" si="6"/>
        <v>10.216119463087246</v>
      </c>
      <c r="U37" s="1">
        <f t="shared" si="7"/>
        <v>10.216119463087246</v>
      </c>
      <c r="V37" s="1">
        <v>151.19999999999999</v>
      </c>
      <c r="W37" s="1">
        <v>151.4</v>
      </c>
      <c r="X37" s="1">
        <v>87</v>
      </c>
      <c r="Y37" s="1">
        <v>73.400000000000006</v>
      </c>
      <c r="Z37" s="1">
        <v>75</v>
      </c>
      <c r="AA37" s="1">
        <v>76.8</v>
      </c>
      <c r="AB37" s="1">
        <v>89.2</v>
      </c>
      <c r="AC37" s="1">
        <v>105.8</v>
      </c>
      <c r="AD37" s="1">
        <v>104</v>
      </c>
      <c r="AE37" s="1">
        <v>93</v>
      </c>
      <c r="AF37" s="1" t="s">
        <v>81</v>
      </c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82</v>
      </c>
      <c r="B38" s="1" t="s">
        <v>42</v>
      </c>
      <c r="C38" s="1">
        <v>1465</v>
      </c>
      <c r="D38" s="1">
        <v>288</v>
      </c>
      <c r="E38" s="1">
        <v>897</v>
      </c>
      <c r="F38" s="1">
        <v>666</v>
      </c>
      <c r="G38" s="7">
        <v>0.35</v>
      </c>
      <c r="H38" s="1">
        <v>40</v>
      </c>
      <c r="I38" s="1" t="s">
        <v>37</v>
      </c>
      <c r="J38" s="1">
        <v>900</v>
      </c>
      <c r="K38" s="1">
        <f t="shared" ref="K38:K69" si="10">E38-J38</f>
        <v>-3</v>
      </c>
      <c r="L38" s="1"/>
      <c r="M38" s="1"/>
      <c r="N38" s="1">
        <v>0</v>
      </c>
      <c r="O38" s="1"/>
      <c r="P38" s="1">
        <f t="shared" si="4"/>
        <v>179.4</v>
      </c>
      <c r="Q38" s="5">
        <f t="shared" si="8"/>
        <v>1128</v>
      </c>
      <c r="R38" s="5"/>
      <c r="S38" s="1"/>
      <c r="T38" s="1">
        <f t="shared" si="6"/>
        <v>10</v>
      </c>
      <c r="U38" s="1">
        <f t="shared" si="7"/>
        <v>3.7123745819397991</v>
      </c>
      <c r="V38" s="1">
        <v>173.4</v>
      </c>
      <c r="W38" s="1">
        <v>170.4</v>
      </c>
      <c r="X38" s="1">
        <v>142.4</v>
      </c>
      <c r="Y38" s="1">
        <v>135</v>
      </c>
      <c r="Z38" s="1">
        <v>164.4</v>
      </c>
      <c r="AA38" s="1">
        <v>187.4</v>
      </c>
      <c r="AB38" s="1">
        <v>209.6</v>
      </c>
      <c r="AC38" s="1">
        <v>195.2</v>
      </c>
      <c r="AD38" s="1">
        <v>145</v>
      </c>
      <c r="AE38" s="1">
        <v>158</v>
      </c>
      <c r="AF38" s="1" t="s">
        <v>83</v>
      </c>
      <c r="AG38" s="1">
        <f t="shared" si="9"/>
        <v>394.79999999999995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84</v>
      </c>
      <c r="B39" s="1" t="s">
        <v>36</v>
      </c>
      <c r="C39" s="1">
        <v>172.63399999999999</v>
      </c>
      <c r="D39" s="1">
        <v>244.81899999999999</v>
      </c>
      <c r="E39" s="1">
        <v>139.542</v>
      </c>
      <c r="F39" s="1">
        <v>242.65299999999999</v>
      </c>
      <c r="G39" s="7">
        <v>1</v>
      </c>
      <c r="H39" s="1">
        <v>40</v>
      </c>
      <c r="I39" s="1" t="s">
        <v>37</v>
      </c>
      <c r="J39" s="1">
        <v>143.4</v>
      </c>
      <c r="K39" s="1">
        <f t="shared" si="10"/>
        <v>-3.8580000000000041</v>
      </c>
      <c r="L39" s="1"/>
      <c r="M39" s="1"/>
      <c r="N39" s="1">
        <v>137.98675700000001</v>
      </c>
      <c r="O39" s="1"/>
      <c r="P39" s="1">
        <f t="shared" si="4"/>
        <v>27.9084</v>
      </c>
      <c r="Q39" s="5"/>
      <c r="R39" s="5"/>
      <c r="S39" s="1"/>
      <c r="T39" s="1">
        <f t="shared" si="6"/>
        <v>13.63889570881885</v>
      </c>
      <c r="U39" s="1">
        <f t="shared" si="7"/>
        <v>13.63889570881885</v>
      </c>
      <c r="V39" s="1">
        <v>44.984999999999999</v>
      </c>
      <c r="W39" s="1">
        <v>42.290399999999998</v>
      </c>
      <c r="X39" s="1">
        <v>28.288</v>
      </c>
      <c r="Y39" s="1">
        <v>27.354199999999999</v>
      </c>
      <c r="Z39" s="1">
        <v>33.732600000000012</v>
      </c>
      <c r="AA39" s="1">
        <v>40.486199999999997</v>
      </c>
      <c r="AB39" s="1">
        <v>58.863599999999998</v>
      </c>
      <c r="AC39" s="1">
        <v>54.157200000000003</v>
      </c>
      <c r="AD39" s="1">
        <v>41.652999999999999</v>
      </c>
      <c r="AE39" s="1">
        <v>51.464399999999998</v>
      </c>
      <c r="AF39" s="1"/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85</v>
      </c>
      <c r="B40" s="1" t="s">
        <v>42</v>
      </c>
      <c r="C40" s="1">
        <v>272</v>
      </c>
      <c r="D40" s="1">
        <v>330</v>
      </c>
      <c r="E40" s="1">
        <v>247</v>
      </c>
      <c r="F40" s="1">
        <v>298</v>
      </c>
      <c r="G40" s="7">
        <v>0.4</v>
      </c>
      <c r="H40" s="1">
        <v>40</v>
      </c>
      <c r="I40" s="1" t="s">
        <v>37</v>
      </c>
      <c r="J40" s="1">
        <v>257</v>
      </c>
      <c r="K40" s="1">
        <f t="shared" si="10"/>
        <v>-10</v>
      </c>
      <c r="L40" s="1"/>
      <c r="M40" s="1"/>
      <c r="N40" s="1">
        <v>69.009999999999991</v>
      </c>
      <c r="O40" s="1"/>
      <c r="P40" s="1">
        <f t="shared" si="4"/>
        <v>49.4</v>
      </c>
      <c r="Q40" s="5">
        <f t="shared" si="8"/>
        <v>126.99000000000001</v>
      </c>
      <c r="R40" s="5"/>
      <c r="S40" s="1"/>
      <c r="T40" s="1">
        <f t="shared" si="6"/>
        <v>10</v>
      </c>
      <c r="U40" s="1">
        <f t="shared" si="7"/>
        <v>7.4293522267206482</v>
      </c>
      <c r="V40" s="1">
        <v>50</v>
      </c>
      <c r="W40" s="1">
        <v>54.2</v>
      </c>
      <c r="X40" s="1">
        <v>45.4</v>
      </c>
      <c r="Y40" s="1">
        <v>38.799999999999997</v>
      </c>
      <c r="Z40" s="1">
        <v>52.2</v>
      </c>
      <c r="AA40" s="1">
        <v>52.8</v>
      </c>
      <c r="AB40" s="1">
        <v>58.8</v>
      </c>
      <c r="AC40" s="1">
        <v>64.8</v>
      </c>
      <c r="AD40" s="1">
        <v>65.8</v>
      </c>
      <c r="AE40" s="1">
        <v>64.2</v>
      </c>
      <c r="AF40" s="1"/>
      <c r="AG40" s="1">
        <f t="shared" si="9"/>
        <v>50.796000000000006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86</v>
      </c>
      <c r="B41" s="1" t="s">
        <v>42</v>
      </c>
      <c r="C41" s="1">
        <v>259</v>
      </c>
      <c r="D41" s="1">
        <v>450</v>
      </c>
      <c r="E41" s="1">
        <v>270</v>
      </c>
      <c r="F41" s="1">
        <v>354</v>
      </c>
      <c r="G41" s="7">
        <v>0.4</v>
      </c>
      <c r="H41" s="1">
        <v>45</v>
      </c>
      <c r="I41" s="1" t="s">
        <v>37</v>
      </c>
      <c r="J41" s="1">
        <v>272</v>
      </c>
      <c r="K41" s="1">
        <f t="shared" si="10"/>
        <v>-2</v>
      </c>
      <c r="L41" s="1"/>
      <c r="M41" s="1"/>
      <c r="N41" s="1">
        <v>68.509119999999982</v>
      </c>
      <c r="O41" s="1"/>
      <c r="P41" s="1">
        <f t="shared" si="4"/>
        <v>54</v>
      </c>
      <c r="Q41" s="5">
        <f t="shared" si="8"/>
        <v>117.49088</v>
      </c>
      <c r="R41" s="5"/>
      <c r="S41" s="1"/>
      <c r="T41" s="1">
        <f t="shared" si="6"/>
        <v>10</v>
      </c>
      <c r="U41" s="1">
        <f t="shared" si="7"/>
        <v>7.8242429629629626</v>
      </c>
      <c r="V41" s="1">
        <v>57.6</v>
      </c>
      <c r="W41" s="1">
        <v>62.2</v>
      </c>
      <c r="X41" s="1">
        <v>46.8</v>
      </c>
      <c r="Y41" s="1">
        <v>42.6</v>
      </c>
      <c r="Z41" s="1">
        <v>54</v>
      </c>
      <c r="AA41" s="1">
        <v>52.4</v>
      </c>
      <c r="AB41" s="1">
        <v>51.2</v>
      </c>
      <c r="AC41" s="1">
        <v>56.8</v>
      </c>
      <c r="AD41" s="1">
        <v>70.599999999999994</v>
      </c>
      <c r="AE41" s="1">
        <v>72.599999999999994</v>
      </c>
      <c r="AF41" s="1" t="s">
        <v>87</v>
      </c>
      <c r="AG41" s="1">
        <f t="shared" si="9"/>
        <v>46.996352000000002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88</v>
      </c>
      <c r="B42" s="1" t="s">
        <v>36</v>
      </c>
      <c r="C42" s="1">
        <v>283.60599999999999</v>
      </c>
      <c r="D42" s="1">
        <v>323.20400000000001</v>
      </c>
      <c r="E42" s="1">
        <v>181.91399999999999</v>
      </c>
      <c r="F42" s="1">
        <v>373.20400000000001</v>
      </c>
      <c r="G42" s="7">
        <v>1</v>
      </c>
      <c r="H42" s="1">
        <v>40</v>
      </c>
      <c r="I42" s="1" t="s">
        <v>37</v>
      </c>
      <c r="J42" s="1">
        <v>191.2</v>
      </c>
      <c r="K42" s="1">
        <f t="shared" si="10"/>
        <v>-9.2860000000000014</v>
      </c>
      <c r="L42" s="1"/>
      <c r="M42" s="1"/>
      <c r="N42" s="1">
        <v>99.113494959999983</v>
      </c>
      <c r="O42" s="1"/>
      <c r="P42" s="1">
        <f t="shared" si="4"/>
        <v>36.382799999999996</v>
      </c>
      <c r="Q42" s="5"/>
      <c r="R42" s="5"/>
      <c r="S42" s="1"/>
      <c r="T42" s="1">
        <f t="shared" si="6"/>
        <v>12.981889655551525</v>
      </c>
      <c r="U42" s="1">
        <f t="shared" si="7"/>
        <v>12.981889655551525</v>
      </c>
      <c r="V42" s="1">
        <v>56.770799999999987</v>
      </c>
      <c r="W42" s="1">
        <v>55.597799999999992</v>
      </c>
      <c r="X42" s="1">
        <v>38.049999999999997</v>
      </c>
      <c r="Y42" s="1">
        <v>38.468400000000003</v>
      </c>
      <c r="Z42" s="1">
        <v>53.13</v>
      </c>
      <c r="AA42" s="1">
        <v>60.408200000000001</v>
      </c>
      <c r="AB42" s="1">
        <v>63.978599999999993</v>
      </c>
      <c r="AC42" s="1">
        <v>56.589399999999998</v>
      </c>
      <c r="AD42" s="1">
        <v>62.311400000000013</v>
      </c>
      <c r="AE42" s="1">
        <v>63.376199999999997</v>
      </c>
      <c r="AF42" s="1"/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89</v>
      </c>
      <c r="B43" s="1" t="s">
        <v>42</v>
      </c>
      <c r="C43" s="1">
        <v>1331</v>
      </c>
      <c r="D43" s="1">
        <v>1482</v>
      </c>
      <c r="E43" s="1">
        <v>1334</v>
      </c>
      <c r="F43" s="1">
        <v>1151</v>
      </c>
      <c r="G43" s="7">
        <v>0.35</v>
      </c>
      <c r="H43" s="1">
        <v>40</v>
      </c>
      <c r="I43" s="1" t="s">
        <v>37</v>
      </c>
      <c r="J43" s="1">
        <v>1342</v>
      </c>
      <c r="K43" s="1">
        <f t="shared" si="10"/>
        <v>-8</v>
      </c>
      <c r="L43" s="1"/>
      <c r="M43" s="1"/>
      <c r="N43" s="1">
        <v>665.60916000000032</v>
      </c>
      <c r="O43" s="1"/>
      <c r="P43" s="1">
        <f t="shared" si="4"/>
        <v>266.8</v>
      </c>
      <c r="Q43" s="5">
        <f t="shared" si="8"/>
        <v>851.39083999999957</v>
      </c>
      <c r="R43" s="5"/>
      <c r="S43" s="1"/>
      <c r="T43" s="1">
        <f t="shared" si="6"/>
        <v>10</v>
      </c>
      <c r="U43" s="1">
        <f t="shared" si="7"/>
        <v>6.8088799100449791</v>
      </c>
      <c r="V43" s="1">
        <v>261.8</v>
      </c>
      <c r="W43" s="1">
        <v>246.4</v>
      </c>
      <c r="X43" s="1">
        <v>207.8</v>
      </c>
      <c r="Y43" s="1">
        <v>202</v>
      </c>
      <c r="Z43" s="1">
        <v>164.2</v>
      </c>
      <c r="AA43" s="1">
        <v>196</v>
      </c>
      <c r="AB43" s="1">
        <v>316.60000000000002</v>
      </c>
      <c r="AC43" s="1">
        <v>292.39999999999998</v>
      </c>
      <c r="AD43" s="1">
        <v>158.19999999999999</v>
      </c>
      <c r="AE43" s="1">
        <v>176.2</v>
      </c>
      <c r="AF43" s="1" t="s">
        <v>61</v>
      </c>
      <c r="AG43" s="1">
        <f t="shared" si="9"/>
        <v>297.9867939999998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90</v>
      </c>
      <c r="B44" s="1" t="s">
        <v>42</v>
      </c>
      <c r="C44" s="1">
        <v>700</v>
      </c>
      <c r="D44" s="1">
        <v>396</v>
      </c>
      <c r="E44" s="1">
        <v>545</v>
      </c>
      <c r="F44" s="1">
        <v>526</v>
      </c>
      <c r="G44" s="7">
        <v>0.4</v>
      </c>
      <c r="H44" s="1">
        <v>40</v>
      </c>
      <c r="I44" s="1" t="s">
        <v>37</v>
      </c>
      <c r="J44" s="1">
        <v>551</v>
      </c>
      <c r="K44" s="1">
        <f t="shared" si="10"/>
        <v>-6</v>
      </c>
      <c r="L44" s="1"/>
      <c r="M44" s="1"/>
      <c r="N44" s="1">
        <v>0</v>
      </c>
      <c r="O44" s="1"/>
      <c r="P44" s="1">
        <f t="shared" si="4"/>
        <v>109</v>
      </c>
      <c r="Q44" s="5">
        <f t="shared" si="8"/>
        <v>564</v>
      </c>
      <c r="R44" s="5"/>
      <c r="S44" s="1"/>
      <c r="T44" s="1">
        <f t="shared" si="6"/>
        <v>10</v>
      </c>
      <c r="U44" s="1">
        <f t="shared" si="7"/>
        <v>4.8256880733944953</v>
      </c>
      <c r="V44" s="1">
        <v>27.4</v>
      </c>
      <c r="W44" s="1">
        <v>8.6</v>
      </c>
      <c r="X44" s="1">
        <v>100.2</v>
      </c>
      <c r="Y44" s="1">
        <v>119.4</v>
      </c>
      <c r="Z44" s="1">
        <v>24.8</v>
      </c>
      <c r="AA44" s="1">
        <v>3.8</v>
      </c>
      <c r="AB44" s="1">
        <v>56.6</v>
      </c>
      <c r="AC44" s="1">
        <v>83.6</v>
      </c>
      <c r="AD44" s="1">
        <v>28.2</v>
      </c>
      <c r="AE44" s="1">
        <v>1.2</v>
      </c>
      <c r="AF44" s="1"/>
      <c r="AG44" s="1">
        <f t="shared" si="9"/>
        <v>225.60000000000002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91</v>
      </c>
      <c r="B45" s="1" t="s">
        <v>36</v>
      </c>
      <c r="C45" s="1">
        <v>504.714</v>
      </c>
      <c r="D45" s="1">
        <v>732.10199999999998</v>
      </c>
      <c r="E45" s="1">
        <v>450.75</v>
      </c>
      <c r="F45" s="1">
        <v>649.40599999999995</v>
      </c>
      <c r="G45" s="7">
        <v>1</v>
      </c>
      <c r="H45" s="1">
        <v>50</v>
      </c>
      <c r="I45" s="1" t="s">
        <v>37</v>
      </c>
      <c r="J45" s="1">
        <v>440.08</v>
      </c>
      <c r="K45" s="1">
        <f t="shared" si="10"/>
        <v>10.670000000000016</v>
      </c>
      <c r="L45" s="1"/>
      <c r="M45" s="1"/>
      <c r="N45" s="1">
        <v>285.42765340000022</v>
      </c>
      <c r="O45" s="1">
        <v>197.21190000000001</v>
      </c>
      <c r="P45" s="1">
        <f t="shared" si="4"/>
        <v>90.15</v>
      </c>
      <c r="Q45" s="5"/>
      <c r="R45" s="5"/>
      <c r="S45" s="1"/>
      <c r="T45" s="1">
        <f t="shared" si="6"/>
        <v>12.557355001663895</v>
      </c>
      <c r="U45" s="1">
        <f t="shared" si="7"/>
        <v>12.557355001663895</v>
      </c>
      <c r="V45" s="1">
        <v>116.00700000000001</v>
      </c>
      <c r="W45" s="1">
        <v>105.9666</v>
      </c>
      <c r="X45" s="1">
        <v>76.930999999999997</v>
      </c>
      <c r="Y45" s="1">
        <v>89.316999999999993</v>
      </c>
      <c r="Z45" s="1">
        <v>101.3516</v>
      </c>
      <c r="AA45" s="1">
        <v>101.69799999999999</v>
      </c>
      <c r="AB45" s="1">
        <v>129.39320000000001</v>
      </c>
      <c r="AC45" s="1">
        <v>124.3288</v>
      </c>
      <c r="AD45" s="1">
        <v>110.02079999999999</v>
      </c>
      <c r="AE45" s="1">
        <v>114.21339999999999</v>
      </c>
      <c r="AF45" s="1"/>
      <c r="AG45" s="1">
        <f t="shared" si="9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92</v>
      </c>
      <c r="B46" s="1" t="s">
        <v>36</v>
      </c>
      <c r="C46" s="1">
        <v>1016.2190000000001</v>
      </c>
      <c r="D46" s="1">
        <v>1490.721</v>
      </c>
      <c r="E46" s="1">
        <v>799.98199999999997</v>
      </c>
      <c r="F46" s="1">
        <v>1420.5930000000001</v>
      </c>
      <c r="G46" s="7">
        <v>1</v>
      </c>
      <c r="H46" s="1">
        <v>50</v>
      </c>
      <c r="I46" s="1" t="s">
        <v>37</v>
      </c>
      <c r="J46" s="1">
        <v>778.8</v>
      </c>
      <c r="K46" s="1">
        <f t="shared" si="10"/>
        <v>21.182000000000016</v>
      </c>
      <c r="L46" s="1"/>
      <c r="M46" s="1"/>
      <c r="N46" s="1">
        <v>193.96148444000011</v>
      </c>
      <c r="O46" s="1">
        <v>356.94254000000001</v>
      </c>
      <c r="P46" s="1">
        <f t="shared" si="4"/>
        <v>159.99639999999999</v>
      </c>
      <c r="Q46" s="5"/>
      <c r="R46" s="5"/>
      <c r="S46" s="1"/>
      <c r="T46" s="1">
        <f t="shared" si="6"/>
        <v>12.322133650757143</v>
      </c>
      <c r="U46" s="1">
        <f t="shared" si="7"/>
        <v>12.322133650757143</v>
      </c>
      <c r="V46" s="1">
        <v>209.96619999999999</v>
      </c>
      <c r="W46" s="1">
        <v>211.04560000000001</v>
      </c>
      <c r="X46" s="1">
        <v>164.97120000000001</v>
      </c>
      <c r="Y46" s="1">
        <v>175.92599999999999</v>
      </c>
      <c r="Z46" s="1">
        <v>190.5172</v>
      </c>
      <c r="AA46" s="1">
        <v>192.84719999999999</v>
      </c>
      <c r="AB46" s="1">
        <v>220.29839999999999</v>
      </c>
      <c r="AC46" s="1">
        <v>207.7268</v>
      </c>
      <c r="AD46" s="1">
        <v>185.499</v>
      </c>
      <c r="AE46" s="1">
        <v>198.191</v>
      </c>
      <c r="AF46" s="1" t="s">
        <v>93</v>
      </c>
      <c r="AG46" s="1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0" t="s">
        <v>94</v>
      </c>
      <c r="B47" s="10" t="s">
        <v>36</v>
      </c>
      <c r="C47" s="10"/>
      <c r="D47" s="10"/>
      <c r="E47" s="10"/>
      <c r="F47" s="10"/>
      <c r="G47" s="11">
        <v>0</v>
      </c>
      <c r="H47" s="10">
        <v>40</v>
      </c>
      <c r="I47" s="10" t="s">
        <v>37</v>
      </c>
      <c r="J47" s="10"/>
      <c r="K47" s="10">
        <f t="shared" si="10"/>
        <v>0</v>
      </c>
      <c r="L47" s="10"/>
      <c r="M47" s="10"/>
      <c r="N47" s="10">
        <v>0</v>
      </c>
      <c r="O47" s="10"/>
      <c r="P47" s="10">
        <f t="shared" si="4"/>
        <v>0</v>
      </c>
      <c r="Q47" s="12"/>
      <c r="R47" s="12"/>
      <c r="S47" s="10"/>
      <c r="T47" s="10" t="e">
        <f t="shared" si="6"/>
        <v>#DIV/0!</v>
      </c>
      <c r="U47" s="10" t="e">
        <f t="shared" si="7"/>
        <v>#DIV/0!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 t="s">
        <v>51</v>
      </c>
      <c r="AG47" s="10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95</v>
      </c>
      <c r="B48" s="1" t="s">
        <v>42</v>
      </c>
      <c r="C48" s="1">
        <v>132</v>
      </c>
      <c r="D48" s="1">
        <v>1340</v>
      </c>
      <c r="E48" s="1">
        <v>424</v>
      </c>
      <c r="F48" s="1">
        <v>884</v>
      </c>
      <c r="G48" s="7">
        <v>0.45</v>
      </c>
      <c r="H48" s="1">
        <v>50</v>
      </c>
      <c r="I48" s="1" t="s">
        <v>37</v>
      </c>
      <c r="J48" s="1">
        <v>509</v>
      </c>
      <c r="K48" s="1">
        <f t="shared" si="10"/>
        <v>-85</v>
      </c>
      <c r="L48" s="1"/>
      <c r="M48" s="1"/>
      <c r="N48" s="1">
        <v>272.50599999999991</v>
      </c>
      <c r="O48" s="1"/>
      <c r="P48" s="1">
        <f t="shared" si="4"/>
        <v>84.8</v>
      </c>
      <c r="Q48" s="5"/>
      <c r="R48" s="5"/>
      <c r="S48" s="1"/>
      <c r="T48" s="1">
        <f t="shared" si="6"/>
        <v>13.638042452830188</v>
      </c>
      <c r="U48" s="1">
        <f t="shared" si="7"/>
        <v>13.638042452830188</v>
      </c>
      <c r="V48" s="1">
        <v>130</v>
      </c>
      <c r="W48" s="1">
        <v>129</v>
      </c>
      <c r="X48" s="1">
        <v>72.8</v>
      </c>
      <c r="Y48" s="1">
        <v>66</v>
      </c>
      <c r="Z48" s="1">
        <v>75</v>
      </c>
      <c r="AA48" s="1">
        <v>89.2</v>
      </c>
      <c r="AB48" s="1">
        <v>91.8</v>
      </c>
      <c r="AC48" s="1">
        <v>76.8</v>
      </c>
      <c r="AD48" s="1">
        <v>78.599999999999994</v>
      </c>
      <c r="AE48" s="1">
        <v>84</v>
      </c>
      <c r="AF48" s="1" t="s">
        <v>96</v>
      </c>
      <c r="AG48" s="1">
        <f t="shared" ref="AG48:AG70" si="11"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3" t="s">
        <v>97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0"/>
        <v>0</v>
      </c>
      <c r="L49" s="1"/>
      <c r="M49" s="1"/>
      <c r="N49" s="13"/>
      <c r="O49" s="1"/>
      <c r="P49" s="1">
        <f t="shared" si="4"/>
        <v>0</v>
      </c>
      <c r="Q49" s="14">
        <v>4</v>
      </c>
      <c r="R49" s="5"/>
      <c r="S49" s="1"/>
      <c r="T49" s="1" t="e">
        <f t="shared" si="6"/>
        <v>#DIV/0!</v>
      </c>
      <c r="U49" s="1" t="e">
        <f t="shared" si="7"/>
        <v>#DIV/0!</v>
      </c>
      <c r="V49" s="1">
        <v>0</v>
      </c>
      <c r="W49" s="1">
        <v>-0.85500000000000009</v>
      </c>
      <c r="X49" s="1">
        <v>-1.115</v>
      </c>
      <c r="Y49" s="1">
        <v>-0.34399999999999997</v>
      </c>
      <c r="Z49" s="1">
        <v>-0.5806</v>
      </c>
      <c r="AA49" s="1">
        <v>-0.49659999999999999</v>
      </c>
      <c r="AB49" s="1">
        <v>0</v>
      </c>
      <c r="AC49" s="1">
        <v>0</v>
      </c>
      <c r="AD49" s="1">
        <v>0</v>
      </c>
      <c r="AE49" s="1">
        <v>-0.53400000000000003</v>
      </c>
      <c r="AF49" s="13" t="s">
        <v>98</v>
      </c>
      <c r="AG49" s="1">
        <f t="shared" si="11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99</v>
      </c>
      <c r="B50" s="1" t="s">
        <v>42</v>
      </c>
      <c r="C50" s="1">
        <v>133</v>
      </c>
      <c r="D50" s="1">
        <v>174</v>
      </c>
      <c r="E50" s="1">
        <v>147</v>
      </c>
      <c r="F50" s="1">
        <v>134</v>
      </c>
      <c r="G50" s="7">
        <v>0.4</v>
      </c>
      <c r="H50" s="1">
        <v>40</v>
      </c>
      <c r="I50" s="1" t="s">
        <v>37</v>
      </c>
      <c r="J50" s="1">
        <v>159</v>
      </c>
      <c r="K50" s="1">
        <f t="shared" si="10"/>
        <v>-12</v>
      </c>
      <c r="L50" s="1"/>
      <c r="M50" s="1"/>
      <c r="N50" s="1">
        <v>43.315479999999972</v>
      </c>
      <c r="O50" s="1"/>
      <c r="P50" s="1">
        <f t="shared" si="4"/>
        <v>29.4</v>
      </c>
      <c r="Q50" s="5">
        <f t="shared" ref="Q48:Q70" si="12">10*P50-O50-N50-F50</f>
        <v>116.68452000000002</v>
      </c>
      <c r="R50" s="5"/>
      <c r="S50" s="1"/>
      <c r="T50" s="1">
        <f t="shared" si="6"/>
        <v>10</v>
      </c>
      <c r="U50" s="1">
        <f t="shared" si="7"/>
        <v>6.0311387755102039</v>
      </c>
      <c r="V50" s="1">
        <v>25.4</v>
      </c>
      <c r="W50" s="1">
        <v>27.4</v>
      </c>
      <c r="X50" s="1">
        <v>26.4</v>
      </c>
      <c r="Y50" s="1">
        <v>21.6</v>
      </c>
      <c r="Z50" s="1">
        <v>26.8</v>
      </c>
      <c r="AA50" s="1">
        <v>27.4</v>
      </c>
      <c r="AB50" s="1">
        <v>28.6</v>
      </c>
      <c r="AC50" s="1">
        <v>32</v>
      </c>
      <c r="AD50" s="1">
        <v>37.799999999999997</v>
      </c>
      <c r="AE50" s="1">
        <v>46.2</v>
      </c>
      <c r="AF50" s="1"/>
      <c r="AG50" s="1">
        <f t="shared" si="11"/>
        <v>46.673808000000008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100</v>
      </c>
      <c r="B51" s="1" t="s">
        <v>42</v>
      </c>
      <c r="C51" s="1">
        <v>81</v>
      </c>
      <c r="D51" s="1">
        <v>96</v>
      </c>
      <c r="E51" s="1">
        <v>53</v>
      </c>
      <c r="F51" s="1">
        <v>103</v>
      </c>
      <c r="G51" s="7">
        <v>0.4</v>
      </c>
      <c r="H51" s="1">
        <v>40</v>
      </c>
      <c r="I51" s="1" t="s">
        <v>37</v>
      </c>
      <c r="J51" s="1">
        <v>56</v>
      </c>
      <c r="K51" s="1">
        <f t="shared" si="10"/>
        <v>-3</v>
      </c>
      <c r="L51" s="1"/>
      <c r="M51" s="1"/>
      <c r="N51" s="1">
        <v>40.44016000000002</v>
      </c>
      <c r="O51" s="1"/>
      <c r="P51" s="1">
        <f t="shared" si="4"/>
        <v>10.6</v>
      </c>
      <c r="Q51" s="5"/>
      <c r="R51" s="5"/>
      <c r="S51" s="1"/>
      <c r="T51" s="1">
        <f t="shared" si="6"/>
        <v>13.532090566037738</v>
      </c>
      <c r="U51" s="1">
        <f t="shared" si="7"/>
        <v>13.532090566037738</v>
      </c>
      <c r="V51" s="1">
        <v>16.8</v>
      </c>
      <c r="W51" s="1">
        <v>15.6</v>
      </c>
      <c r="X51" s="1">
        <v>13.8</v>
      </c>
      <c r="Y51" s="1">
        <v>14.2</v>
      </c>
      <c r="Z51" s="1">
        <v>15.6</v>
      </c>
      <c r="AA51" s="1">
        <v>15.4</v>
      </c>
      <c r="AB51" s="1">
        <v>19.2</v>
      </c>
      <c r="AC51" s="1">
        <v>23.6</v>
      </c>
      <c r="AD51" s="1">
        <v>26.4</v>
      </c>
      <c r="AE51" s="1">
        <v>26.2</v>
      </c>
      <c r="AF51" s="1"/>
      <c r="AG51" s="1">
        <f t="shared" si="11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101</v>
      </c>
      <c r="B52" s="1" t="s">
        <v>36</v>
      </c>
      <c r="C52" s="1">
        <v>781.74400000000003</v>
      </c>
      <c r="D52" s="1">
        <v>464.53</v>
      </c>
      <c r="E52" s="1">
        <v>412.45499999999998</v>
      </c>
      <c r="F52" s="1">
        <v>736.54899999999998</v>
      </c>
      <c r="G52" s="7">
        <v>1</v>
      </c>
      <c r="H52" s="1">
        <v>50</v>
      </c>
      <c r="I52" s="1" t="s">
        <v>37</v>
      </c>
      <c r="J52" s="1">
        <v>404.5</v>
      </c>
      <c r="K52" s="1">
        <f t="shared" si="10"/>
        <v>7.9549999999999841</v>
      </c>
      <c r="L52" s="1"/>
      <c r="M52" s="1"/>
      <c r="N52" s="1">
        <v>98.037001720000092</v>
      </c>
      <c r="O52" s="1">
        <v>178.97702000000001</v>
      </c>
      <c r="P52" s="1">
        <f t="shared" si="4"/>
        <v>82.491</v>
      </c>
      <c r="Q52" s="5"/>
      <c r="R52" s="5"/>
      <c r="S52" s="1"/>
      <c r="T52" s="1">
        <f t="shared" si="6"/>
        <v>12.286952779333504</v>
      </c>
      <c r="U52" s="1">
        <f t="shared" si="7"/>
        <v>12.286952779333504</v>
      </c>
      <c r="V52" s="1">
        <v>105.28060000000001</v>
      </c>
      <c r="W52" s="1">
        <v>96.541799999999995</v>
      </c>
      <c r="X52" s="1">
        <v>102.5506</v>
      </c>
      <c r="Y52" s="1">
        <v>115.23180000000001</v>
      </c>
      <c r="Z52" s="1">
        <v>98.804000000000002</v>
      </c>
      <c r="AA52" s="1">
        <v>93.971199999999996</v>
      </c>
      <c r="AB52" s="1">
        <v>131.39859999999999</v>
      </c>
      <c r="AC52" s="1">
        <v>124.99460000000001</v>
      </c>
      <c r="AD52" s="1">
        <v>89.575000000000003</v>
      </c>
      <c r="AE52" s="1">
        <v>100.0256</v>
      </c>
      <c r="AF52" s="1"/>
      <c r="AG52" s="1">
        <f t="shared" si="11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102</v>
      </c>
      <c r="B53" s="1" t="s">
        <v>36</v>
      </c>
      <c r="C53" s="1">
        <v>1177.8920000000001</v>
      </c>
      <c r="D53" s="1">
        <v>1299.4169999999999</v>
      </c>
      <c r="E53" s="1">
        <v>838.57500000000005</v>
      </c>
      <c r="F53" s="1">
        <v>1357.0650000000001</v>
      </c>
      <c r="G53" s="7">
        <v>1</v>
      </c>
      <c r="H53" s="1">
        <v>50</v>
      </c>
      <c r="I53" s="1" t="s">
        <v>37</v>
      </c>
      <c r="J53" s="1">
        <v>820.69</v>
      </c>
      <c r="K53" s="1">
        <f t="shared" si="10"/>
        <v>17.884999999999991</v>
      </c>
      <c r="L53" s="1"/>
      <c r="M53" s="1"/>
      <c r="N53" s="1">
        <v>280.71532540000032</v>
      </c>
      <c r="O53" s="1">
        <v>364.25389999999999</v>
      </c>
      <c r="P53" s="1">
        <f t="shared" si="4"/>
        <v>167.715</v>
      </c>
      <c r="Q53" s="5"/>
      <c r="R53" s="5"/>
      <c r="S53" s="1"/>
      <c r="T53" s="1">
        <f t="shared" si="6"/>
        <v>11.93712086217691</v>
      </c>
      <c r="U53" s="1">
        <f t="shared" si="7"/>
        <v>11.93712086217691</v>
      </c>
      <c r="V53" s="1">
        <v>214.267</v>
      </c>
      <c r="W53" s="1">
        <v>210.7124</v>
      </c>
      <c r="X53" s="1">
        <v>177.70599999999999</v>
      </c>
      <c r="Y53" s="1">
        <v>192.65700000000001</v>
      </c>
      <c r="Z53" s="1">
        <v>184.17339999999999</v>
      </c>
      <c r="AA53" s="1">
        <v>179.9264</v>
      </c>
      <c r="AB53" s="1">
        <v>220.13220000000001</v>
      </c>
      <c r="AC53" s="1">
        <v>215.09059999999999</v>
      </c>
      <c r="AD53" s="1">
        <v>193.0564</v>
      </c>
      <c r="AE53" s="1">
        <v>198.84020000000001</v>
      </c>
      <c r="AF53" s="1"/>
      <c r="AG53" s="1">
        <f t="shared" si="11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103</v>
      </c>
      <c r="B54" s="1" t="s">
        <v>36</v>
      </c>
      <c r="C54" s="1">
        <v>347.66699999999997</v>
      </c>
      <c r="D54" s="1">
        <v>174.71700000000001</v>
      </c>
      <c r="E54" s="1">
        <v>108.149</v>
      </c>
      <c r="F54" s="1">
        <v>345.92099999999999</v>
      </c>
      <c r="G54" s="7">
        <v>1</v>
      </c>
      <c r="H54" s="1">
        <v>50</v>
      </c>
      <c r="I54" s="1" t="s">
        <v>37</v>
      </c>
      <c r="J54" s="1">
        <v>103.5</v>
      </c>
      <c r="K54" s="1">
        <f t="shared" si="10"/>
        <v>4.6490000000000009</v>
      </c>
      <c r="L54" s="1"/>
      <c r="M54" s="1"/>
      <c r="N54" s="1">
        <v>46.495650680000118</v>
      </c>
      <c r="O54" s="1"/>
      <c r="P54" s="1">
        <f t="shared" si="4"/>
        <v>21.629799999999999</v>
      </c>
      <c r="Q54" s="5"/>
      <c r="R54" s="5"/>
      <c r="S54" s="1"/>
      <c r="T54" s="1">
        <f t="shared" si="6"/>
        <v>18.142407728226804</v>
      </c>
      <c r="U54" s="1">
        <f t="shared" si="7"/>
        <v>18.142407728226804</v>
      </c>
      <c r="V54" s="1">
        <v>44.621400000000001</v>
      </c>
      <c r="W54" s="1">
        <v>45.712599999999988</v>
      </c>
      <c r="X54" s="1">
        <v>22.539000000000001</v>
      </c>
      <c r="Y54" s="1">
        <v>39.094999999999999</v>
      </c>
      <c r="Z54" s="1">
        <v>49.654600000000002</v>
      </c>
      <c r="AA54" s="1">
        <v>31.735800000000001</v>
      </c>
      <c r="AB54" s="1">
        <v>37.3566</v>
      </c>
      <c r="AC54" s="1">
        <v>38.6706</v>
      </c>
      <c r="AD54" s="1">
        <v>29.567799999999998</v>
      </c>
      <c r="AE54" s="1">
        <v>28.472799999999999</v>
      </c>
      <c r="AF54" s="15" t="s">
        <v>156</v>
      </c>
      <c r="AG54" s="1">
        <f t="shared" si="11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104</v>
      </c>
      <c r="B55" s="1" t="s">
        <v>42</v>
      </c>
      <c r="C55" s="1">
        <v>601</v>
      </c>
      <c r="D55" s="1">
        <v>30</v>
      </c>
      <c r="E55" s="1">
        <v>228</v>
      </c>
      <c r="F55" s="1">
        <v>325</v>
      </c>
      <c r="G55" s="7">
        <v>0.4</v>
      </c>
      <c r="H55" s="1">
        <v>50</v>
      </c>
      <c r="I55" s="1" t="s">
        <v>37</v>
      </c>
      <c r="J55" s="1">
        <v>229</v>
      </c>
      <c r="K55" s="1">
        <f t="shared" si="10"/>
        <v>-1</v>
      </c>
      <c r="L55" s="1"/>
      <c r="M55" s="1"/>
      <c r="N55" s="1">
        <v>179.95104000000001</v>
      </c>
      <c r="O55" s="1"/>
      <c r="P55" s="1">
        <f t="shared" si="4"/>
        <v>45.6</v>
      </c>
      <c r="Q55" s="5"/>
      <c r="R55" s="5"/>
      <c r="S55" s="1"/>
      <c r="T55" s="1">
        <f t="shared" si="6"/>
        <v>11.073487719298246</v>
      </c>
      <c r="U55" s="1">
        <f t="shared" si="7"/>
        <v>11.073487719298246</v>
      </c>
      <c r="V55" s="1">
        <v>59.2</v>
      </c>
      <c r="W55" s="1">
        <v>55</v>
      </c>
      <c r="X55" s="1">
        <v>57</v>
      </c>
      <c r="Y55" s="1">
        <v>63.6</v>
      </c>
      <c r="Z55" s="1">
        <v>86.4</v>
      </c>
      <c r="AA55" s="1">
        <v>97.8</v>
      </c>
      <c r="AB55" s="1">
        <v>112.8</v>
      </c>
      <c r="AC55" s="1">
        <v>81.2</v>
      </c>
      <c r="AD55" s="1">
        <v>82.8</v>
      </c>
      <c r="AE55" s="1">
        <v>102.8</v>
      </c>
      <c r="AF55" s="1" t="s">
        <v>105</v>
      </c>
      <c r="AG55" s="1">
        <f t="shared" si="11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106</v>
      </c>
      <c r="B56" s="1" t="s">
        <v>42</v>
      </c>
      <c r="C56" s="1">
        <v>1103</v>
      </c>
      <c r="D56" s="1">
        <v>768</v>
      </c>
      <c r="E56" s="1">
        <v>806</v>
      </c>
      <c r="F56" s="1">
        <v>868</v>
      </c>
      <c r="G56" s="7">
        <v>0.4</v>
      </c>
      <c r="H56" s="1">
        <v>40</v>
      </c>
      <c r="I56" s="1" t="s">
        <v>37</v>
      </c>
      <c r="J56" s="1">
        <v>812</v>
      </c>
      <c r="K56" s="1">
        <f t="shared" si="10"/>
        <v>-6</v>
      </c>
      <c r="L56" s="1"/>
      <c r="M56" s="1"/>
      <c r="N56" s="1">
        <v>420.95883999999973</v>
      </c>
      <c r="O56" s="1"/>
      <c r="P56" s="1">
        <f t="shared" si="4"/>
        <v>161.19999999999999</v>
      </c>
      <c r="Q56" s="5">
        <f t="shared" si="12"/>
        <v>323.04116000000022</v>
      </c>
      <c r="R56" s="5"/>
      <c r="S56" s="1"/>
      <c r="T56" s="1">
        <f t="shared" si="6"/>
        <v>10</v>
      </c>
      <c r="U56" s="1">
        <f t="shared" si="7"/>
        <v>7.9960225806451604</v>
      </c>
      <c r="V56" s="1">
        <v>178.2</v>
      </c>
      <c r="W56" s="1">
        <v>167.4</v>
      </c>
      <c r="X56" s="1">
        <v>172.4</v>
      </c>
      <c r="Y56" s="1">
        <v>174</v>
      </c>
      <c r="Z56" s="1">
        <v>181.2</v>
      </c>
      <c r="AA56" s="1">
        <v>189.8</v>
      </c>
      <c r="AB56" s="1">
        <v>224.8</v>
      </c>
      <c r="AC56" s="1">
        <v>222</v>
      </c>
      <c r="AD56" s="1">
        <v>204.2</v>
      </c>
      <c r="AE56" s="1">
        <v>209.2</v>
      </c>
      <c r="AF56" s="1"/>
      <c r="AG56" s="1">
        <f t="shared" si="11"/>
        <v>129.21646400000009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107</v>
      </c>
      <c r="B57" s="1" t="s">
        <v>42</v>
      </c>
      <c r="C57" s="1">
        <v>964</v>
      </c>
      <c r="D57" s="1">
        <v>606</v>
      </c>
      <c r="E57" s="1">
        <v>711</v>
      </c>
      <c r="F57" s="1">
        <v>679</v>
      </c>
      <c r="G57" s="7">
        <v>0.4</v>
      </c>
      <c r="H57" s="1">
        <v>40</v>
      </c>
      <c r="I57" s="1" t="s">
        <v>37</v>
      </c>
      <c r="J57" s="1">
        <v>717</v>
      </c>
      <c r="K57" s="1">
        <f t="shared" si="10"/>
        <v>-6</v>
      </c>
      <c r="L57" s="1"/>
      <c r="M57" s="1"/>
      <c r="N57" s="1">
        <v>415.12715999999989</v>
      </c>
      <c r="O57" s="1"/>
      <c r="P57" s="1">
        <f t="shared" si="4"/>
        <v>142.19999999999999</v>
      </c>
      <c r="Q57" s="5">
        <f t="shared" si="12"/>
        <v>327.87284000000011</v>
      </c>
      <c r="R57" s="5"/>
      <c r="S57" s="1"/>
      <c r="T57" s="1">
        <f t="shared" si="6"/>
        <v>10</v>
      </c>
      <c r="U57" s="1">
        <f t="shared" si="7"/>
        <v>7.6942838255977506</v>
      </c>
      <c r="V57" s="1">
        <v>151.80000000000001</v>
      </c>
      <c r="W57" s="1">
        <v>138.80000000000001</v>
      </c>
      <c r="X57" s="1">
        <v>149.6</v>
      </c>
      <c r="Y57" s="1">
        <v>146.80000000000001</v>
      </c>
      <c r="Z57" s="1">
        <v>153</v>
      </c>
      <c r="AA57" s="1">
        <v>159</v>
      </c>
      <c r="AB57" s="1">
        <v>145.19999999999999</v>
      </c>
      <c r="AC57" s="1">
        <v>147.6</v>
      </c>
      <c r="AD57" s="1">
        <v>176.4</v>
      </c>
      <c r="AE57" s="1">
        <v>177.8</v>
      </c>
      <c r="AF57" s="1"/>
      <c r="AG57" s="1">
        <f t="shared" si="11"/>
        <v>131.14913600000006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108</v>
      </c>
      <c r="B58" s="1" t="s">
        <v>36</v>
      </c>
      <c r="C58" s="1">
        <v>601.22699999999998</v>
      </c>
      <c r="D58" s="1">
        <v>530.76700000000005</v>
      </c>
      <c r="E58" s="1">
        <v>314.798</v>
      </c>
      <c r="F58" s="1">
        <v>722.76800000000003</v>
      </c>
      <c r="G58" s="7">
        <v>1</v>
      </c>
      <c r="H58" s="1">
        <v>40</v>
      </c>
      <c r="I58" s="1" t="s">
        <v>37</v>
      </c>
      <c r="J58" s="1">
        <v>313.7</v>
      </c>
      <c r="K58" s="1">
        <f t="shared" si="10"/>
        <v>1.0980000000000132</v>
      </c>
      <c r="L58" s="1"/>
      <c r="M58" s="1"/>
      <c r="N58" s="1">
        <v>234.35792744000011</v>
      </c>
      <c r="O58" s="1"/>
      <c r="P58" s="1">
        <f t="shared" si="4"/>
        <v>62.959600000000002</v>
      </c>
      <c r="Q58" s="5"/>
      <c r="R58" s="5"/>
      <c r="S58" s="1"/>
      <c r="T58" s="1">
        <f t="shared" si="6"/>
        <v>15.202223766351757</v>
      </c>
      <c r="U58" s="1">
        <f t="shared" si="7"/>
        <v>15.202223766351757</v>
      </c>
      <c r="V58" s="1">
        <v>109.5812</v>
      </c>
      <c r="W58" s="1">
        <v>103.8014</v>
      </c>
      <c r="X58" s="1">
        <v>70.173400000000001</v>
      </c>
      <c r="Y58" s="1">
        <v>79.239200000000011</v>
      </c>
      <c r="Z58" s="1">
        <v>107.9682</v>
      </c>
      <c r="AA58" s="1">
        <v>109.43819999999999</v>
      </c>
      <c r="AB58" s="1">
        <v>139.9418</v>
      </c>
      <c r="AC58" s="1">
        <v>143.0378</v>
      </c>
      <c r="AD58" s="1">
        <v>127.833</v>
      </c>
      <c r="AE58" s="1">
        <v>123.96980000000001</v>
      </c>
      <c r="AF58" s="1"/>
      <c r="AG58" s="1">
        <f t="shared" si="11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109</v>
      </c>
      <c r="B59" s="1" t="s">
        <v>36</v>
      </c>
      <c r="C59" s="1">
        <v>439.39800000000002</v>
      </c>
      <c r="D59" s="1">
        <v>456.99599999999998</v>
      </c>
      <c r="E59" s="1">
        <v>271.42899999999997</v>
      </c>
      <c r="F59" s="1">
        <v>544.68499999999995</v>
      </c>
      <c r="G59" s="7">
        <v>1</v>
      </c>
      <c r="H59" s="1">
        <v>40</v>
      </c>
      <c r="I59" s="1" t="s">
        <v>37</v>
      </c>
      <c r="J59" s="1">
        <v>268.10000000000002</v>
      </c>
      <c r="K59" s="1">
        <f t="shared" si="10"/>
        <v>3.3289999999999509</v>
      </c>
      <c r="L59" s="1"/>
      <c r="M59" s="1"/>
      <c r="N59" s="1">
        <v>216.2750035200001</v>
      </c>
      <c r="O59" s="1"/>
      <c r="P59" s="1">
        <f t="shared" si="4"/>
        <v>54.285799999999995</v>
      </c>
      <c r="Q59" s="5"/>
      <c r="R59" s="5"/>
      <c r="S59" s="1"/>
      <c r="T59" s="1">
        <f t="shared" si="6"/>
        <v>14.017662142217674</v>
      </c>
      <c r="U59" s="1">
        <f t="shared" si="7"/>
        <v>14.017662142217674</v>
      </c>
      <c r="V59" s="1">
        <v>87.9696</v>
      </c>
      <c r="W59" s="1">
        <v>81.174800000000005</v>
      </c>
      <c r="X59" s="1">
        <v>59.183999999999997</v>
      </c>
      <c r="Y59" s="1">
        <v>66.177999999999997</v>
      </c>
      <c r="Z59" s="1">
        <v>85.895200000000003</v>
      </c>
      <c r="AA59" s="1">
        <v>85.799599999999998</v>
      </c>
      <c r="AB59" s="1">
        <v>90.465000000000003</v>
      </c>
      <c r="AC59" s="1">
        <v>100.1366</v>
      </c>
      <c r="AD59" s="1">
        <v>114.066</v>
      </c>
      <c r="AE59" s="1">
        <v>95.105199999999996</v>
      </c>
      <c r="AF59" s="1"/>
      <c r="AG59" s="1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110</v>
      </c>
      <c r="B60" s="1" t="s">
        <v>36</v>
      </c>
      <c r="C60" s="1">
        <v>619.33199999999999</v>
      </c>
      <c r="D60" s="1">
        <v>270.09300000000002</v>
      </c>
      <c r="E60" s="1">
        <v>282.82400000000001</v>
      </c>
      <c r="F60" s="1">
        <v>512.25400000000002</v>
      </c>
      <c r="G60" s="7">
        <v>1</v>
      </c>
      <c r="H60" s="1">
        <v>40</v>
      </c>
      <c r="I60" s="1" t="s">
        <v>37</v>
      </c>
      <c r="J60" s="1">
        <v>282.3</v>
      </c>
      <c r="K60" s="1">
        <f t="shared" si="10"/>
        <v>0.52400000000000091</v>
      </c>
      <c r="L60" s="1"/>
      <c r="M60" s="1"/>
      <c r="N60" s="1">
        <v>253.69096568000009</v>
      </c>
      <c r="O60" s="1"/>
      <c r="P60" s="1">
        <f t="shared" si="4"/>
        <v>56.564800000000005</v>
      </c>
      <c r="Q60" s="5"/>
      <c r="R60" s="5"/>
      <c r="S60" s="1"/>
      <c r="T60" s="1">
        <f t="shared" si="6"/>
        <v>13.54101783582723</v>
      </c>
      <c r="U60" s="1">
        <f t="shared" si="7"/>
        <v>13.54101783582723</v>
      </c>
      <c r="V60" s="1">
        <v>89.796400000000006</v>
      </c>
      <c r="W60" s="1">
        <v>79.983800000000002</v>
      </c>
      <c r="X60" s="1">
        <v>65.110199999999992</v>
      </c>
      <c r="Y60" s="1">
        <v>82.846800000000002</v>
      </c>
      <c r="Z60" s="1">
        <v>103.5628</v>
      </c>
      <c r="AA60" s="1">
        <v>101.6918</v>
      </c>
      <c r="AB60" s="1">
        <v>130.1112</v>
      </c>
      <c r="AC60" s="1">
        <v>132.7466</v>
      </c>
      <c r="AD60" s="1">
        <v>100.5874</v>
      </c>
      <c r="AE60" s="1">
        <v>86.938999999999993</v>
      </c>
      <c r="AF60" s="1"/>
      <c r="AG60" s="1">
        <f t="shared" si="11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111</v>
      </c>
      <c r="B61" s="1" t="s">
        <v>36</v>
      </c>
      <c r="C61" s="1">
        <v>137.53399999999999</v>
      </c>
      <c r="D61" s="1">
        <v>143.25</v>
      </c>
      <c r="E61" s="1">
        <v>119.053</v>
      </c>
      <c r="F61" s="1">
        <v>131.202</v>
      </c>
      <c r="G61" s="7">
        <v>1</v>
      </c>
      <c r="H61" s="1">
        <v>30</v>
      </c>
      <c r="I61" s="1" t="s">
        <v>37</v>
      </c>
      <c r="J61" s="1">
        <v>118.864</v>
      </c>
      <c r="K61" s="1">
        <f t="shared" si="10"/>
        <v>0.18899999999999295</v>
      </c>
      <c r="L61" s="1"/>
      <c r="M61" s="1"/>
      <c r="N61" s="1">
        <v>34.26640000000009</v>
      </c>
      <c r="O61" s="1"/>
      <c r="P61" s="1">
        <f t="shared" si="4"/>
        <v>23.810600000000001</v>
      </c>
      <c r="Q61" s="5">
        <f t="shared" si="12"/>
        <v>72.637599999999907</v>
      </c>
      <c r="R61" s="5"/>
      <c r="S61" s="1"/>
      <c r="T61" s="1">
        <f t="shared" si="6"/>
        <v>10</v>
      </c>
      <c r="U61" s="1">
        <f t="shared" si="7"/>
        <v>6.9493586889872612</v>
      </c>
      <c r="V61" s="1">
        <v>23.6814</v>
      </c>
      <c r="W61" s="1">
        <v>24.425999999999998</v>
      </c>
      <c r="X61" s="1">
        <v>22.4282</v>
      </c>
      <c r="Y61" s="1">
        <v>21.6858</v>
      </c>
      <c r="Z61" s="1">
        <v>19.5198</v>
      </c>
      <c r="AA61" s="1">
        <v>20.670999999999999</v>
      </c>
      <c r="AB61" s="1">
        <v>21.215</v>
      </c>
      <c r="AC61" s="1">
        <v>23.0244</v>
      </c>
      <c r="AD61" s="1">
        <v>30.445799999999998</v>
      </c>
      <c r="AE61" s="1">
        <v>31.700600000000001</v>
      </c>
      <c r="AF61" s="1" t="s">
        <v>112</v>
      </c>
      <c r="AG61" s="1">
        <f t="shared" si="11"/>
        <v>72.637599999999907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113</v>
      </c>
      <c r="B62" s="1" t="s">
        <v>42</v>
      </c>
      <c r="C62" s="1">
        <v>139</v>
      </c>
      <c r="D62" s="1"/>
      <c r="E62" s="1">
        <v>92</v>
      </c>
      <c r="F62" s="1">
        <v>45</v>
      </c>
      <c r="G62" s="7">
        <v>0.6</v>
      </c>
      <c r="H62" s="1">
        <v>60</v>
      </c>
      <c r="I62" s="1" t="s">
        <v>37</v>
      </c>
      <c r="J62" s="1">
        <v>92</v>
      </c>
      <c r="K62" s="1">
        <f t="shared" si="10"/>
        <v>0</v>
      </c>
      <c r="L62" s="1"/>
      <c r="M62" s="1"/>
      <c r="N62" s="1">
        <v>39.93536000000001</v>
      </c>
      <c r="O62" s="1"/>
      <c r="P62" s="1">
        <f t="shared" si="4"/>
        <v>18.399999999999999</v>
      </c>
      <c r="Q62" s="5">
        <f t="shared" si="12"/>
        <v>99.064639999999997</v>
      </c>
      <c r="R62" s="5"/>
      <c r="S62" s="1"/>
      <c r="T62" s="1">
        <f t="shared" si="6"/>
        <v>10</v>
      </c>
      <c r="U62" s="1">
        <f t="shared" si="7"/>
        <v>4.6160521739130438</v>
      </c>
      <c r="V62" s="1">
        <v>12.8</v>
      </c>
      <c r="W62" s="1">
        <v>11.6</v>
      </c>
      <c r="X62" s="1">
        <v>18</v>
      </c>
      <c r="Y62" s="1">
        <v>19.399999999999999</v>
      </c>
      <c r="Z62" s="1">
        <v>11.4</v>
      </c>
      <c r="AA62" s="1">
        <v>9.4</v>
      </c>
      <c r="AB62" s="1">
        <v>8.1999999999999993</v>
      </c>
      <c r="AC62" s="1">
        <v>9.8000000000000007</v>
      </c>
      <c r="AD62" s="1">
        <v>16.600000000000001</v>
      </c>
      <c r="AE62" s="1">
        <v>14</v>
      </c>
      <c r="AF62" s="1" t="s">
        <v>114</v>
      </c>
      <c r="AG62" s="1">
        <f t="shared" si="11"/>
        <v>59.438783999999998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115</v>
      </c>
      <c r="B63" s="1" t="s">
        <v>42</v>
      </c>
      <c r="C63" s="1">
        <v>188</v>
      </c>
      <c r="D63" s="1">
        <v>126</v>
      </c>
      <c r="E63" s="1">
        <v>121</v>
      </c>
      <c r="F63" s="1">
        <v>148</v>
      </c>
      <c r="G63" s="7">
        <v>0.35</v>
      </c>
      <c r="H63" s="1">
        <v>50</v>
      </c>
      <c r="I63" s="1" t="s">
        <v>37</v>
      </c>
      <c r="J63" s="1">
        <v>129</v>
      </c>
      <c r="K63" s="1">
        <f t="shared" si="10"/>
        <v>-8</v>
      </c>
      <c r="L63" s="1"/>
      <c r="M63" s="1"/>
      <c r="N63" s="1">
        <v>41</v>
      </c>
      <c r="O63" s="1"/>
      <c r="P63" s="1">
        <f t="shared" si="4"/>
        <v>24.2</v>
      </c>
      <c r="Q63" s="5">
        <f t="shared" si="12"/>
        <v>53</v>
      </c>
      <c r="R63" s="5"/>
      <c r="S63" s="1"/>
      <c r="T63" s="1">
        <f t="shared" si="6"/>
        <v>10</v>
      </c>
      <c r="U63" s="1">
        <f t="shared" si="7"/>
        <v>7.8099173553719012</v>
      </c>
      <c r="V63" s="1">
        <v>25</v>
      </c>
      <c r="W63" s="1">
        <v>27.2</v>
      </c>
      <c r="X63" s="1">
        <v>15.8</v>
      </c>
      <c r="Y63" s="1">
        <v>14.6</v>
      </c>
      <c r="Z63" s="1">
        <v>26.6</v>
      </c>
      <c r="AA63" s="1">
        <v>31.2</v>
      </c>
      <c r="AB63" s="1">
        <v>26.4</v>
      </c>
      <c r="AC63" s="1">
        <v>22.8</v>
      </c>
      <c r="AD63" s="1">
        <v>25.4</v>
      </c>
      <c r="AE63" s="1">
        <v>30</v>
      </c>
      <c r="AF63" s="1"/>
      <c r="AG63" s="1">
        <f t="shared" si="11"/>
        <v>18.549999999999997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116</v>
      </c>
      <c r="B64" s="1" t="s">
        <v>42</v>
      </c>
      <c r="C64" s="1">
        <v>22</v>
      </c>
      <c r="D64" s="1">
        <v>1061</v>
      </c>
      <c r="E64" s="1">
        <v>404</v>
      </c>
      <c r="F64" s="1">
        <v>650</v>
      </c>
      <c r="G64" s="7">
        <v>0.37</v>
      </c>
      <c r="H64" s="1">
        <v>50</v>
      </c>
      <c r="I64" s="1" t="s">
        <v>37</v>
      </c>
      <c r="J64" s="1">
        <v>541</v>
      </c>
      <c r="K64" s="1">
        <f t="shared" si="10"/>
        <v>-137</v>
      </c>
      <c r="L64" s="1"/>
      <c r="M64" s="1"/>
      <c r="N64" s="1">
        <v>332.97723999999999</v>
      </c>
      <c r="O64" s="1"/>
      <c r="P64" s="1">
        <f t="shared" si="4"/>
        <v>80.8</v>
      </c>
      <c r="Q64" s="5"/>
      <c r="R64" s="5"/>
      <c r="S64" s="1"/>
      <c r="T64" s="1">
        <f t="shared" si="6"/>
        <v>12.165559900990099</v>
      </c>
      <c r="U64" s="1">
        <f t="shared" si="7"/>
        <v>12.165559900990099</v>
      </c>
      <c r="V64" s="1">
        <v>110.2</v>
      </c>
      <c r="W64" s="1">
        <v>103.8</v>
      </c>
      <c r="X64" s="1">
        <v>62.2</v>
      </c>
      <c r="Y64" s="1">
        <v>52.4</v>
      </c>
      <c r="Z64" s="1">
        <v>57.2</v>
      </c>
      <c r="AA64" s="1">
        <v>56.4</v>
      </c>
      <c r="AB64" s="1">
        <v>71.400000000000006</v>
      </c>
      <c r="AC64" s="1">
        <v>75.2</v>
      </c>
      <c r="AD64" s="1">
        <v>57.6</v>
      </c>
      <c r="AE64" s="1">
        <v>61.2</v>
      </c>
      <c r="AF64" s="1" t="s">
        <v>96</v>
      </c>
      <c r="AG64" s="1">
        <f t="shared" si="11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117</v>
      </c>
      <c r="B65" s="1" t="s">
        <v>42</v>
      </c>
      <c r="C65" s="1">
        <v>49</v>
      </c>
      <c r="D65" s="1">
        <v>54</v>
      </c>
      <c r="E65" s="1">
        <v>40</v>
      </c>
      <c r="F65" s="1">
        <v>50</v>
      </c>
      <c r="G65" s="7">
        <v>0.4</v>
      </c>
      <c r="H65" s="1">
        <v>30</v>
      </c>
      <c r="I65" s="1" t="s">
        <v>37</v>
      </c>
      <c r="J65" s="1">
        <v>40</v>
      </c>
      <c r="K65" s="1">
        <f t="shared" si="10"/>
        <v>0</v>
      </c>
      <c r="L65" s="1"/>
      <c r="M65" s="1"/>
      <c r="N65" s="1">
        <v>0</v>
      </c>
      <c r="O65" s="1"/>
      <c r="P65" s="1">
        <f t="shared" si="4"/>
        <v>8</v>
      </c>
      <c r="Q65" s="5">
        <f t="shared" si="12"/>
        <v>30</v>
      </c>
      <c r="R65" s="5"/>
      <c r="S65" s="1"/>
      <c r="T65" s="1">
        <f t="shared" si="6"/>
        <v>10</v>
      </c>
      <c r="U65" s="1">
        <f t="shared" si="7"/>
        <v>6.25</v>
      </c>
      <c r="V65" s="1">
        <v>8.6</v>
      </c>
      <c r="W65" s="1">
        <v>8.6</v>
      </c>
      <c r="X65" s="1">
        <v>11.6</v>
      </c>
      <c r="Y65" s="1">
        <v>10.4</v>
      </c>
      <c r="Z65" s="1">
        <v>10</v>
      </c>
      <c r="AA65" s="1">
        <v>11.4</v>
      </c>
      <c r="AB65" s="1">
        <v>6.2</v>
      </c>
      <c r="AC65" s="1">
        <v>5.2</v>
      </c>
      <c r="AD65" s="1">
        <v>11.2</v>
      </c>
      <c r="AE65" s="1">
        <v>12.6</v>
      </c>
      <c r="AF65" s="1" t="s">
        <v>48</v>
      </c>
      <c r="AG65" s="1">
        <f t="shared" si="11"/>
        <v>12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118</v>
      </c>
      <c r="B66" s="1" t="s">
        <v>42</v>
      </c>
      <c r="C66" s="1">
        <v>121</v>
      </c>
      <c r="D66" s="1"/>
      <c r="E66" s="1">
        <v>41</v>
      </c>
      <c r="F66" s="1">
        <v>74</v>
      </c>
      <c r="G66" s="7">
        <v>0.6</v>
      </c>
      <c r="H66" s="1">
        <v>55</v>
      </c>
      <c r="I66" s="1" t="s">
        <v>37</v>
      </c>
      <c r="J66" s="1">
        <v>41</v>
      </c>
      <c r="K66" s="1">
        <f t="shared" si="10"/>
        <v>0</v>
      </c>
      <c r="L66" s="1"/>
      <c r="M66" s="1"/>
      <c r="N66" s="1">
        <v>0</v>
      </c>
      <c r="O66" s="1"/>
      <c r="P66" s="1">
        <f t="shared" si="4"/>
        <v>8.1999999999999993</v>
      </c>
      <c r="Q66" s="5">
        <f t="shared" si="12"/>
        <v>8</v>
      </c>
      <c r="R66" s="5"/>
      <c r="S66" s="1"/>
      <c r="T66" s="1">
        <f t="shared" si="6"/>
        <v>10</v>
      </c>
      <c r="U66" s="1">
        <f t="shared" si="7"/>
        <v>9.0243902439024399</v>
      </c>
      <c r="V66" s="1">
        <v>8.8000000000000007</v>
      </c>
      <c r="W66" s="1">
        <v>8.8000000000000007</v>
      </c>
      <c r="X66" s="1">
        <v>5.8</v>
      </c>
      <c r="Y66" s="1">
        <v>6.4</v>
      </c>
      <c r="Z66" s="1">
        <v>14</v>
      </c>
      <c r="AA66" s="1">
        <v>15.2</v>
      </c>
      <c r="AB66" s="1">
        <v>14.2</v>
      </c>
      <c r="AC66" s="1">
        <v>12.4</v>
      </c>
      <c r="AD66" s="1">
        <v>12</v>
      </c>
      <c r="AE66" s="1">
        <v>16</v>
      </c>
      <c r="AF66" s="1" t="s">
        <v>119</v>
      </c>
      <c r="AG66" s="1">
        <f t="shared" si="11"/>
        <v>4.8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120</v>
      </c>
      <c r="B67" s="1" t="s">
        <v>42</v>
      </c>
      <c r="C67" s="1">
        <v>28</v>
      </c>
      <c r="D67" s="1">
        <v>144</v>
      </c>
      <c r="E67" s="1">
        <v>30</v>
      </c>
      <c r="F67" s="1">
        <v>142</v>
      </c>
      <c r="G67" s="7">
        <v>0.45</v>
      </c>
      <c r="H67" s="1">
        <v>40</v>
      </c>
      <c r="I67" s="1" t="s">
        <v>37</v>
      </c>
      <c r="J67" s="1">
        <v>62</v>
      </c>
      <c r="K67" s="1">
        <f t="shared" si="10"/>
        <v>-32</v>
      </c>
      <c r="L67" s="1"/>
      <c r="M67" s="1"/>
      <c r="N67" s="1">
        <v>0</v>
      </c>
      <c r="O67" s="1"/>
      <c r="P67" s="1">
        <f t="shared" si="4"/>
        <v>6</v>
      </c>
      <c r="Q67" s="5"/>
      <c r="R67" s="5"/>
      <c r="S67" s="1"/>
      <c r="T67" s="1">
        <f t="shared" si="6"/>
        <v>23.666666666666668</v>
      </c>
      <c r="U67" s="1">
        <f t="shared" si="7"/>
        <v>23.666666666666668</v>
      </c>
      <c r="V67" s="1">
        <v>8.4</v>
      </c>
      <c r="W67" s="1">
        <v>16</v>
      </c>
      <c r="X67" s="1">
        <v>13.2</v>
      </c>
      <c r="Y67" s="1">
        <v>7.8</v>
      </c>
      <c r="Z67" s="1">
        <v>14.6</v>
      </c>
      <c r="AA67" s="1">
        <v>14.2</v>
      </c>
      <c r="AB67" s="1">
        <v>11.2</v>
      </c>
      <c r="AC67" s="1">
        <v>6.4</v>
      </c>
      <c r="AD67" s="1">
        <v>8.8000000000000007</v>
      </c>
      <c r="AE67" s="1">
        <v>20.8</v>
      </c>
      <c r="AF67" s="1" t="s">
        <v>121</v>
      </c>
      <c r="AG67" s="1">
        <f t="shared" si="11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122</v>
      </c>
      <c r="B68" s="1" t="s">
        <v>42</v>
      </c>
      <c r="C68" s="1">
        <v>145</v>
      </c>
      <c r="D68" s="1">
        <v>180</v>
      </c>
      <c r="E68" s="1">
        <v>139</v>
      </c>
      <c r="F68" s="1">
        <v>173</v>
      </c>
      <c r="G68" s="7">
        <v>0.4</v>
      </c>
      <c r="H68" s="1">
        <v>50</v>
      </c>
      <c r="I68" s="1" t="s">
        <v>37</v>
      </c>
      <c r="J68" s="1">
        <v>139</v>
      </c>
      <c r="K68" s="1">
        <f t="shared" si="10"/>
        <v>0</v>
      </c>
      <c r="L68" s="1"/>
      <c r="M68" s="1"/>
      <c r="N68" s="1">
        <v>77.644079999999974</v>
      </c>
      <c r="O68" s="1"/>
      <c r="P68" s="1">
        <f t="shared" si="4"/>
        <v>27.8</v>
      </c>
      <c r="Q68" s="5">
        <f t="shared" si="12"/>
        <v>27.355920000000026</v>
      </c>
      <c r="R68" s="5"/>
      <c r="S68" s="1"/>
      <c r="T68" s="1">
        <f t="shared" si="6"/>
        <v>10</v>
      </c>
      <c r="U68" s="1">
        <f t="shared" si="7"/>
        <v>9.0159741007194238</v>
      </c>
      <c r="V68" s="1">
        <v>28.4</v>
      </c>
      <c r="W68" s="1">
        <v>30.6</v>
      </c>
      <c r="X68" s="1">
        <v>27.6</v>
      </c>
      <c r="Y68" s="1">
        <v>16.8</v>
      </c>
      <c r="Z68" s="1">
        <v>19</v>
      </c>
      <c r="AA68" s="1">
        <v>31.8</v>
      </c>
      <c r="AB68" s="1">
        <v>39.799999999999997</v>
      </c>
      <c r="AC68" s="1">
        <v>31.2</v>
      </c>
      <c r="AD68" s="1">
        <v>24.2</v>
      </c>
      <c r="AE68" s="1">
        <v>28.6</v>
      </c>
      <c r="AF68" s="1"/>
      <c r="AG68" s="1">
        <f t="shared" si="11"/>
        <v>10.942368000000011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123</v>
      </c>
      <c r="B69" s="1" t="s">
        <v>42</v>
      </c>
      <c r="C69" s="1">
        <v>20</v>
      </c>
      <c r="D69" s="1"/>
      <c r="E69" s="1">
        <v>6</v>
      </c>
      <c r="F69" s="1">
        <v>12</v>
      </c>
      <c r="G69" s="7">
        <v>0.4</v>
      </c>
      <c r="H69" s="1">
        <v>55</v>
      </c>
      <c r="I69" s="1" t="s">
        <v>37</v>
      </c>
      <c r="J69" s="1">
        <v>6</v>
      </c>
      <c r="K69" s="1">
        <f t="shared" si="10"/>
        <v>0</v>
      </c>
      <c r="L69" s="1"/>
      <c r="M69" s="1"/>
      <c r="N69" s="1">
        <v>0</v>
      </c>
      <c r="O69" s="1"/>
      <c r="P69" s="1">
        <f t="shared" si="4"/>
        <v>1.2</v>
      </c>
      <c r="Q69" s="5"/>
      <c r="R69" s="5"/>
      <c r="S69" s="1"/>
      <c r="T69" s="1">
        <f t="shared" si="6"/>
        <v>10</v>
      </c>
      <c r="U69" s="1">
        <f t="shared" si="7"/>
        <v>10</v>
      </c>
      <c r="V69" s="1">
        <v>3</v>
      </c>
      <c r="W69" s="1">
        <v>2.4</v>
      </c>
      <c r="X69" s="1">
        <v>0</v>
      </c>
      <c r="Y69" s="1">
        <v>0</v>
      </c>
      <c r="Z69" s="1">
        <v>0.4</v>
      </c>
      <c r="AA69" s="1">
        <v>0.8</v>
      </c>
      <c r="AB69" s="1">
        <v>3.8</v>
      </c>
      <c r="AC69" s="1">
        <v>3.4</v>
      </c>
      <c r="AD69" s="1">
        <v>0.6</v>
      </c>
      <c r="AE69" s="1">
        <v>1.2</v>
      </c>
      <c r="AF69" s="1" t="s">
        <v>48</v>
      </c>
      <c r="AG69" s="1">
        <f t="shared" si="11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124</v>
      </c>
      <c r="B70" s="1" t="s">
        <v>36</v>
      </c>
      <c r="C70" s="1">
        <v>289.37400000000002</v>
      </c>
      <c r="D70" s="1">
        <v>69.305999999999997</v>
      </c>
      <c r="E70" s="1">
        <v>243.179</v>
      </c>
      <c r="F70" s="1">
        <v>74.754999999999995</v>
      </c>
      <c r="G70" s="7">
        <v>1</v>
      </c>
      <c r="H70" s="1">
        <v>55</v>
      </c>
      <c r="I70" s="1" t="s">
        <v>37</v>
      </c>
      <c r="J70" s="1">
        <v>243.2</v>
      </c>
      <c r="K70" s="1">
        <f t="shared" ref="K70:K93" si="13">E70-J70</f>
        <v>-2.0999999999986585E-2</v>
      </c>
      <c r="L70" s="1"/>
      <c r="M70" s="1"/>
      <c r="N70" s="1">
        <v>268.06670728</v>
      </c>
      <c r="O70" s="1"/>
      <c r="P70" s="1">
        <f t="shared" si="4"/>
        <v>48.635800000000003</v>
      </c>
      <c r="Q70" s="5">
        <f t="shared" si="12"/>
        <v>143.53629272000006</v>
      </c>
      <c r="R70" s="5"/>
      <c r="S70" s="1"/>
      <c r="T70" s="1">
        <f t="shared" si="6"/>
        <v>10</v>
      </c>
      <c r="U70" s="1">
        <f t="shared" si="7"/>
        <v>7.0487523034472543</v>
      </c>
      <c r="V70" s="1">
        <v>40.664400000000001</v>
      </c>
      <c r="W70" s="1">
        <v>30.952200000000001</v>
      </c>
      <c r="X70" s="1">
        <v>22.055399999999999</v>
      </c>
      <c r="Y70" s="1">
        <v>26.075399999999998</v>
      </c>
      <c r="Z70" s="1">
        <v>36.816800000000001</v>
      </c>
      <c r="AA70" s="1">
        <v>30.503</v>
      </c>
      <c r="AB70" s="1">
        <v>30.254999999999999</v>
      </c>
      <c r="AC70" s="1">
        <v>28.8</v>
      </c>
      <c r="AD70" s="1">
        <v>28.55</v>
      </c>
      <c r="AE70" s="1">
        <v>36.019599999999997</v>
      </c>
      <c r="AF70" s="1" t="s">
        <v>125</v>
      </c>
      <c r="AG70" s="1">
        <f t="shared" si="11"/>
        <v>143.53629272000006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0" t="s">
        <v>126</v>
      </c>
      <c r="B71" s="10" t="s">
        <v>42</v>
      </c>
      <c r="C71" s="10"/>
      <c r="D71" s="10"/>
      <c r="E71" s="10"/>
      <c r="F71" s="10"/>
      <c r="G71" s="11">
        <v>0</v>
      </c>
      <c r="H71" s="10">
        <v>40</v>
      </c>
      <c r="I71" s="10" t="s">
        <v>37</v>
      </c>
      <c r="J71" s="10"/>
      <c r="K71" s="10">
        <f t="shared" si="13"/>
        <v>0</v>
      </c>
      <c r="L71" s="10"/>
      <c r="M71" s="10"/>
      <c r="N71" s="10">
        <v>0</v>
      </c>
      <c r="O71" s="10"/>
      <c r="P71" s="10">
        <f t="shared" ref="P71:P93" si="14">E71/5</f>
        <v>0</v>
      </c>
      <c r="Q71" s="12"/>
      <c r="R71" s="12"/>
      <c r="S71" s="10"/>
      <c r="T71" s="10" t="e">
        <f t="shared" ref="T71:T93" si="15">(F71+N71+O71+Q71)/P71</f>
        <v>#DIV/0!</v>
      </c>
      <c r="U71" s="10" t="e">
        <f t="shared" ref="U71:U93" si="16">(F71+N71+O71)/P71</f>
        <v>#DIV/0!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 t="s">
        <v>51</v>
      </c>
      <c r="AG71" s="10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0" t="s">
        <v>127</v>
      </c>
      <c r="B72" s="10" t="s">
        <v>42</v>
      </c>
      <c r="C72" s="10"/>
      <c r="D72" s="10"/>
      <c r="E72" s="10"/>
      <c r="F72" s="10"/>
      <c r="G72" s="11">
        <v>0</v>
      </c>
      <c r="H72" s="10">
        <v>35</v>
      </c>
      <c r="I72" s="10" t="s">
        <v>37</v>
      </c>
      <c r="J72" s="10"/>
      <c r="K72" s="10">
        <f t="shared" si="13"/>
        <v>0</v>
      </c>
      <c r="L72" s="10"/>
      <c r="M72" s="10"/>
      <c r="N72" s="10">
        <v>0</v>
      </c>
      <c r="O72" s="10"/>
      <c r="P72" s="10">
        <f t="shared" si="14"/>
        <v>0</v>
      </c>
      <c r="Q72" s="12"/>
      <c r="R72" s="12"/>
      <c r="S72" s="10"/>
      <c r="T72" s="10" t="e">
        <f t="shared" si="15"/>
        <v>#DIV/0!</v>
      </c>
      <c r="U72" s="10" t="e">
        <f t="shared" si="16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51</v>
      </c>
      <c r="AG72" s="10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128</v>
      </c>
      <c r="B73" s="1" t="s">
        <v>36</v>
      </c>
      <c r="C73" s="1">
        <v>900.38699999999994</v>
      </c>
      <c r="D73" s="1">
        <v>468.09</v>
      </c>
      <c r="E73" s="1">
        <v>556.29899999999998</v>
      </c>
      <c r="F73" s="1">
        <v>666.745</v>
      </c>
      <c r="G73" s="7">
        <v>1</v>
      </c>
      <c r="H73" s="1">
        <v>60</v>
      </c>
      <c r="I73" s="1" t="s">
        <v>37</v>
      </c>
      <c r="J73" s="1">
        <v>570.47500000000002</v>
      </c>
      <c r="K73" s="1">
        <f t="shared" si="13"/>
        <v>-14.176000000000045</v>
      </c>
      <c r="L73" s="1"/>
      <c r="M73" s="1"/>
      <c r="N73" s="1">
        <v>33.133019999999988</v>
      </c>
      <c r="O73" s="1">
        <v>193.10061999999999</v>
      </c>
      <c r="P73" s="1">
        <f t="shared" si="14"/>
        <v>111.2598</v>
      </c>
      <c r="Q73" s="5">
        <f t="shared" ref="Q73:Q76" si="17">10*P73-O73-N73-F73</f>
        <v>219.61936000000003</v>
      </c>
      <c r="R73" s="5"/>
      <c r="S73" s="1"/>
      <c r="T73" s="1">
        <f t="shared" si="15"/>
        <v>10</v>
      </c>
      <c r="U73" s="1">
        <f t="shared" si="16"/>
        <v>8.0260672767702257</v>
      </c>
      <c r="V73" s="1">
        <v>113.5886</v>
      </c>
      <c r="W73" s="1">
        <v>118.2586</v>
      </c>
      <c r="X73" s="1">
        <v>180.45400000000001</v>
      </c>
      <c r="Y73" s="1">
        <v>184.65479999999999</v>
      </c>
      <c r="Z73" s="1">
        <v>179.82859999999999</v>
      </c>
      <c r="AA73" s="1">
        <v>187.52539999999999</v>
      </c>
      <c r="AB73" s="1">
        <v>240.7962</v>
      </c>
      <c r="AC73" s="1">
        <v>238.33840000000001</v>
      </c>
      <c r="AD73" s="1">
        <v>196.00739999999999</v>
      </c>
      <c r="AE73" s="1">
        <v>200.1096</v>
      </c>
      <c r="AF73" s="1" t="s">
        <v>129</v>
      </c>
      <c r="AG73" s="1">
        <f>G73*Q73</f>
        <v>219.61936000000003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130</v>
      </c>
      <c r="B74" s="1" t="s">
        <v>36</v>
      </c>
      <c r="C74" s="1">
        <v>1101.058</v>
      </c>
      <c r="D74" s="1">
        <v>1633.1949999999999</v>
      </c>
      <c r="E74" s="1">
        <v>1041.884</v>
      </c>
      <c r="F74" s="1">
        <v>1328.992</v>
      </c>
      <c r="G74" s="7">
        <v>1</v>
      </c>
      <c r="H74" s="1">
        <v>60</v>
      </c>
      <c r="I74" s="1" t="s">
        <v>37</v>
      </c>
      <c r="J74" s="1">
        <v>1052.5999999999999</v>
      </c>
      <c r="K74" s="1">
        <f t="shared" si="13"/>
        <v>-10.715999999999894</v>
      </c>
      <c r="L74" s="1"/>
      <c r="M74" s="1"/>
      <c r="N74" s="1">
        <v>754.14563736000014</v>
      </c>
      <c r="O74" s="1">
        <v>461.92876000000001</v>
      </c>
      <c r="P74" s="1">
        <f t="shared" si="14"/>
        <v>208.3768</v>
      </c>
      <c r="Q74" s="5"/>
      <c r="R74" s="5"/>
      <c r="S74" s="1"/>
      <c r="T74" s="1">
        <f t="shared" si="15"/>
        <v>12.213770426266265</v>
      </c>
      <c r="U74" s="1">
        <f t="shared" si="16"/>
        <v>12.213770426266265</v>
      </c>
      <c r="V74" s="1">
        <v>271.72280000000001</v>
      </c>
      <c r="W74" s="1">
        <v>262.4332</v>
      </c>
      <c r="X74" s="1">
        <v>253.17660000000001</v>
      </c>
      <c r="Y74" s="1">
        <v>291.95780000000002</v>
      </c>
      <c r="Z74" s="1">
        <v>269.57499999999999</v>
      </c>
      <c r="AA74" s="1">
        <v>245.87639999999999</v>
      </c>
      <c r="AB74" s="1">
        <v>337.279</v>
      </c>
      <c r="AC74" s="1">
        <v>334.23700000000002</v>
      </c>
      <c r="AD74" s="1">
        <v>308.58199999999999</v>
      </c>
      <c r="AE74" s="1">
        <v>328.053</v>
      </c>
      <c r="AF74" s="1" t="s">
        <v>131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132</v>
      </c>
      <c r="B75" s="1" t="s">
        <v>36</v>
      </c>
      <c r="C75" s="1">
        <v>1352.7190000000001</v>
      </c>
      <c r="D75" s="1">
        <v>1514.5139999999999</v>
      </c>
      <c r="E75" s="1">
        <v>1452.32</v>
      </c>
      <c r="F75" s="1">
        <v>1043.086</v>
      </c>
      <c r="G75" s="7">
        <v>1</v>
      </c>
      <c r="H75" s="1">
        <v>60</v>
      </c>
      <c r="I75" s="1" t="s">
        <v>37</v>
      </c>
      <c r="J75" s="1">
        <v>1475</v>
      </c>
      <c r="K75" s="1">
        <f t="shared" si="13"/>
        <v>-22.680000000000064</v>
      </c>
      <c r="L75" s="1"/>
      <c r="M75" s="1"/>
      <c r="N75" s="1">
        <v>1782.7377741600001</v>
      </c>
      <c r="O75" s="1">
        <v>624.04755999999998</v>
      </c>
      <c r="P75" s="1">
        <f t="shared" si="14"/>
        <v>290.464</v>
      </c>
      <c r="Q75" s="5"/>
      <c r="R75" s="5"/>
      <c r="S75" s="1"/>
      <c r="T75" s="1">
        <f t="shared" si="15"/>
        <v>11.877104681337446</v>
      </c>
      <c r="U75" s="1">
        <f t="shared" si="16"/>
        <v>11.877104681337446</v>
      </c>
      <c r="V75" s="1">
        <v>367.08679999999998</v>
      </c>
      <c r="W75" s="1">
        <v>354.08139999999997</v>
      </c>
      <c r="X75" s="1">
        <v>503.34120000000001</v>
      </c>
      <c r="Y75" s="1">
        <v>619.58420000000001</v>
      </c>
      <c r="Z75" s="1">
        <v>691.99199999999996</v>
      </c>
      <c r="AA75" s="1">
        <v>658.73159999999996</v>
      </c>
      <c r="AB75" s="1">
        <v>864.74779999999987</v>
      </c>
      <c r="AC75" s="1">
        <v>814.27459999999996</v>
      </c>
      <c r="AD75" s="1">
        <v>561.61580000000004</v>
      </c>
      <c r="AE75" s="1">
        <v>625.89979999999991</v>
      </c>
      <c r="AF75" s="1" t="s">
        <v>133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134</v>
      </c>
      <c r="B76" s="1" t="s">
        <v>36</v>
      </c>
      <c r="C76" s="1">
        <v>3353.002</v>
      </c>
      <c r="D76" s="1">
        <v>3612.002</v>
      </c>
      <c r="E76" s="1">
        <v>2442.6990000000001</v>
      </c>
      <c r="F76" s="1">
        <v>3572.6790000000001</v>
      </c>
      <c r="G76" s="7">
        <v>1</v>
      </c>
      <c r="H76" s="1">
        <v>60</v>
      </c>
      <c r="I76" s="1" t="s">
        <v>37</v>
      </c>
      <c r="J76" s="1">
        <v>2485.6999999999998</v>
      </c>
      <c r="K76" s="1">
        <f t="shared" si="13"/>
        <v>-43.000999999999749</v>
      </c>
      <c r="L76" s="1"/>
      <c r="M76" s="1"/>
      <c r="N76" s="1">
        <v>1333.30301736</v>
      </c>
      <c r="O76" s="1">
        <v>1068.65876</v>
      </c>
      <c r="P76" s="1">
        <f t="shared" si="14"/>
        <v>488.53980000000001</v>
      </c>
      <c r="Q76" s="5"/>
      <c r="R76" s="5"/>
      <c r="S76" s="1"/>
      <c r="T76" s="1">
        <f t="shared" si="15"/>
        <v>12.229588617672501</v>
      </c>
      <c r="U76" s="1">
        <f t="shared" si="16"/>
        <v>12.229588617672501</v>
      </c>
      <c r="V76" s="1">
        <v>628.62279999999998</v>
      </c>
      <c r="W76" s="1">
        <v>600.50159999999994</v>
      </c>
      <c r="X76" s="1">
        <v>302.7996</v>
      </c>
      <c r="Y76" s="1">
        <v>283.36419999999998</v>
      </c>
      <c r="Z76" s="1">
        <v>297.041</v>
      </c>
      <c r="AA76" s="1">
        <v>307.69240000000002</v>
      </c>
      <c r="AB76" s="1">
        <v>319.66379999999998</v>
      </c>
      <c r="AC76" s="1">
        <v>312.93819999999999</v>
      </c>
      <c r="AD76" s="1">
        <v>330.69240000000002</v>
      </c>
      <c r="AE76" s="1">
        <v>329.08199999999999</v>
      </c>
      <c r="AF76" s="1" t="s">
        <v>44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0" t="s">
        <v>135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13"/>
        <v>0</v>
      </c>
      <c r="L77" s="10"/>
      <c r="M77" s="10"/>
      <c r="N77" s="10">
        <v>0</v>
      </c>
      <c r="O77" s="10"/>
      <c r="P77" s="10">
        <f t="shared" si="14"/>
        <v>0</v>
      </c>
      <c r="Q77" s="12"/>
      <c r="R77" s="12"/>
      <c r="S77" s="10"/>
      <c r="T77" s="10" t="e">
        <f t="shared" si="15"/>
        <v>#DIV/0!</v>
      </c>
      <c r="U77" s="10" t="e">
        <f t="shared" si="16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 t="s">
        <v>51</v>
      </c>
      <c r="AG77" s="10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0" t="s">
        <v>136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/>
      <c r="K78" s="10">
        <f t="shared" si="13"/>
        <v>0</v>
      </c>
      <c r="L78" s="10"/>
      <c r="M78" s="10"/>
      <c r="N78" s="10">
        <v>0</v>
      </c>
      <c r="O78" s="10"/>
      <c r="P78" s="10">
        <f t="shared" si="14"/>
        <v>0</v>
      </c>
      <c r="Q78" s="12"/>
      <c r="R78" s="12"/>
      <c r="S78" s="10"/>
      <c r="T78" s="10" t="e">
        <f t="shared" si="15"/>
        <v>#DIV/0!</v>
      </c>
      <c r="U78" s="10" t="e">
        <f t="shared" si="16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 t="s">
        <v>51</v>
      </c>
      <c r="AG78" s="10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0" t="s">
        <v>137</v>
      </c>
      <c r="B79" s="10" t="s">
        <v>36</v>
      </c>
      <c r="C79" s="10"/>
      <c r="D79" s="10"/>
      <c r="E79" s="10"/>
      <c r="F79" s="10"/>
      <c r="G79" s="11">
        <v>0</v>
      </c>
      <c r="H79" s="10">
        <v>55</v>
      </c>
      <c r="I79" s="10" t="s">
        <v>37</v>
      </c>
      <c r="J79" s="10"/>
      <c r="K79" s="10">
        <f t="shared" si="13"/>
        <v>0</v>
      </c>
      <c r="L79" s="10"/>
      <c r="M79" s="10"/>
      <c r="N79" s="10">
        <v>0</v>
      </c>
      <c r="O79" s="10"/>
      <c r="P79" s="10">
        <f t="shared" si="14"/>
        <v>0</v>
      </c>
      <c r="Q79" s="12"/>
      <c r="R79" s="12"/>
      <c r="S79" s="10"/>
      <c r="T79" s="10" t="e">
        <f t="shared" si="15"/>
        <v>#DIV/0!</v>
      </c>
      <c r="U79" s="10" t="e">
        <f t="shared" si="16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 t="s">
        <v>51</v>
      </c>
      <c r="AG79" s="10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138</v>
      </c>
      <c r="B80" s="1" t="s">
        <v>36</v>
      </c>
      <c r="C80" s="1">
        <v>50.548000000000002</v>
      </c>
      <c r="D80" s="1">
        <v>72.518000000000001</v>
      </c>
      <c r="E80" s="1">
        <v>25.827999999999999</v>
      </c>
      <c r="F80" s="1">
        <v>83.566000000000003</v>
      </c>
      <c r="G80" s="7">
        <v>1</v>
      </c>
      <c r="H80" s="1">
        <v>60</v>
      </c>
      <c r="I80" s="1" t="s">
        <v>37</v>
      </c>
      <c r="J80" s="1">
        <v>25.85</v>
      </c>
      <c r="K80" s="1">
        <f t="shared" si="13"/>
        <v>-2.2000000000002018E-2</v>
      </c>
      <c r="L80" s="1"/>
      <c r="M80" s="1"/>
      <c r="N80" s="1">
        <v>0</v>
      </c>
      <c r="O80" s="1"/>
      <c r="P80" s="1">
        <f t="shared" si="14"/>
        <v>5.1655999999999995</v>
      </c>
      <c r="Q80" s="5"/>
      <c r="R80" s="5"/>
      <c r="S80" s="1"/>
      <c r="T80" s="1">
        <f t="shared" si="15"/>
        <v>16.177404367353262</v>
      </c>
      <c r="U80" s="1">
        <f t="shared" si="16"/>
        <v>16.177404367353262</v>
      </c>
      <c r="V80" s="1">
        <v>10.1516</v>
      </c>
      <c r="W80" s="1">
        <v>9.6541999999999994</v>
      </c>
      <c r="X80" s="1">
        <v>10.954599999999999</v>
      </c>
      <c r="Y80" s="1">
        <v>11.908799999999999</v>
      </c>
      <c r="Z80" s="1">
        <v>5.4480000000000004</v>
      </c>
      <c r="AA80" s="1">
        <v>5.2864000000000004</v>
      </c>
      <c r="AB80" s="1">
        <v>13.0128</v>
      </c>
      <c r="AC80" s="1">
        <v>11.8912</v>
      </c>
      <c r="AD80" s="1">
        <v>9.8640000000000008</v>
      </c>
      <c r="AE80" s="1">
        <v>11.646599999999999</v>
      </c>
      <c r="AF80" s="1" t="s">
        <v>48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0" t="s">
        <v>139</v>
      </c>
      <c r="B81" s="10" t="s">
        <v>42</v>
      </c>
      <c r="C81" s="10"/>
      <c r="D81" s="10"/>
      <c r="E81" s="10"/>
      <c r="F81" s="10"/>
      <c r="G81" s="11">
        <v>0</v>
      </c>
      <c r="H81" s="10">
        <v>40</v>
      </c>
      <c r="I81" s="10" t="s">
        <v>37</v>
      </c>
      <c r="J81" s="10"/>
      <c r="K81" s="10">
        <f t="shared" si="13"/>
        <v>0</v>
      </c>
      <c r="L81" s="10"/>
      <c r="M81" s="10"/>
      <c r="N81" s="10">
        <v>0</v>
      </c>
      <c r="O81" s="10"/>
      <c r="P81" s="10">
        <f t="shared" si="14"/>
        <v>0</v>
      </c>
      <c r="Q81" s="12"/>
      <c r="R81" s="12"/>
      <c r="S81" s="10"/>
      <c r="T81" s="10" t="e">
        <f t="shared" si="15"/>
        <v>#DIV/0!</v>
      </c>
      <c r="U81" s="10" t="e">
        <f t="shared" si="16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 t="s">
        <v>51</v>
      </c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0" t="s">
        <v>140</v>
      </c>
      <c r="B82" s="10" t="s">
        <v>42</v>
      </c>
      <c r="C82" s="10"/>
      <c r="D82" s="10"/>
      <c r="E82" s="10"/>
      <c r="F82" s="10"/>
      <c r="G82" s="11">
        <v>0</v>
      </c>
      <c r="H82" s="10">
        <v>40</v>
      </c>
      <c r="I82" s="10" t="s">
        <v>37</v>
      </c>
      <c r="J82" s="10"/>
      <c r="K82" s="10">
        <f t="shared" si="13"/>
        <v>0</v>
      </c>
      <c r="L82" s="10"/>
      <c r="M82" s="10"/>
      <c r="N82" s="10">
        <v>0</v>
      </c>
      <c r="O82" s="10"/>
      <c r="P82" s="10">
        <f t="shared" si="14"/>
        <v>0</v>
      </c>
      <c r="Q82" s="12"/>
      <c r="R82" s="12"/>
      <c r="S82" s="10"/>
      <c r="T82" s="10" t="e">
        <f t="shared" si="15"/>
        <v>#DIV/0!</v>
      </c>
      <c r="U82" s="10" t="e">
        <f t="shared" si="16"/>
        <v>#DIV/0!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 t="s">
        <v>51</v>
      </c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141</v>
      </c>
      <c r="B83" s="1" t="s">
        <v>42</v>
      </c>
      <c r="C83" s="1">
        <v>408</v>
      </c>
      <c r="D83" s="1">
        <v>324</v>
      </c>
      <c r="E83" s="1">
        <v>293</v>
      </c>
      <c r="F83" s="1">
        <v>347</v>
      </c>
      <c r="G83" s="7">
        <v>0.3</v>
      </c>
      <c r="H83" s="1">
        <v>40</v>
      </c>
      <c r="I83" s="1" t="s">
        <v>37</v>
      </c>
      <c r="J83" s="1">
        <v>295</v>
      </c>
      <c r="K83" s="1">
        <f t="shared" si="13"/>
        <v>-2</v>
      </c>
      <c r="L83" s="1"/>
      <c r="M83" s="1"/>
      <c r="N83" s="1">
        <v>143.33968000000019</v>
      </c>
      <c r="O83" s="1"/>
      <c r="P83" s="1">
        <f t="shared" si="14"/>
        <v>58.6</v>
      </c>
      <c r="Q83" s="5">
        <f t="shared" ref="Q83:Q89" si="18">10*P83-O83-N83-F83</f>
        <v>95.660319999999842</v>
      </c>
      <c r="R83" s="5"/>
      <c r="S83" s="1"/>
      <c r="T83" s="1">
        <f t="shared" si="15"/>
        <v>10</v>
      </c>
      <c r="U83" s="1">
        <f t="shared" si="16"/>
        <v>8.3675713310580235</v>
      </c>
      <c r="V83" s="1">
        <v>66.400000000000006</v>
      </c>
      <c r="W83" s="1">
        <v>63.4</v>
      </c>
      <c r="X83" s="1">
        <v>62.8</v>
      </c>
      <c r="Y83" s="1">
        <v>64</v>
      </c>
      <c r="Z83" s="1">
        <v>53.4</v>
      </c>
      <c r="AA83" s="1">
        <v>58.6</v>
      </c>
      <c r="AB83" s="1">
        <v>79.599999999999994</v>
      </c>
      <c r="AC83" s="1">
        <v>69.2</v>
      </c>
      <c r="AD83" s="1">
        <v>52.4</v>
      </c>
      <c r="AE83" s="1">
        <v>55.8</v>
      </c>
      <c r="AF83" s="1"/>
      <c r="AG83" s="1">
        <f t="shared" ref="AG83:AG89" si="19">G83*Q83</f>
        <v>28.698095999999953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142</v>
      </c>
      <c r="B84" s="1" t="s">
        <v>36</v>
      </c>
      <c r="C84" s="1">
        <v>409.26299999999998</v>
      </c>
      <c r="D84" s="1">
        <v>414.12</v>
      </c>
      <c r="E84" s="1">
        <v>259.791</v>
      </c>
      <c r="F84" s="1">
        <v>489.79899999999998</v>
      </c>
      <c r="G84" s="7">
        <v>1</v>
      </c>
      <c r="H84" s="1">
        <v>50</v>
      </c>
      <c r="I84" s="1" t="s">
        <v>37</v>
      </c>
      <c r="J84" s="1">
        <v>251.95</v>
      </c>
      <c r="K84" s="1">
        <f t="shared" si="13"/>
        <v>7.8410000000000082</v>
      </c>
      <c r="L84" s="1"/>
      <c r="M84" s="1"/>
      <c r="N84" s="1">
        <v>110.48013344</v>
      </c>
      <c r="O84" s="1"/>
      <c r="P84" s="1">
        <f t="shared" si="14"/>
        <v>51.958199999999998</v>
      </c>
      <c r="Q84" s="5"/>
      <c r="R84" s="5"/>
      <c r="S84" s="1"/>
      <c r="T84" s="1">
        <f t="shared" si="15"/>
        <v>11.553116417427857</v>
      </c>
      <c r="U84" s="1">
        <f t="shared" si="16"/>
        <v>11.553116417427857</v>
      </c>
      <c r="V84" s="1">
        <v>74.611199999999997</v>
      </c>
      <c r="W84" s="1">
        <v>71.923599999999993</v>
      </c>
      <c r="X84" s="1">
        <v>54.845199999999998</v>
      </c>
      <c r="Y84" s="1">
        <v>67.279799999999994</v>
      </c>
      <c r="Z84" s="1">
        <v>56.889599999999987</v>
      </c>
      <c r="AA84" s="1">
        <v>47.681800000000003</v>
      </c>
      <c r="AB84" s="1">
        <v>58.814200000000007</v>
      </c>
      <c r="AC84" s="1">
        <v>54.871200000000002</v>
      </c>
      <c r="AD84" s="1">
        <v>6.0446</v>
      </c>
      <c r="AE84" s="1">
        <v>0.27400000000000002</v>
      </c>
      <c r="AF84" s="1" t="s">
        <v>143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144</v>
      </c>
      <c r="B85" s="1" t="s">
        <v>42</v>
      </c>
      <c r="C85" s="1"/>
      <c r="D85" s="1">
        <v>108</v>
      </c>
      <c r="E85" s="1">
        <v>13</v>
      </c>
      <c r="F85" s="1">
        <v>95</v>
      </c>
      <c r="G85" s="7">
        <v>0.05</v>
      </c>
      <c r="H85" s="1">
        <v>120</v>
      </c>
      <c r="I85" s="1" t="s">
        <v>37</v>
      </c>
      <c r="J85" s="1">
        <v>13</v>
      </c>
      <c r="K85" s="1">
        <f t="shared" si="13"/>
        <v>0</v>
      </c>
      <c r="L85" s="1"/>
      <c r="M85" s="1"/>
      <c r="N85" s="1">
        <v>0</v>
      </c>
      <c r="O85" s="1"/>
      <c r="P85" s="1">
        <f t="shared" si="14"/>
        <v>2.6</v>
      </c>
      <c r="Q85" s="5"/>
      <c r="R85" s="5"/>
      <c r="S85" s="1"/>
      <c r="T85" s="1">
        <f t="shared" si="15"/>
        <v>36.53846153846154</v>
      </c>
      <c r="U85" s="1">
        <f t="shared" si="16"/>
        <v>36.53846153846154</v>
      </c>
      <c r="V85" s="1">
        <v>16.2</v>
      </c>
      <c r="W85" s="1">
        <v>27.8</v>
      </c>
      <c r="X85" s="1">
        <v>14.6</v>
      </c>
      <c r="Y85" s="1">
        <v>4.4000000000000004</v>
      </c>
      <c r="Z85" s="1">
        <v>7.6</v>
      </c>
      <c r="AA85" s="1">
        <v>11</v>
      </c>
      <c r="AB85" s="1">
        <v>18.600000000000001</v>
      </c>
      <c r="AC85" s="1">
        <v>23.2</v>
      </c>
      <c r="AD85" s="1">
        <v>10.199999999999999</v>
      </c>
      <c r="AE85" s="1">
        <v>0.8</v>
      </c>
      <c r="AF85" s="1" t="s">
        <v>48</v>
      </c>
      <c r="AG85" s="1">
        <f t="shared" si="1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145</v>
      </c>
      <c r="B86" s="1" t="s">
        <v>36</v>
      </c>
      <c r="C86" s="1">
        <v>2682.288</v>
      </c>
      <c r="D86" s="1">
        <v>3339.9850000000001</v>
      </c>
      <c r="E86" s="1">
        <v>2303.7829999999999</v>
      </c>
      <c r="F86" s="1">
        <v>2930.4749999999999</v>
      </c>
      <c r="G86" s="7">
        <v>1</v>
      </c>
      <c r="H86" s="1">
        <v>40</v>
      </c>
      <c r="I86" s="1" t="s">
        <v>37</v>
      </c>
      <c r="J86" s="1">
        <v>2152.4299999999998</v>
      </c>
      <c r="K86" s="1">
        <f t="shared" si="13"/>
        <v>151.35300000000007</v>
      </c>
      <c r="L86" s="1"/>
      <c r="M86" s="1"/>
      <c r="N86" s="1">
        <v>1070.522961159998</v>
      </c>
      <c r="O86" s="1"/>
      <c r="P86" s="1">
        <f t="shared" si="14"/>
        <v>460.75659999999999</v>
      </c>
      <c r="Q86" s="5">
        <f t="shared" si="18"/>
        <v>606.56803884000192</v>
      </c>
      <c r="R86" s="5"/>
      <c r="S86" s="1"/>
      <c r="T86" s="1">
        <f t="shared" si="15"/>
        <v>10</v>
      </c>
      <c r="U86" s="1">
        <f t="shared" si="16"/>
        <v>8.6835391205682093</v>
      </c>
      <c r="V86" s="1">
        <v>545.02179999999998</v>
      </c>
      <c r="W86" s="1">
        <v>519.3596</v>
      </c>
      <c r="X86" s="1">
        <v>381.08159999999998</v>
      </c>
      <c r="Y86" s="1">
        <v>372.32139999999998</v>
      </c>
      <c r="Z86" s="1">
        <v>312.67779999999999</v>
      </c>
      <c r="AA86" s="1">
        <v>315.92559999999997</v>
      </c>
      <c r="AB86" s="1">
        <v>442.26620000000003</v>
      </c>
      <c r="AC86" s="1">
        <v>440.44080000000002</v>
      </c>
      <c r="AD86" s="1">
        <v>458.87959999999998</v>
      </c>
      <c r="AE86" s="1">
        <v>469.28460000000001</v>
      </c>
      <c r="AF86" s="1" t="s">
        <v>146</v>
      </c>
      <c r="AG86" s="1">
        <f t="shared" si="19"/>
        <v>606.56803884000192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147</v>
      </c>
      <c r="B87" s="1" t="s">
        <v>42</v>
      </c>
      <c r="C87" s="1">
        <v>407</v>
      </c>
      <c r="D87" s="1">
        <v>480</v>
      </c>
      <c r="E87" s="1">
        <v>338</v>
      </c>
      <c r="F87" s="1">
        <v>441</v>
      </c>
      <c r="G87" s="7">
        <v>0.3</v>
      </c>
      <c r="H87" s="1">
        <v>40</v>
      </c>
      <c r="I87" s="1" t="s">
        <v>37</v>
      </c>
      <c r="J87" s="1">
        <v>339</v>
      </c>
      <c r="K87" s="1">
        <f t="shared" si="13"/>
        <v>-1</v>
      </c>
      <c r="L87" s="1"/>
      <c r="M87" s="1"/>
      <c r="N87" s="1">
        <v>106.77024</v>
      </c>
      <c r="O87" s="1"/>
      <c r="P87" s="1">
        <f t="shared" si="14"/>
        <v>67.599999999999994</v>
      </c>
      <c r="Q87" s="5">
        <f t="shared" si="18"/>
        <v>128.22975999999994</v>
      </c>
      <c r="R87" s="5"/>
      <c r="S87" s="1"/>
      <c r="T87" s="1">
        <f t="shared" si="15"/>
        <v>10</v>
      </c>
      <c r="U87" s="1">
        <f t="shared" si="16"/>
        <v>8.1031100591715983</v>
      </c>
      <c r="V87" s="1">
        <v>75.2</v>
      </c>
      <c r="W87" s="1">
        <v>77.2</v>
      </c>
      <c r="X87" s="1">
        <v>72.2</v>
      </c>
      <c r="Y87" s="1">
        <v>69</v>
      </c>
      <c r="Z87" s="1">
        <v>59.8</v>
      </c>
      <c r="AA87" s="1">
        <v>69.2</v>
      </c>
      <c r="AB87" s="1">
        <v>96.8</v>
      </c>
      <c r="AC87" s="1">
        <v>86</v>
      </c>
      <c r="AD87" s="1">
        <v>62.2</v>
      </c>
      <c r="AE87" s="1">
        <v>64.8</v>
      </c>
      <c r="AF87" s="1"/>
      <c r="AG87" s="1">
        <f t="shared" si="19"/>
        <v>38.468927999999984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148</v>
      </c>
      <c r="B88" s="1" t="s">
        <v>42</v>
      </c>
      <c r="C88" s="1">
        <v>359</v>
      </c>
      <c r="D88" s="1">
        <v>408</v>
      </c>
      <c r="E88" s="1">
        <v>297</v>
      </c>
      <c r="F88" s="1">
        <v>371</v>
      </c>
      <c r="G88" s="7">
        <v>0.3</v>
      </c>
      <c r="H88" s="1">
        <v>40</v>
      </c>
      <c r="I88" s="1" t="s">
        <v>37</v>
      </c>
      <c r="J88" s="1">
        <v>299</v>
      </c>
      <c r="K88" s="1">
        <f t="shared" si="13"/>
        <v>-2</v>
      </c>
      <c r="L88" s="1"/>
      <c r="M88" s="1"/>
      <c r="N88" s="1">
        <v>144.6025599999999</v>
      </c>
      <c r="O88" s="1"/>
      <c r="P88" s="1">
        <f t="shared" si="14"/>
        <v>59.4</v>
      </c>
      <c r="Q88" s="5">
        <f t="shared" si="18"/>
        <v>78.397440000000074</v>
      </c>
      <c r="R88" s="5"/>
      <c r="S88" s="1"/>
      <c r="T88" s="1">
        <f t="shared" si="15"/>
        <v>10</v>
      </c>
      <c r="U88" s="1">
        <f t="shared" si="16"/>
        <v>8.6801777777777769</v>
      </c>
      <c r="V88" s="1">
        <v>68.8</v>
      </c>
      <c r="W88" s="1">
        <v>66.400000000000006</v>
      </c>
      <c r="X88" s="1">
        <v>58.8</v>
      </c>
      <c r="Y88" s="1">
        <v>58.8</v>
      </c>
      <c r="Z88" s="1">
        <v>51.6</v>
      </c>
      <c r="AA88" s="1">
        <v>58</v>
      </c>
      <c r="AB88" s="1">
        <v>73.599999999999994</v>
      </c>
      <c r="AC88" s="1">
        <v>63.2</v>
      </c>
      <c r="AD88" s="1">
        <v>51</v>
      </c>
      <c r="AE88" s="1">
        <v>54.2</v>
      </c>
      <c r="AF88" s="1"/>
      <c r="AG88" s="1">
        <f t="shared" si="19"/>
        <v>23.51923200000002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149</v>
      </c>
      <c r="B89" s="1" t="s">
        <v>36</v>
      </c>
      <c r="C89" s="1">
        <v>116.089</v>
      </c>
      <c r="D89" s="1">
        <v>97.718000000000004</v>
      </c>
      <c r="E89" s="1">
        <v>101.13500000000001</v>
      </c>
      <c r="F89" s="1">
        <v>81.200999999999993</v>
      </c>
      <c r="G89" s="7">
        <v>1</v>
      </c>
      <c r="H89" s="1">
        <v>45</v>
      </c>
      <c r="I89" s="1" t="s">
        <v>37</v>
      </c>
      <c r="J89" s="1">
        <v>100.164</v>
      </c>
      <c r="K89" s="1">
        <f t="shared" si="13"/>
        <v>0.97100000000000364</v>
      </c>
      <c r="L89" s="1"/>
      <c r="M89" s="1"/>
      <c r="N89" s="1">
        <v>62.67136152000004</v>
      </c>
      <c r="O89" s="1"/>
      <c r="P89" s="1">
        <f t="shared" si="14"/>
        <v>20.227</v>
      </c>
      <c r="Q89" s="5">
        <f t="shared" si="18"/>
        <v>58.397638479999983</v>
      </c>
      <c r="R89" s="5"/>
      <c r="S89" s="1"/>
      <c r="T89" s="1">
        <f t="shared" si="15"/>
        <v>10</v>
      </c>
      <c r="U89" s="1">
        <f t="shared" si="16"/>
        <v>7.1128868106985728</v>
      </c>
      <c r="V89" s="1">
        <v>19.5596</v>
      </c>
      <c r="W89" s="1">
        <v>16.898</v>
      </c>
      <c r="X89" s="1">
        <v>15.0372</v>
      </c>
      <c r="Y89" s="1">
        <v>16.0806</v>
      </c>
      <c r="Z89" s="1">
        <v>13.6302</v>
      </c>
      <c r="AA89" s="1">
        <v>14.5838</v>
      </c>
      <c r="AB89" s="1">
        <v>20.734200000000001</v>
      </c>
      <c r="AC89" s="1">
        <v>19.564599999999999</v>
      </c>
      <c r="AD89" s="1">
        <v>17.870799999999999</v>
      </c>
      <c r="AE89" s="1">
        <v>18.441400000000002</v>
      </c>
      <c r="AF89" s="1"/>
      <c r="AG89" s="1">
        <f t="shared" si="19"/>
        <v>58.397638479999983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0" t="s">
        <v>150</v>
      </c>
      <c r="B90" s="10" t="s">
        <v>42</v>
      </c>
      <c r="C90" s="10"/>
      <c r="D90" s="10"/>
      <c r="E90" s="10"/>
      <c r="F90" s="10"/>
      <c r="G90" s="11">
        <v>0</v>
      </c>
      <c r="H90" s="10">
        <v>40</v>
      </c>
      <c r="I90" s="10" t="s">
        <v>37</v>
      </c>
      <c r="J90" s="10"/>
      <c r="K90" s="10">
        <f t="shared" si="13"/>
        <v>0</v>
      </c>
      <c r="L90" s="10"/>
      <c r="M90" s="10"/>
      <c r="N90" s="10">
        <v>0</v>
      </c>
      <c r="O90" s="10"/>
      <c r="P90" s="10">
        <f t="shared" si="14"/>
        <v>0</v>
      </c>
      <c r="Q90" s="12"/>
      <c r="R90" s="12"/>
      <c r="S90" s="10"/>
      <c r="T90" s="10" t="e">
        <f t="shared" si="15"/>
        <v>#DIV/0!</v>
      </c>
      <c r="U90" s="10" t="e">
        <f t="shared" si="16"/>
        <v>#DIV/0!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 t="s">
        <v>51</v>
      </c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151</v>
      </c>
      <c r="B91" s="1" t="s">
        <v>42</v>
      </c>
      <c r="C91" s="1">
        <v>306.49400000000003</v>
      </c>
      <c r="D91" s="1">
        <v>264.50599999999997</v>
      </c>
      <c r="E91" s="1">
        <v>215</v>
      </c>
      <c r="F91" s="1">
        <v>282</v>
      </c>
      <c r="G91" s="7">
        <v>0.3</v>
      </c>
      <c r="H91" s="1">
        <v>40</v>
      </c>
      <c r="I91" s="1" t="s">
        <v>37</v>
      </c>
      <c r="J91" s="1">
        <v>217</v>
      </c>
      <c r="K91" s="1">
        <f t="shared" si="13"/>
        <v>-2</v>
      </c>
      <c r="L91" s="1"/>
      <c r="M91" s="1"/>
      <c r="N91" s="1">
        <v>87.76379144000002</v>
      </c>
      <c r="O91" s="1"/>
      <c r="P91" s="1">
        <f t="shared" si="14"/>
        <v>43</v>
      </c>
      <c r="Q91" s="5">
        <f t="shared" ref="Q91:Q93" si="20">10*P91-O91-N91-F91</f>
        <v>60.236208559999966</v>
      </c>
      <c r="R91" s="5"/>
      <c r="S91" s="1"/>
      <c r="T91" s="1">
        <f t="shared" si="15"/>
        <v>10</v>
      </c>
      <c r="U91" s="1">
        <f t="shared" si="16"/>
        <v>8.5991579404651173</v>
      </c>
      <c r="V91" s="1">
        <v>50.301200000000001</v>
      </c>
      <c r="W91" s="1">
        <v>49.501199999999997</v>
      </c>
      <c r="X91" s="1">
        <v>47.4</v>
      </c>
      <c r="Y91" s="1">
        <v>47.2</v>
      </c>
      <c r="Z91" s="1">
        <v>56.6</v>
      </c>
      <c r="AA91" s="1">
        <v>63</v>
      </c>
      <c r="AB91" s="1">
        <v>74.400000000000006</v>
      </c>
      <c r="AC91" s="1">
        <v>67.8</v>
      </c>
      <c r="AD91" s="1">
        <v>57.4</v>
      </c>
      <c r="AE91" s="1">
        <v>65</v>
      </c>
      <c r="AF91" s="1" t="s">
        <v>152</v>
      </c>
      <c r="AG91" s="1">
        <f>G91*Q91</f>
        <v>18.070862567999988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153</v>
      </c>
      <c r="B92" s="1" t="s">
        <v>42</v>
      </c>
      <c r="C92" s="1">
        <v>31</v>
      </c>
      <c r="D92" s="1">
        <v>109</v>
      </c>
      <c r="E92" s="1">
        <v>8</v>
      </c>
      <c r="F92" s="1">
        <v>100</v>
      </c>
      <c r="G92" s="7">
        <v>0.12</v>
      </c>
      <c r="H92" s="1">
        <v>45</v>
      </c>
      <c r="I92" s="1" t="s">
        <v>37</v>
      </c>
      <c r="J92" s="1">
        <v>21</v>
      </c>
      <c r="K92" s="1">
        <f t="shared" si="13"/>
        <v>-13</v>
      </c>
      <c r="L92" s="1"/>
      <c r="M92" s="1"/>
      <c r="N92" s="1">
        <v>0</v>
      </c>
      <c r="O92" s="1"/>
      <c r="P92" s="1">
        <f t="shared" si="14"/>
        <v>1.6</v>
      </c>
      <c r="Q92" s="5"/>
      <c r="R92" s="5"/>
      <c r="S92" s="1"/>
      <c r="T92" s="1">
        <f t="shared" si="15"/>
        <v>62.5</v>
      </c>
      <c r="U92" s="1">
        <f t="shared" si="16"/>
        <v>62.5</v>
      </c>
      <c r="V92" s="1">
        <v>25.8</v>
      </c>
      <c r="W92" s="1">
        <v>28.8</v>
      </c>
      <c r="X92" s="1">
        <v>3.6</v>
      </c>
      <c r="Y92" s="1">
        <v>0.6</v>
      </c>
      <c r="Z92" s="1">
        <v>17.2</v>
      </c>
      <c r="AA92" s="1">
        <v>17.2</v>
      </c>
      <c r="AB92" s="1">
        <v>0</v>
      </c>
      <c r="AC92" s="1">
        <v>0</v>
      </c>
      <c r="AD92" s="1">
        <v>0</v>
      </c>
      <c r="AE92" s="1">
        <v>0</v>
      </c>
      <c r="AF92" s="1" t="s">
        <v>154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155</v>
      </c>
      <c r="B93" s="1" t="s">
        <v>36</v>
      </c>
      <c r="C93" s="1">
        <v>83.269000000000005</v>
      </c>
      <c r="D93" s="1"/>
      <c r="E93" s="1">
        <v>40.088999999999999</v>
      </c>
      <c r="F93" s="1">
        <v>43.18</v>
      </c>
      <c r="G93" s="7">
        <v>1</v>
      </c>
      <c r="H93" s="1">
        <v>180</v>
      </c>
      <c r="I93" s="1" t="s">
        <v>37</v>
      </c>
      <c r="J93" s="1">
        <v>39.479999999999997</v>
      </c>
      <c r="K93" s="1">
        <f t="shared" si="13"/>
        <v>0.60900000000000176</v>
      </c>
      <c r="L93" s="1"/>
      <c r="M93" s="1"/>
      <c r="N93" s="1">
        <v>0</v>
      </c>
      <c r="O93" s="1"/>
      <c r="P93" s="1">
        <f t="shared" si="14"/>
        <v>8.0177999999999994</v>
      </c>
      <c r="Q93" s="5">
        <f t="shared" si="20"/>
        <v>36.997999999999998</v>
      </c>
      <c r="R93" s="5"/>
      <c r="S93" s="1"/>
      <c r="T93" s="1">
        <f t="shared" si="15"/>
        <v>10</v>
      </c>
      <c r="U93" s="1">
        <f t="shared" si="16"/>
        <v>5.3855172241762084</v>
      </c>
      <c r="V93" s="1">
        <v>1.3331999999999999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143</v>
      </c>
      <c r="AG93" s="1">
        <f>G93*Q93</f>
        <v>36.997999999999998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G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2025-05-14T08:19:19Z</dcterms:created>
  <dcterms:modified xsi:type="dcterms:W3CDTF">2025-05-14T13:03:38Z</dcterms:modified>
</cp:coreProperties>
</file>