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Черкизово Ташкент\"/>
    </mc:Choice>
  </mc:AlternateContent>
  <xr:revisionPtr revIDLastSave="0" documentId="13_ncr:1_{7B80FE65-4951-4BA4-8EE3-FB72E90567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Sheet!$A$3:$AB$31</definedName>
  </definedNames>
  <calcPr calcId="191029"/>
</workbook>
</file>

<file path=xl/calcChain.xml><?xml version="1.0" encoding="utf-8"?>
<calcChain xmlns="http://schemas.openxmlformats.org/spreadsheetml/2006/main">
  <c r="P29" i="1" l="1"/>
  <c r="P26" i="1"/>
  <c r="P9" i="1"/>
  <c r="P10" i="1"/>
  <c r="S16" i="1"/>
  <c r="T27" i="1"/>
  <c r="O7" i="1"/>
  <c r="S7" i="1" s="1"/>
  <c r="O8" i="1"/>
  <c r="S8" i="1" s="1"/>
  <c r="O9" i="1"/>
  <c r="S9" i="1" s="1"/>
  <c r="O10" i="1"/>
  <c r="S10" i="1" s="1"/>
  <c r="O11" i="1"/>
  <c r="S11" i="1" s="1"/>
  <c r="O12" i="1"/>
  <c r="S12" i="1" s="1"/>
  <c r="O13" i="1"/>
  <c r="O14" i="1"/>
  <c r="S14" i="1" s="1"/>
  <c r="O15" i="1"/>
  <c r="O16" i="1"/>
  <c r="T16" i="1" s="1"/>
  <c r="O17" i="1"/>
  <c r="O18" i="1"/>
  <c r="O19" i="1"/>
  <c r="S19" i="1" s="1"/>
  <c r="O20" i="1"/>
  <c r="O21" i="1"/>
  <c r="O22" i="1"/>
  <c r="T22" i="1" s="1"/>
  <c r="O23" i="1"/>
  <c r="T23" i="1" s="1"/>
  <c r="O24" i="1"/>
  <c r="S24" i="1" s="1"/>
  <c r="O25" i="1"/>
  <c r="T25" i="1" s="1"/>
  <c r="O26" i="1"/>
  <c r="O27" i="1"/>
  <c r="S27" i="1" s="1"/>
  <c r="O28" i="1"/>
  <c r="S28" i="1" s="1"/>
  <c r="O29" i="1"/>
  <c r="S29" i="1" s="1"/>
  <c r="O30" i="1"/>
  <c r="O31" i="1"/>
  <c r="O6" i="1"/>
  <c r="T6" i="1" s="1"/>
  <c r="S26" i="1" l="1"/>
  <c r="S31" i="1"/>
  <c r="S30" i="1"/>
  <c r="S21" i="1"/>
  <c r="S20" i="1"/>
  <c r="S17" i="1"/>
  <c r="S18" i="1"/>
  <c r="S15" i="1"/>
  <c r="S13" i="1"/>
  <c r="T24" i="1"/>
  <c r="S25" i="1"/>
  <c r="T26" i="1"/>
  <c r="S23" i="1"/>
  <c r="S22" i="1"/>
  <c r="T17" i="1"/>
  <c r="T15" i="1"/>
  <c r="T14" i="1"/>
  <c r="T13" i="1"/>
  <c r="S6" i="1"/>
  <c r="T12" i="1"/>
  <c r="T31" i="1"/>
  <c r="T21" i="1"/>
  <c r="T11" i="1"/>
  <c r="T30" i="1"/>
  <c r="T20" i="1"/>
  <c r="T10" i="1"/>
  <c r="T29" i="1"/>
  <c r="T19" i="1"/>
  <c r="T9" i="1"/>
  <c r="T28" i="1"/>
  <c r="T18" i="1"/>
  <c r="T8" i="1"/>
  <c r="T7" i="1"/>
  <c r="AB31" i="1"/>
  <c r="K31" i="1"/>
  <c r="AB30" i="1"/>
  <c r="K30" i="1"/>
  <c r="AB29" i="1"/>
  <c r="K29" i="1"/>
  <c r="AB28" i="1"/>
  <c r="K28" i="1"/>
  <c r="AB27" i="1"/>
  <c r="K27" i="1"/>
  <c r="AB26" i="1"/>
  <c r="K26" i="1"/>
  <c r="AB25" i="1"/>
  <c r="K25" i="1"/>
  <c r="K24" i="1"/>
  <c r="AB23" i="1"/>
  <c r="K23" i="1"/>
  <c r="AB22" i="1"/>
  <c r="K22" i="1"/>
  <c r="AB21" i="1"/>
  <c r="K21" i="1"/>
  <c r="AB20" i="1"/>
  <c r="K20" i="1"/>
  <c r="K19" i="1"/>
  <c r="AB18" i="1"/>
  <c r="K18" i="1"/>
  <c r="AB17" i="1"/>
  <c r="K17" i="1"/>
  <c r="AB16" i="1"/>
  <c r="K16" i="1"/>
  <c r="AB15" i="1"/>
  <c r="K15" i="1"/>
  <c r="AB14" i="1"/>
  <c r="K14" i="1"/>
  <c r="AB13" i="1"/>
  <c r="K13" i="1"/>
  <c r="AB12" i="1"/>
  <c r="K12" i="1"/>
  <c r="AB11" i="1"/>
  <c r="K11" i="1"/>
  <c r="AB10" i="1"/>
  <c r="K10" i="1"/>
  <c r="AB9" i="1"/>
  <c r="K9" i="1"/>
  <c r="AB8" i="1"/>
  <c r="K8" i="1"/>
  <c r="AB7" i="1"/>
  <c r="K7" i="1"/>
  <c r="AB6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  <c r="AB5" i="1"/>
</calcChain>
</file>

<file path=xl/sharedStrings.xml><?xml version="1.0" encoding="utf-8"?>
<sst xmlns="http://schemas.openxmlformats.org/spreadsheetml/2006/main" count="96" uniqueCount="61">
  <si>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</si>
  <si>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</si>
  <si>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</si>
  <si>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</si>
  <si>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</si>
  <si>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</si>
  <si>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</si>
  <si>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</si>
  <si>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</si>
  <si>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</si>
  <si>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</si>
  <si>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</si>
  <si>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</si>
  <si>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</si>
  <si>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</si>
  <si>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</si>
  <si>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</si>
  <si>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</si>
  <si>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</si>
  <si>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</si>
  <si>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</si>
  <si>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</si>
  <si>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</si>
  <si>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12,05,</t>
  </si>
  <si>
    <t>15,05,</t>
  </si>
  <si>
    <t>02,05,</t>
  </si>
  <si>
    <t>29,04,</t>
  </si>
  <si>
    <t>15,04,</t>
  </si>
  <si>
    <t>10,04,</t>
  </si>
  <si>
    <t>03,04,</t>
  </si>
  <si>
    <t>01,04,</t>
  </si>
  <si>
    <t>ВАР АРОМАТНАЯ ПО-Ч ЦО ЗА 1.6КГ K3.2 ЧЕРКИЗОВО</t>
  </si>
  <si>
    <t>кг</t>
  </si>
  <si>
    <t>ВАР КЛАССИЧЕСКАЯ ПО-Ч ЦО ЗА 1.6КГ K3.2 ЧЕРКИЗОВО</t>
  </si>
  <si>
    <t>ВАР МОЛОЧНАЯ ПО-Ч НМО 1 КГ К3  ЧЕРКИЗОВО</t>
  </si>
  <si>
    <t>ВАР МОЛОЧНАЯ ПО-ЧЕ НМО ШТ 0.4КГ К2.4  ЧЕРКИЗОВО</t>
  </si>
  <si>
    <t>шт</t>
  </si>
  <si>
    <t>ВЕТЧ МРАМОРНАЯ ПО-ЧЕРКИЗОВСКИ ШТ 0,4 КГ  ЧЕРКИЗОВО</t>
  </si>
  <si>
    <t>ВК БАЛЫКОВАЯ ПО-ЧЕРКИЗ СРЕЗ ШТ0,3 К1,8  ЧЕРКИЗОВО</t>
  </si>
  <si>
    <t>ВК СЕРВ ГОСТ СРЕЗ ФИБ ВУ ШТ 0.5КГ К2  ЧЕРКИЗОВО</t>
  </si>
  <si>
    <t>КОПЧ БЕКОН НАР ВУ ШТ 0.18КГ К1.8  ЧЕРКИЗОВО</t>
  </si>
  <si>
    <t>КОПЧ ГРУДИНКА ПО-ЧЕРК ВУ ШТ 0.3КГ К1.8  ЧЕРКИЗОВО</t>
  </si>
  <si>
    <t>нужно увеличить продажи!!!</t>
  </si>
  <si>
    <t>СВ ФУЭТ ЭКСТРА 0.15КГ К0.9  ЧЕРКИЗОВО</t>
  </si>
  <si>
    <t>СК БОГОРОДСКАЯ ПРЕСС ФИБ ВУ ШТ0.3КГ К3.6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</si>
  <si>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</si>
  <si>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</si>
  <si>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</si>
  <si>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не было в заказах</t>
  </si>
  <si>
    <t xml:space="preserve">СК ОНЕЖСКАЯ СРЕЗ ФИБ ВУ ШТ 0.3КГ K1.8 ЧЕРКИЗОВО </t>
  </si>
  <si>
    <t>СК САЛЬЧИЧОН НАРЕЗ ФИБ ЗА ШТ 0.1КГ К1.2  ЧЕРКИЗОВО</t>
  </si>
  <si>
    <t>СК САЛЬЧИЧОН С РОЗОВЫМ ПЕРЦ. СРЕЗ ШТ 0,3  ЧЕРКИЗОВО</t>
  </si>
  <si>
    <t>СК САЛЬЧИЧОН С РОЗОВЫМ ПЕРЦЕМ НАР ШТ 85Г  ЧЕРКИЗОВО</t>
  </si>
  <si>
    <t>СК САЛЬЧИЧОН СРЕЗ ФИБ ВУ ШТ 0,3 КГ ЧЕРКИЗОВО (ПРЕМИУМ)</t>
  </si>
  <si>
    <t>СК САЛЬЧИЧОН СРЕЗ ФИБ ВУ ШТ 0.3КГ (ТМ ЧЕРКИЗОВО ПРЕМИУМ) K1.8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</si>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</sst>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0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12" sqref="AA1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13" bestFit="1" customWidth="1"/>
    <col min="8" max="8" width="5" customWidth="1"/>
    <col min="9" max="9" width="12" customWidth="1"/>
    <col min="10" max="13" width="0.7109375" customWidth="1"/>
    <col min="14" max="17" width="7" customWidth="1"/>
    <col min="18" max="18" width="21" customWidth="1"/>
    <col min="19" max="20" width="5" customWidth="1"/>
    <col min="21" max="26" width="6" customWidth="1"/>
    <col min="27" max="27" width="52.5703125" customWidth="1"/>
    <col min="28" max="28" width="7" customWidth="1"/>
    <col min="29" max="51" width="3" customWidth="1"/>
  </cols>
  <sheetData>
    <row r="1" spans="1:51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1638.7849999999999</v>
      </c>
      <c r="F5" s="4">
        <f>SUM(F6:F499)</f>
        <v>4902.3829999999998</v>
      </c>
      <c r="G5" s="10"/>
      <c r="H5" s="1"/>
      <c r="I5" s="1"/>
      <c r="J5" s="4">
        <f>SUM(J6:J499)</f>
        <v>0</v>
      </c>
      <c r="K5" s="4">
        <f>SUM(K6:K499)</f>
        <v>1638.7849999999999</v>
      </c>
      <c r="L5" s="4">
        <f>SUM(L6:L499)</f>
        <v>0</v>
      </c>
      <c r="M5" s="4">
        <f>SUM(M6:M499)</f>
        <v>0</v>
      </c>
      <c r="N5" s="4">
        <f>SUM(N6:N499)</f>
        <v>4449</v>
      </c>
      <c r="O5" s="4">
        <f>SUM(O6:O499)</f>
        <v>327.75700000000001</v>
      </c>
      <c r="P5" s="4">
        <f>SUM(P6:P499)</f>
        <v>1077.1999999999998</v>
      </c>
      <c r="Q5" s="4">
        <f>SUM(Q6:Q499)</f>
        <v>0</v>
      </c>
      <c r="R5" s="1"/>
      <c r="S5" s="1"/>
      <c r="T5" s="1"/>
      <c r="U5" s="4">
        <f>SUM(U6:U499)</f>
        <v>285.21300000000002</v>
      </c>
      <c r="V5" s="4">
        <f>SUM(V6:V499)</f>
        <v>547.197</v>
      </c>
      <c r="W5" s="4">
        <f>SUM(W6:W499)</f>
        <v>425.3146000000001</v>
      </c>
      <c r="X5" s="4">
        <f>SUM(X6:X499)</f>
        <v>258.29680000000002</v>
      </c>
      <c r="Y5" s="4">
        <f>SUM(Y6:Y499)</f>
        <v>592.58240000000001</v>
      </c>
      <c r="Z5" s="4">
        <f>SUM(Z6:Z499)</f>
        <v>487.55599999999998</v>
      </c>
      <c r="AA5" s="1"/>
      <c r="AB5" s="4">
        <f>SUM(AB6:AB499)</f>
        <v>382.392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71.228999999999999</v>
      </c>
      <c r="D6" s="1"/>
      <c r="E6" s="1"/>
      <c r="F6" s="1">
        <v>-8.1000000000000003E-2</v>
      </c>
      <c r="G6" s="10">
        <v>1</v>
      </c>
      <c r="H6" s="1">
        <v>30</v>
      </c>
      <c r="I6" s="1">
        <v>1030112235</v>
      </c>
      <c r="J6" s="1"/>
      <c r="K6" s="1">
        <f t="shared" ref="K6:K31" si="0">E6-J6</f>
        <v>0</v>
      </c>
      <c r="L6" s="1"/>
      <c r="M6" s="1"/>
      <c r="N6" s="1">
        <v>50</v>
      </c>
      <c r="O6" s="1">
        <f>E6/5</f>
        <v>0</v>
      </c>
      <c r="P6" s="5"/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>
        <f>G6*P6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s="9" customFormat="1" x14ac:dyDescent="0.25">
      <c r="A7" s="7" t="s">
        <v>33</v>
      </c>
      <c r="B7" s="1" t="s">
        <v>32</v>
      </c>
      <c r="C7" s="7">
        <v>69.736999999999995</v>
      </c>
      <c r="D7" s="7"/>
      <c r="E7" s="7">
        <v>-3.2320000000000002</v>
      </c>
      <c r="F7" s="7"/>
      <c r="G7" s="12">
        <v>1</v>
      </c>
      <c r="H7" s="7">
        <v>30</v>
      </c>
      <c r="I7" s="7">
        <v>1030112635</v>
      </c>
      <c r="J7" s="7"/>
      <c r="K7" s="7">
        <f t="shared" si="0"/>
        <v>-3.2320000000000002</v>
      </c>
      <c r="L7" s="7"/>
      <c r="M7" s="7"/>
      <c r="N7" s="7">
        <v>76</v>
      </c>
      <c r="O7" s="1">
        <f t="shared" ref="O7:O31" si="1">E7/5</f>
        <v>-0.64640000000000009</v>
      </c>
      <c r="P7" s="5"/>
      <c r="Q7" s="8"/>
      <c r="R7" s="7"/>
      <c r="S7" s="1">
        <f t="shared" ref="S7:S31" si="2">(F7+N7+P7)/O7</f>
        <v>-117.57425742574256</v>
      </c>
      <c r="T7" s="1">
        <f t="shared" ref="T7:T31" si="3">(F7+N7)/O7</f>
        <v>-117.57425742574256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/>
      <c r="AB7" s="7">
        <f>G7*P7</f>
        <v>0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1" x14ac:dyDescent="0.25">
      <c r="A8" s="1" t="s">
        <v>34</v>
      </c>
      <c r="B8" s="1" t="s">
        <v>32</v>
      </c>
      <c r="C8" s="1">
        <v>66.781999999999996</v>
      </c>
      <c r="D8" s="1"/>
      <c r="E8" s="1">
        <v>9.0169999999999995</v>
      </c>
      <c r="F8" s="1">
        <v>-0.53600000000000003</v>
      </c>
      <c r="G8" s="10">
        <v>1</v>
      </c>
      <c r="H8" s="1">
        <v>75</v>
      </c>
      <c r="I8" s="1">
        <v>1030115552</v>
      </c>
      <c r="J8" s="1"/>
      <c r="K8" s="1">
        <f t="shared" si="0"/>
        <v>9.0169999999999995</v>
      </c>
      <c r="L8" s="1"/>
      <c r="M8" s="1"/>
      <c r="N8" s="1">
        <v>159</v>
      </c>
      <c r="O8" s="1">
        <f t="shared" si="1"/>
        <v>1.8033999999999999</v>
      </c>
      <c r="P8" s="5"/>
      <c r="Q8" s="5"/>
      <c r="R8" s="1"/>
      <c r="S8" s="1">
        <f t="shared" si="2"/>
        <v>87.869579682821339</v>
      </c>
      <c r="T8" s="1">
        <f t="shared" si="3"/>
        <v>87.869579682821339</v>
      </c>
      <c r="U8" s="1">
        <v>18.213000000000001</v>
      </c>
      <c r="V8" s="1">
        <v>23.797000000000001</v>
      </c>
      <c r="W8" s="1">
        <v>13.714600000000001</v>
      </c>
      <c r="X8" s="1">
        <v>17.296800000000001</v>
      </c>
      <c r="Y8" s="1">
        <v>21.5824</v>
      </c>
      <c r="Z8" s="1">
        <v>20.556000000000001</v>
      </c>
      <c r="AA8" s="1"/>
      <c r="AB8" s="1">
        <f>G8*P8</f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600</v>
      </c>
      <c r="D9" s="1"/>
      <c r="E9" s="1">
        <v>242</v>
      </c>
      <c r="F9" s="1">
        <v>92</v>
      </c>
      <c r="G9" s="10">
        <v>0.4</v>
      </c>
      <c r="H9" s="1">
        <v>75</v>
      </c>
      <c r="I9" s="1">
        <v>1030115404</v>
      </c>
      <c r="J9" s="1"/>
      <c r="K9" s="1">
        <f t="shared" si="0"/>
        <v>242</v>
      </c>
      <c r="L9" s="1"/>
      <c r="M9" s="1"/>
      <c r="N9" s="1">
        <v>852</v>
      </c>
      <c r="O9" s="1">
        <f t="shared" si="1"/>
        <v>48.4</v>
      </c>
      <c r="P9" s="5">
        <f t="shared" ref="P7:P31" si="4">23*O9-N9-F9</f>
        <v>169.20000000000005</v>
      </c>
      <c r="Q9" s="5"/>
      <c r="R9" s="1"/>
      <c r="S9" s="1">
        <f t="shared" si="2"/>
        <v>23</v>
      </c>
      <c r="T9" s="1">
        <f t="shared" si="3"/>
        <v>19.504132231404959</v>
      </c>
      <c r="U9" s="1">
        <v>33</v>
      </c>
      <c r="V9" s="1">
        <v>59.2</v>
      </c>
      <c r="W9" s="1">
        <v>46</v>
      </c>
      <c r="X9" s="1">
        <v>31.2</v>
      </c>
      <c r="Y9" s="1">
        <v>47.8</v>
      </c>
      <c r="Z9" s="1">
        <v>41.5</v>
      </c>
      <c r="AA9" s="1"/>
      <c r="AB9" s="1">
        <f>G9*P9</f>
        <v>67.680000000000021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276</v>
      </c>
      <c r="D10" s="1"/>
      <c r="E10" s="1">
        <v>111</v>
      </c>
      <c r="F10" s="1">
        <v>73</v>
      </c>
      <c r="G10" s="10">
        <v>0.4</v>
      </c>
      <c r="H10" s="1">
        <v>75</v>
      </c>
      <c r="I10" s="1">
        <v>1030804004</v>
      </c>
      <c r="J10" s="1"/>
      <c r="K10" s="1">
        <f t="shared" si="0"/>
        <v>111</v>
      </c>
      <c r="L10" s="1"/>
      <c r="M10" s="1"/>
      <c r="N10" s="1">
        <v>252</v>
      </c>
      <c r="O10" s="1">
        <f t="shared" si="1"/>
        <v>22.2</v>
      </c>
      <c r="P10" s="5">
        <f t="shared" si="4"/>
        <v>185.59999999999997</v>
      </c>
      <c r="Q10" s="5"/>
      <c r="R10" s="1"/>
      <c r="S10" s="1">
        <f t="shared" si="2"/>
        <v>23</v>
      </c>
      <c r="T10" s="1">
        <f t="shared" si="3"/>
        <v>14.63963963963964</v>
      </c>
      <c r="U10" s="1">
        <v>9</v>
      </c>
      <c r="V10" s="1">
        <v>33.6</v>
      </c>
      <c r="W10" s="1">
        <v>19.399999999999999</v>
      </c>
      <c r="X10" s="1">
        <v>5.8</v>
      </c>
      <c r="Y10" s="1">
        <v>19</v>
      </c>
      <c r="Z10" s="1">
        <v>12.75</v>
      </c>
      <c r="AA10" s="1"/>
      <c r="AB10" s="1">
        <f>G10*P10</f>
        <v>74.239999999999995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7" t="s">
        <v>38</v>
      </c>
      <c r="B11" s="1" t="s">
        <v>36</v>
      </c>
      <c r="C11" s="1"/>
      <c r="D11" s="1"/>
      <c r="E11" s="1">
        <v>-2</v>
      </c>
      <c r="F11" s="1"/>
      <c r="G11" s="10">
        <v>0.3</v>
      </c>
      <c r="H11" s="1">
        <v>45</v>
      </c>
      <c r="I11" s="1">
        <v>1030419235</v>
      </c>
      <c r="J11" s="1"/>
      <c r="K11" s="1">
        <f t="shared" si="0"/>
        <v>-2</v>
      </c>
      <c r="L11" s="1"/>
      <c r="M11" s="1"/>
      <c r="N11" s="1">
        <v>198</v>
      </c>
      <c r="O11" s="1">
        <f t="shared" si="1"/>
        <v>-0.4</v>
      </c>
      <c r="P11" s="5"/>
      <c r="Q11" s="5"/>
      <c r="R11" s="1"/>
      <c r="S11" s="1">
        <f t="shared" si="2"/>
        <v>-495</v>
      </c>
      <c r="T11" s="1">
        <f t="shared" si="3"/>
        <v>-495</v>
      </c>
      <c r="U11" s="1">
        <v>10.6</v>
      </c>
      <c r="V11" s="1">
        <v>39.6</v>
      </c>
      <c r="W11" s="1">
        <v>6</v>
      </c>
      <c r="X11" s="1">
        <v>17.399999999999999</v>
      </c>
      <c r="Y11" s="1">
        <v>26.2</v>
      </c>
      <c r="Z11" s="1">
        <v>15.25</v>
      </c>
      <c r="AA11" s="1"/>
      <c r="AB11" s="1">
        <f>G11*P11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96</v>
      </c>
      <c r="D12" s="1"/>
      <c r="E12" s="1">
        <v>-1</v>
      </c>
      <c r="F12" s="1">
        <v>2</v>
      </c>
      <c r="G12" s="10">
        <v>0.5</v>
      </c>
      <c r="H12" s="1">
        <v>45</v>
      </c>
      <c r="I12" s="1">
        <v>1030412236</v>
      </c>
      <c r="J12" s="1"/>
      <c r="K12" s="1">
        <f t="shared" si="0"/>
        <v>-1</v>
      </c>
      <c r="L12" s="1"/>
      <c r="M12" s="1"/>
      <c r="N12" s="1">
        <v>300</v>
      </c>
      <c r="O12" s="1">
        <f t="shared" si="1"/>
        <v>-0.2</v>
      </c>
      <c r="P12" s="5"/>
      <c r="Q12" s="5"/>
      <c r="R12" s="1"/>
      <c r="S12" s="1">
        <f t="shared" si="2"/>
        <v>-1510</v>
      </c>
      <c r="T12" s="1">
        <f t="shared" si="3"/>
        <v>-1510</v>
      </c>
      <c r="U12" s="1">
        <v>2.2000000000000002</v>
      </c>
      <c r="V12" s="1">
        <v>28.2</v>
      </c>
      <c r="W12" s="1">
        <v>13.6</v>
      </c>
      <c r="X12" s="1">
        <v>14.8</v>
      </c>
      <c r="Y12" s="1">
        <v>22.6</v>
      </c>
      <c r="Z12" s="1">
        <v>18.5</v>
      </c>
      <c r="AA12" s="1"/>
      <c r="AB12" s="1">
        <f>G12*P12</f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>
        <v>1000</v>
      </c>
      <c r="D13" s="1"/>
      <c r="E13" s="1">
        <v>216</v>
      </c>
      <c r="F13" s="1">
        <v>529</v>
      </c>
      <c r="G13" s="10">
        <v>0.18</v>
      </c>
      <c r="H13" s="1">
        <v>90</v>
      </c>
      <c r="I13" s="1">
        <v>1030712385</v>
      </c>
      <c r="J13" s="1"/>
      <c r="K13" s="1">
        <f t="shared" si="0"/>
        <v>216</v>
      </c>
      <c r="L13" s="1"/>
      <c r="M13" s="1"/>
      <c r="N13" s="1">
        <v>600</v>
      </c>
      <c r="O13" s="1">
        <f t="shared" si="1"/>
        <v>43.2</v>
      </c>
      <c r="P13" s="5"/>
      <c r="Q13" s="5"/>
      <c r="R13" s="1"/>
      <c r="S13" s="1">
        <f t="shared" si="2"/>
        <v>26.134259259259256</v>
      </c>
      <c r="T13" s="1">
        <f t="shared" si="3"/>
        <v>26.134259259259256</v>
      </c>
      <c r="U13" s="1">
        <v>11.6</v>
      </c>
      <c r="V13" s="1">
        <v>72.2</v>
      </c>
      <c r="W13" s="1">
        <v>57.2</v>
      </c>
      <c r="X13" s="1">
        <v>20.6</v>
      </c>
      <c r="Y13" s="1">
        <v>47.6</v>
      </c>
      <c r="Z13" s="1">
        <v>35</v>
      </c>
      <c r="AA13" s="1"/>
      <c r="AB13" s="1">
        <f>G13*P13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>
        <v>348</v>
      </c>
      <c r="D14" s="1">
        <v>1</v>
      </c>
      <c r="E14" s="1">
        <v>3</v>
      </c>
      <c r="F14" s="1">
        <v>336</v>
      </c>
      <c r="G14" s="10">
        <v>0.3</v>
      </c>
      <c r="H14" s="1">
        <v>60</v>
      </c>
      <c r="I14" s="1">
        <v>1030709904</v>
      </c>
      <c r="J14" s="1"/>
      <c r="K14" s="1">
        <f t="shared" si="0"/>
        <v>3</v>
      </c>
      <c r="L14" s="1"/>
      <c r="M14" s="1"/>
      <c r="N14" s="1">
        <v>0</v>
      </c>
      <c r="O14" s="1">
        <f t="shared" si="1"/>
        <v>0.6</v>
      </c>
      <c r="P14" s="5"/>
      <c r="Q14" s="5"/>
      <c r="R14" s="1"/>
      <c r="S14" s="1">
        <f t="shared" si="2"/>
        <v>560</v>
      </c>
      <c r="T14" s="1">
        <f t="shared" si="3"/>
        <v>560</v>
      </c>
      <c r="U14" s="1">
        <v>5.2</v>
      </c>
      <c r="V14" s="1">
        <v>8.6</v>
      </c>
      <c r="W14" s="1">
        <v>3</v>
      </c>
      <c r="X14" s="1">
        <v>6.4</v>
      </c>
      <c r="Y14" s="1">
        <v>26.4</v>
      </c>
      <c r="Z14" s="1">
        <v>21</v>
      </c>
      <c r="AA14" s="17" t="s">
        <v>42</v>
      </c>
      <c r="AB14" s="1">
        <f>G14*P14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525</v>
      </c>
      <c r="D15" s="1"/>
      <c r="E15" s="1">
        <v>55</v>
      </c>
      <c r="F15" s="1">
        <v>437</v>
      </c>
      <c r="G15" s="10">
        <v>0.15</v>
      </c>
      <c r="H15" s="1">
        <v>90</v>
      </c>
      <c r="I15" s="1">
        <v>1030633904</v>
      </c>
      <c r="J15" s="1"/>
      <c r="K15" s="1">
        <f t="shared" si="0"/>
        <v>55</v>
      </c>
      <c r="L15" s="1"/>
      <c r="M15" s="1"/>
      <c r="N15" s="1">
        <v>0</v>
      </c>
      <c r="O15" s="1">
        <f t="shared" si="1"/>
        <v>11</v>
      </c>
      <c r="P15" s="5"/>
      <c r="Q15" s="5"/>
      <c r="R15" s="1"/>
      <c r="S15" s="1">
        <f t="shared" si="2"/>
        <v>39.727272727272727</v>
      </c>
      <c r="T15" s="1">
        <f t="shared" si="3"/>
        <v>39.727272727272727</v>
      </c>
      <c r="U15" s="1">
        <v>15.4</v>
      </c>
      <c r="V15" s="1">
        <v>20.6</v>
      </c>
      <c r="W15" s="1">
        <v>23.6</v>
      </c>
      <c r="X15" s="1">
        <v>4</v>
      </c>
      <c r="Y15" s="1">
        <v>39.6</v>
      </c>
      <c r="Z15" s="1">
        <v>31.5</v>
      </c>
      <c r="AA15" s="17" t="s">
        <v>42</v>
      </c>
      <c r="AB15" s="1">
        <f>G15*P15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36</v>
      </c>
      <c r="C16" s="1">
        <v>821</v>
      </c>
      <c r="D16" s="1">
        <v>7</v>
      </c>
      <c r="E16" s="1">
        <v>222</v>
      </c>
      <c r="F16" s="1">
        <v>524</v>
      </c>
      <c r="G16" s="10">
        <v>0.3</v>
      </c>
      <c r="H16" s="1">
        <v>150</v>
      </c>
      <c r="I16" s="1">
        <v>1030686740</v>
      </c>
      <c r="J16" s="1"/>
      <c r="K16" s="1">
        <f t="shared" si="0"/>
        <v>222</v>
      </c>
      <c r="L16" s="1"/>
      <c r="M16" s="1"/>
      <c r="N16" s="1">
        <v>552</v>
      </c>
      <c r="O16" s="1">
        <f t="shared" si="1"/>
        <v>44.4</v>
      </c>
      <c r="P16" s="5"/>
      <c r="Q16" s="5"/>
      <c r="R16" s="1"/>
      <c r="S16" s="1">
        <f t="shared" si="2"/>
        <v>24.234234234234236</v>
      </c>
      <c r="T16" s="1">
        <f t="shared" si="3"/>
        <v>24.234234234234236</v>
      </c>
      <c r="U16" s="1">
        <v>43</v>
      </c>
      <c r="V16" s="1">
        <v>49.6</v>
      </c>
      <c r="W16" s="1">
        <v>52.2</v>
      </c>
      <c r="X16" s="1">
        <v>41.2</v>
      </c>
      <c r="Y16" s="1">
        <v>60</v>
      </c>
      <c r="Z16" s="1">
        <v>50.25</v>
      </c>
      <c r="AA16" s="1"/>
      <c r="AB16" s="1">
        <f>G16*P16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36</v>
      </c>
      <c r="C17" s="1">
        <v>860</v>
      </c>
      <c r="D17" s="1">
        <v>2</v>
      </c>
      <c r="E17" s="1">
        <v>130</v>
      </c>
      <c r="F17" s="1">
        <v>688</v>
      </c>
      <c r="G17" s="10">
        <v>0.3</v>
      </c>
      <c r="H17" s="1">
        <v>135</v>
      </c>
      <c r="I17" s="1">
        <v>1030686857</v>
      </c>
      <c r="J17" s="1"/>
      <c r="K17" s="1">
        <f t="shared" si="0"/>
        <v>130</v>
      </c>
      <c r="L17" s="1"/>
      <c r="M17" s="1"/>
      <c r="N17" s="1">
        <v>0</v>
      </c>
      <c r="O17" s="1">
        <f t="shared" si="1"/>
        <v>26</v>
      </c>
      <c r="P17" s="5"/>
      <c r="Q17" s="5"/>
      <c r="R17" s="1"/>
      <c r="S17" s="1">
        <f t="shared" si="2"/>
        <v>26.46153846153846</v>
      </c>
      <c r="T17" s="1">
        <f t="shared" si="3"/>
        <v>26.46153846153846</v>
      </c>
      <c r="U17" s="1">
        <v>25</v>
      </c>
      <c r="V17" s="1">
        <v>24</v>
      </c>
      <c r="W17" s="1">
        <v>44.6</v>
      </c>
      <c r="X17" s="1">
        <v>19.399999999999999</v>
      </c>
      <c r="Y17" s="1">
        <v>50.6</v>
      </c>
      <c r="Z17" s="1">
        <v>46.75</v>
      </c>
      <c r="AA17" s="17" t="s">
        <v>42</v>
      </c>
      <c r="AB17" s="1">
        <f>G17*P17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36</v>
      </c>
      <c r="C18" s="1">
        <v>474</v>
      </c>
      <c r="D18" s="1"/>
      <c r="E18" s="1">
        <v>47</v>
      </c>
      <c r="F18" s="1">
        <v>373</v>
      </c>
      <c r="G18" s="10">
        <v>0.2</v>
      </c>
      <c r="H18" s="1">
        <v>90</v>
      </c>
      <c r="I18" s="1">
        <v>1030654104</v>
      </c>
      <c r="J18" s="1"/>
      <c r="K18" s="1">
        <f t="shared" si="0"/>
        <v>47</v>
      </c>
      <c r="L18" s="1"/>
      <c r="M18" s="1"/>
      <c r="N18" s="1">
        <v>47.999999999999993</v>
      </c>
      <c r="O18" s="1">
        <f t="shared" si="1"/>
        <v>9.4</v>
      </c>
      <c r="P18" s="5"/>
      <c r="Q18" s="5"/>
      <c r="R18" s="1"/>
      <c r="S18" s="1">
        <f t="shared" si="2"/>
        <v>44.787234042553187</v>
      </c>
      <c r="T18" s="1">
        <f t="shared" si="3"/>
        <v>44.787234042553187</v>
      </c>
      <c r="U18" s="1">
        <v>14</v>
      </c>
      <c r="V18" s="1">
        <v>7.4</v>
      </c>
      <c r="W18" s="1">
        <v>25</v>
      </c>
      <c r="X18" s="1">
        <v>12.2</v>
      </c>
      <c r="Y18" s="1">
        <v>26.4</v>
      </c>
      <c r="Z18" s="1">
        <v>24</v>
      </c>
      <c r="AA18" s="17" t="s">
        <v>42</v>
      </c>
      <c r="AB18" s="1">
        <f>G18*P18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4" t="s">
        <v>47</v>
      </c>
      <c r="B19" s="14"/>
      <c r="C19" s="14">
        <v>117</v>
      </c>
      <c r="D19" s="14"/>
      <c r="E19" s="14">
        <v>9</v>
      </c>
      <c r="F19" s="14"/>
      <c r="G19" s="15">
        <v>0</v>
      </c>
      <c r="H19" s="14" t="e">
        <v>#N/A</v>
      </c>
      <c r="I19" s="14" t="s">
        <v>48</v>
      </c>
      <c r="J19" s="14"/>
      <c r="K19" s="14">
        <f t="shared" si="0"/>
        <v>9</v>
      </c>
      <c r="L19" s="14"/>
      <c r="M19" s="14"/>
      <c r="N19" s="14"/>
      <c r="O19" s="14">
        <f t="shared" si="1"/>
        <v>1.8</v>
      </c>
      <c r="P19" s="16"/>
      <c r="Q19" s="16"/>
      <c r="R19" s="14"/>
      <c r="S19" s="14">
        <f t="shared" si="2"/>
        <v>0</v>
      </c>
      <c r="T19" s="14">
        <f t="shared" si="3"/>
        <v>0</v>
      </c>
      <c r="U19" s="14">
        <v>0</v>
      </c>
      <c r="V19" s="14">
        <v>0</v>
      </c>
      <c r="W19" s="14">
        <v>0.6</v>
      </c>
      <c r="X19" s="14">
        <v>0</v>
      </c>
      <c r="Y19" s="14">
        <v>0</v>
      </c>
      <c r="Z19" s="14">
        <v>0</v>
      </c>
      <c r="AA19" s="14"/>
      <c r="AB19" s="14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7" t="s">
        <v>49</v>
      </c>
      <c r="B20" s="1" t="s">
        <v>36</v>
      </c>
      <c r="C20" s="1"/>
      <c r="D20" s="1"/>
      <c r="E20" s="1"/>
      <c r="F20" s="1"/>
      <c r="G20" s="10">
        <v>0.3</v>
      </c>
      <c r="H20" s="1">
        <v>135</v>
      </c>
      <c r="I20" s="1">
        <v>1030686241</v>
      </c>
      <c r="J20" s="1"/>
      <c r="K20" s="1">
        <f t="shared" si="0"/>
        <v>0</v>
      </c>
      <c r="L20" s="1"/>
      <c r="M20" s="1"/>
      <c r="N20" s="1">
        <v>162</v>
      </c>
      <c r="O20" s="1">
        <f t="shared" si="1"/>
        <v>0</v>
      </c>
      <c r="P20" s="5"/>
      <c r="Q20" s="5"/>
      <c r="R20" s="1"/>
      <c r="S20" s="1" t="e">
        <f t="shared" si="2"/>
        <v>#DIV/0!</v>
      </c>
      <c r="T20" s="1" t="e">
        <f t="shared" si="3"/>
        <v>#DIV/0!</v>
      </c>
      <c r="U20" s="1"/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>G20*P20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36</v>
      </c>
      <c r="C21" s="1">
        <v>439</v>
      </c>
      <c r="D21" s="1">
        <v>41</v>
      </c>
      <c r="E21" s="1">
        <v>71</v>
      </c>
      <c r="F21" s="1">
        <v>388</v>
      </c>
      <c r="G21" s="10">
        <v>0.1</v>
      </c>
      <c r="H21" s="1">
        <v>90</v>
      </c>
      <c r="I21" s="1">
        <v>1030650028</v>
      </c>
      <c r="J21" s="1"/>
      <c r="K21" s="1">
        <f t="shared" si="0"/>
        <v>71</v>
      </c>
      <c r="L21" s="1"/>
      <c r="M21" s="1"/>
      <c r="N21" s="1">
        <v>0</v>
      </c>
      <c r="O21" s="1">
        <f t="shared" si="1"/>
        <v>14.2</v>
      </c>
      <c r="P21" s="5"/>
      <c r="Q21" s="5"/>
      <c r="R21" s="1"/>
      <c r="S21" s="1">
        <f t="shared" si="2"/>
        <v>27.323943661971832</v>
      </c>
      <c r="T21" s="1">
        <f t="shared" si="3"/>
        <v>27.323943661971832</v>
      </c>
      <c r="U21" s="1">
        <v>10.6</v>
      </c>
      <c r="V21" s="1">
        <v>14.4</v>
      </c>
      <c r="W21" s="1">
        <v>27.6</v>
      </c>
      <c r="X21" s="1">
        <v>8.8000000000000007</v>
      </c>
      <c r="Y21" s="1">
        <v>22.2</v>
      </c>
      <c r="Z21" s="1">
        <v>16.5</v>
      </c>
      <c r="AA21" s="17" t="s">
        <v>42</v>
      </c>
      <c r="AB21" s="1">
        <f>G21*P21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36</v>
      </c>
      <c r="C22" s="1">
        <v>417</v>
      </c>
      <c r="D22" s="1">
        <v>5</v>
      </c>
      <c r="E22" s="1">
        <v>53</v>
      </c>
      <c r="F22" s="1">
        <v>339</v>
      </c>
      <c r="G22" s="10">
        <v>0.3</v>
      </c>
      <c r="H22" s="1">
        <v>135</v>
      </c>
      <c r="I22" s="1">
        <v>1030657419</v>
      </c>
      <c r="J22" s="1"/>
      <c r="K22" s="1">
        <f t="shared" si="0"/>
        <v>53</v>
      </c>
      <c r="L22" s="1"/>
      <c r="M22" s="1"/>
      <c r="N22" s="1">
        <v>0</v>
      </c>
      <c r="O22" s="1">
        <f t="shared" si="1"/>
        <v>10.6</v>
      </c>
      <c r="P22" s="5"/>
      <c r="Q22" s="5"/>
      <c r="R22" s="1"/>
      <c r="S22" s="1">
        <f t="shared" si="2"/>
        <v>31.981132075471699</v>
      </c>
      <c r="T22" s="1">
        <f t="shared" si="3"/>
        <v>31.981132075471699</v>
      </c>
      <c r="U22" s="1">
        <v>8.4</v>
      </c>
      <c r="V22" s="1">
        <v>12.8</v>
      </c>
      <c r="W22" s="1">
        <v>9.6</v>
      </c>
      <c r="X22" s="1">
        <v>15.4</v>
      </c>
      <c r="Y22" s="1">
        <v>23.4</v>
      </c>
      <c r="Z22" s="1">
        <v>19.25</v>
      </c>
      <c r="AA22" s="17" t="s">
        <v>42</v>
      </c>
      <c r="AB22" s="1">
        <f>G22*P22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36</v>
      </c>
      <c r="C23" s="1">
        <v>567</v>
      </c>
      <c r="D23" s="1"/>
      <c r="E23" s="1">
        <v>60</v>
      </c>
      <c r="F23" s="1">
        <v>460</v>
      </c>
      <c r="G23" s="10">
        <v>8.5000000000000006E-2</v>
      </c>
      <c r="H23" s="1">
        <v>90</v>
      </c>
      <c r="I23" s="1">
        <v>1030657628</v>
      </c>
      <c r="J23" s="1"/>
      <c r="K23" s="1">
        <f t="shared" si="0"/>
        <v>60</v>
      </c>
      <c r="L23" s="1"/>
      <c r="M23" s="1"/>
      <c r="N23" s="1">
        <v>0</v>
      </c>
      <c r="O23" s="1">
        <f t="shared" si="1"/>
        <v>12</v>
      </c>
      <c r="P23" s="5"/>
      <c r="Q23" s="5"/>
      <c r="R23" s="1"/>
      <c r="S23" s="1">
        <f t="shared" si="2"/>
        <v>38.333333333333336</v>
      </c>
      <c r="T23" s="1">
        <f t="shared" si="3"/>
        <v>38.333333333333336</v>
      </c>
      <c r="U23" s="1">
        <v>5.4</v>
      </c>
      <c r="V23" s="1">
        <v>4.4000000000000004</v>
      </c>
      <c r="W23" s="1">
        <v>8.8000000000000007</v>
      </c>
      <c r="X23" s="1">
        <v>4.4000000000000004</v>
      </c>
      <c r="Y23" s="1">
        <v>31.4</v>
      </c>
      <c r="Z23" s="1">
        <v>33.25</v>
      </c>
      <c r="AA23" s="17" t="s">
        <v>42</v>
      </c>
      <c r="AB23" s="1">
        <f>G23*P23</f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53</v>
      </c>
      <c r="B24" s="14"/>
      <c r="C24" s="14">
        <v>111</v>
      </c>
      <c r="D24" s="14">
        <v>9</v>
      </c>
      <c r="E24" s="14">
        <v>60</v>
      </c>
      <c r="F24" s="14">
        <v>2</v>
      </c>
      <c r="G24" s="15">
        <v>0</v>
      </c>
      <c r="H24" s="14" t="e">
        <v>#N/A</v>
      </c>
      <c r="I24" s="14" t="s">
        <v>48</v>
      </c>
      <c r="J24" s="14"/>
      <c r="K24" s="14">
        <f t="shared" si="0"/>
        <v>60</v>
      </c>
      <c r="L24" s="14"/>
      <c r="M24" s="14"/>
      <c r="N24" s="14"/>
      <c r="O24" s="14">
        <f t="shared" si="1"/>
        <v>12</v>
      </c>
      <c r="P24" s="16"/>
      <c r="Q24" s="16"/>
      <c r="R24" s="14"/>
      <c r="S24" s="14">
        <f t="shared" si="2"/>
        <v>0.16666666666666666</v>
      </c>
      <c r="T24" s="14">
        <f t="shared" si="3"/>
        <v>0.16666666666666666</v>
      </c>
      <c r="U24" s="14">
        <v>4.8</v>
      </c>
      <c r="V24" s="14">
        <v>0</v>
      </c>
      <c r="W24" s="14">
        <v>1.2</v>
      </c>
      <c r="X24" s="14">
        <v>0</v>
      </c>
      <c r="Y24" s="14">
        <v>0</v>
      </c>
      <c r="Z24" s="14">
        <v>0</v>
      </c>
      <c r="AA24" s="14"/>
      <c r="AB24" s="14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7" t="s">
        <v>54</v>
      </c>
      <c r="B25" s="1" t="s">
        <v>36</v>
      </c>
      <c r="C25" s="1"/>
      <c r="D25" s="1"/>
      <c r="E25" s="1"/>
      <c r="F25" s="1"/>
      <c r="G25" s="10">
        <v>0.3</v>
      </c>
      <c r="H25" s="1">
        <v>135</v>
      </c>
      <c r="I25" s="1">
        <v>1030679319</v>
      </c>
      <c r="J25" s="1"/>
      <c r="K25" s="1">
        <f t="shared" si="0"/>
        <v>0</v>
      </c>
      <c r="L25" s="1"/>
      <c r="M25" s="1"/>
      <c r="N25" s="1">
        <v>162</v>
      </c>
      <c r="O25" s="1">
        <f t="shared" si="1"/>
        <v>0</v>
      </c>
      <c r="P25" s="5"/>
      <c r="Q25" s="5"/>
      <c r="R25" s="1"/>
      <c r="S25" s="1" t="e">
        <f t="shared" si="2"/>
        <v>#DIV/0!</v>
      </c>
      <c r="T25" s="1" t="e">
        <f t="shared" si="3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>
        <f>G25*P25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36</v>
      </c>
      <c r="C26" s="1">
        <v>497</v>
      </c>
      <c r="D26" s="1"/>
      <c r="E26" s="1">
        <v>144</v>
      </c>
      <c r="F26" s="1">
        <v>-116</v>
      </c>
      <c r="G26" s="10">
        <v>0.18</v>
      </c>
      <c r="H26" s="1">
        <v>150</v>
      </c>
      <c r="I26" s="1">
        <v>1030638204</v>
      </c>
      <c r="J26" s="1"/>
      <c r="K26" s="1">
        <f t="shared" si="0"/>
        <v>144</v>
      </c>
      <c r="L26" s="1"/>
      <c r="M26" s="1"/>
      <c r="N26" s="1">
        <v>558.00000000000011</v>
      </c>
      <c r="O26" s="1">
        <f t="shared" si="1"/>
        <v>28.8</v>
      </c>
      <c r="P26" s="5">
        <f t="shared" si="4"/>
        <v>220.39999999999986</v>
      </c>
      <c r="Q26" s="5"/>
      <c r="R26" s="1"/>
      <c r="S26" s="1">
        <f t="shared" si="2"/>
        <v>23</v>
      </c>
      <c r="T26" s="1">
        <f t="shared" si="3"/>
        <v>15.347222222222225</v>
      </c>
      <c r="U26" s="1">
        <v>31</v>
      </c>
      <c r="V26" s="1">
        <v>52.8</v>
      </c>
      <c r="W26" s="1">
        <v>51.2</v>
      </c>
      <c r="X26" s="1">
        <v>20.2</v>
      </c>
      <c r="Y26" s="1">
        <v>35</v>
      </c>
      <c r="Z26" s="1">
        <v>26.75</v>
      </c>
      <c r="AA26" s="1"/>
      <c r="AB26" s="1">
        <f>G26*P26</f>
        <v>39.671999999999976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36</v>
      </c>
      <c r="C27" s="1">
        <v>901</v>
      </c>
      <c r="D27" s="1"/>
      <c r="E27" s="1">
        <v>69</v>
      </c>
      <c r="F27" s="1">
        <v>771</v>
      </c>
      <c r="G27" s="10">
        <v>0.25</v>
      </c>
      <c r="H27" s="1">
        <v>120</v>
      </c>
      <c r="I27" s="1">
        <v>1030670844</v>
      </c>
      <c r="J27" s="1"/>
      <c r="K27" s="1">
        <f t="shared" si="0"/>
        <v>69</v>
      </c>
      <c r="L27" s="1"/>
      <c r="M27" s="1"/>
      <c r="N27" s="1">
        <v>0</v>
      </c>
      <c r="O27" s="1">
        <f t="shared" si="1"/>
        <v>13.8</v>
      </c>
      <c r="P27" s="5"/>
      <c r="Q27" s="5"/>
      <c r="R27" s="1"/>
      <c r="S27" s="1">
        <f t="shared" si="2"/>
        <v>55.869565217391305</v>
      </c>
      <c r="T27" s="1">
        <f t="shared" si="3"/>
        <v>55.869565217391305</v>
      </c>
      <c r="U27" s="1">
        <v>22.8</v>
      </c>
      <c r="V27" s="1">
        <v>16</v>
      </c>
      <c r="W27" s="1">
        <v>21.8</v>
      </c>
      <c r="X27" s="1">
        <v>17.600000000000001</v>
      </c>
      <c r="Y27" s="1">
        <v>47.2</v>
      </c>
      <c r="Z27" s="1">
        <v>39</v>
      </c>
      <c r="AA27" s="17" t="s">
        <v>42</v>
      </c>
      <c r="AB27" s="1">
        <f>G27*P27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32</v>
      </c>
      <c r="C28" s="1">
        <v>70.031999999999996</v>
      </c>
      <c r="D28" s="1"/>
      <c r="E28" s="1"/>
      <c r="F28" s="1"/>
      <c r="G28" s="10">
        <v>1</v>
      </c>
      <c r="H28" s="1">
        <v>35</v>
      </c>
      <c r="I28" s="1">
        <v>1030228316</v>
      </c>
      <c r="J28" s="1"/>
      <c r="K28" s="1">
        <f t="shared" si="0"/>
        <v>0</v>
      </c>
      <c r="L28" s="1"/>
      <c r="M28" s="1"/>
      <c r="N28" s="1">
        <v>40</v>
      </c>
      <c r="O28" s="1">
        <f t="shared" si="1"/>
        <v>0</v>
      </c>
      <c r="P28" s="5"/>
      <c r="Q28" s="5"/>
      <c r="R28" s="1"/>
      <c r="S28" s="1" t="e">
        <f t="shared" si="2"/>
        <v>#DIV/0!</v>
      </c>
      <c r="T28" s="1" t="e">
        <f t="shared" si="3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>G28*P28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36</v>
      </c>
      <c r="C29" s="1">
        <v>400</v>
      </c>
      <c r="D29" s="1"/>
      <c r="E29" s="1">
        <v>145</v>
      </c>
      <c r="F29" s="1">
        <v>5</v>
      </c>
      <c r="G29" s="10">
        <v>0.4</v>
      </c>
      <c r="H29" s="1">
        <v>41</v>
      </c>
      <c r="I29" s="1">
        <v>1030234120</v>
      </c>
      <c r="J29" s="1"/>
      <c r="K29" s="1">
        <f t="shared" si="0"/>
        <v>145</v>
      </c>
      <c r="L29" s="1"/>
      <c r="M29" s="1"/>
      <c r="N29" s="1">
        <v>160</v>
      </c>
      <c r="O29" s="1">
        <f t="shared" si="1"/>
        <v>29</v>
      </c>
      <c r="P29" s="5">
        <f t="shared" si="4"/>
        <v>502</v>
      </c>
      <c r="Q29" s="5"/>
      <c r="R29" s="1"/>
      <c r="S29" s="1">
        <f t="shared" si="2"/>
        <v>23</v>
      </c>
      <c r="T29" s="1">
        <f t="shared" si="3"/>
        <v>5.6896551724137927</v>
      </c>
      <c r="U29" s="1">
        <v>15</v>
      </c>
      <c r="V29" s="1">
        <v>80</v>
      </c>
      <c r="W29" s="1">
        <v>0.2</v>
      </c>
      <c r="X29" s="1">
        <v>1.6</v>
      </c>
      <c r="Y29" s="1">
        <v>45.6</v>
      </c>
      <c r="Z29" s="1">
        <v>35.75</v>
      </c>
      <c r="AA29" s="1"/>
      <c r="AB29" s="1">
        <f>G29*P29</f>
        <v>200.8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36</v>
      </c>
      <c r="C30" s="1">
        <v>160</v>
      </c>
      <c r="D30" s="1"/>
      <c r="E30" s="1"/>
      <c r="F30" s="1"/>
      <c r="G30" s="10">
        <v>0.45</v>
      </c>
      <c r="H30" s="1">
        <v>31</v>
      </c>
      <c r="I30" s="1">
        <v>1030228620</v>
      </c>
      <c r="J30" s="1"/>
      <c r="K30" s="1">
        <f t="shared" si="0"/>
        <v>0</v>
      </c>
      <c r="L30" s="1"/>
      <c r="M30" s="1"/>
      <c r="N30" s="1">
        <v>200</v>
      </c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>
        <f>G30*P30</f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36</v>
      </c>
      <c r="C31" s="1">
        <v>160</v>
      </c>
      <c r="D31" s="1"/>
      <c r="E31" s="1">
        <v>-1</v>
      </c>
      <c r="F31" s="1"/>
      <c r="G31" s="10">
        <v>0.45</v>
      </c>
      <c r="H31" s="1">
        <v>30</v>
      </c>
      <c r="I31" s="1">
        <v>1030212603</v>
      </c>
      <c r="J31" s="1"/>
      <c r="K31" s="1">
        <f t="shared" si="0"/>
        <v>-1</v>
      </c>
      <c r="L31" s="1"/>
      <c r="M31" s="1"/>
      <c r="N31" s="1">
        <v>80</v>
      </c>
      <c r="O31" s="1">
        <f t="shared" si="1"/>
        <v>-0.2</v>
      </c>
      <c r="P31" s="5"/>
      <c r="Q31" s="5"/>
      <c r="R31" s="1"/>
      <c r="S31" s="1">
        <f t="shared" si="2"/>
        <v>-400</v>
      </c>
      <c r="T31" s="1">
        <f t="shared" si="3"/>
        <v>-400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>G31*P31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B3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2025-05-15T12:49:22Z</dcterms:created>
  <dcterms:modified xsi:type="dcterms:W3CDTF">2025-05-15T13:01:19Z</dcterms:modified>
</cp:coreProperties>
</file>