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39E8501-A21B-4E13-A163-11D3AF5F41EF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S563" i="2" l="1"/>
  <c r="X552" i="2"/>
  <c r="X551" i="2"/>
  <c r="BO550" i="2"/>
  <c r="BM550" i="2"/>
  <c r="Y550" i="2"/>
  <c r="X548" i="2"/>
  <c r="X547" i="2"/>
  <c r="BO546" i="2"/>
  <c r="BM546" i="2"/>
  <c r="Y546" i="2"/>
  <c r="BP546" i="2" s="1"/>
  <c r="X544" i="2"/>
  <c r="X543" i="2"/>
  <c r="BO542" i="2"/>
  <c r="BM542" i="2"/>
  <c r="Y542" i="2"/>
  <c r="X539" i="2"/>
  <c r="X538" i="2"/>
  <c r="BO537" i="2"/>
  <c r="BM537" i="2"/>
  <c r="Y537" i="2"/>
  <c r="BO536" i="2"/>
  <c r="BM536" i="2"/>
  <c r="Y536" i="2"/>
  <c r="BP536" i="2" s="1"/>
  <c r="BP535" i="2"/>
  <c r="BO535" i="2"/>
  <c r="BM535" i="2"/>
  <c r="Y535" i="2"/>
  <c r="BN535" i="2" s="1"/>
  <c r="BO534" i="2"/>
  <c r="BM534" i="2"/>
  <c r="Y534" i="2"/>
  <c r="X532" i="2"/>
  <c r="X531" i="2"/>
  <c r="BP530" i="2"/>
  <c r="BO530" i="2"/>
  <c r="BN530" i="2"/>
  <c r="BM530" i="2"/>
  <c r="Y530" i="2"/>
  <c r="Z530" i="2" s="1"/>
  <c r="BO529" i="2"/>
  <c r="BM529" i="2"/>
  <c r="Y529" i="2"/>
  <c r="BP529" i="2" s="1"/>
  <c r="X527" i="2"/>
  <c r="X526" i="2"/>
  <c r="BP525" i="2"/>
  <c r="BO525" i="2"/>
  <c r="BN525" i="2"/>
  <c r="BM525" i="2"/>
  <c r="Y525" i="2"/>
  <c r="Z525" i="2" s="1"/>
  <c r="BO524" i="2"/>
  <c r="BM524" i="2"/>
  <c r="Y524" i="2"/>
  <c r="BP524" i="2" s="1"/>
  <c r="X522" i="2"/>
  <c r="X521" i="2"/>
  <c r="BP520" i="2"/>
  <c r="BO520" i="2"/>
  <c r="BN520" i="2"/>
  <c r="BM520" i="2"/>
  <c r="Z520" i="2"/>
  <c r="Y520" i="2"/>
  <c r="BO519" i="2"/>
  <c r="BM519" i="2"/>
  <c r="Y519" i="2"/>
  <c r="BP519" i="2" s="1"/>
  <c r="BO518" i="2"/>
  <c r="BM518" i="2"/>
  <c r="Y518" i="2"/>
  <c r="BO517" i="2"/>
  <c r="BM517" i="2"/>
  <c r="Z517" i="2"/>
  <c r="Y517" i="2"/>
  <c r="Y521" i="2" s="1"/>
  <c r="X515" i="2"/>
  <c r="X514" i="2"/>
  <c r="BO513" i="2"/>
  <c r="BM513" i="2"/>
  <c r="Z513" i="2"/>
  <c r="Y513" i="2"/>
  <c r="BP512" i="2"/>
  <c r="BO512" i="2"/>
  <c r="BN512" i="2"/>
  <c r="BM512" i="2"/>
  <c r="Z512" i="2"/>
  <c r="Y512" i="2"/>
  <c r="BO511" i="2"/>
  <c r="BM511" i="2"/>
  <c r="Y511" i="2"/>
  <c r="Z511" i="2" s="1"/>
  <c r="X507" i="2"/>
  <c r="X506" i="2"/>
  <c r="BP505" i="2"/>
  <c r="BO505" i="2"/>
  <c r="BM505" i="2"/>
  <c r="Y505" i="2"/>
  <c r="Y507" i="2" s="1"/>
  <c r="P505" i="2"/>
  <c r="BO504" i="2"/>
  <c r="BM504" i="2"/>
  <c r="Y504" i="2"/>
  <c r="BP504" i="2" s="1"/>
  <c r="P504" i="2"/>
  <c r="X502" i="2"/>
  <c r="X501" i="2"/>
  <c r="BO500" i="2"/>
  <c r="BM500" i="2"/>
  <c r="Y500" i="2"/>
  <c r="BP500" i="2" s="1"/>
  <c r="P500" i="2"/>
  <c r="BO499" i="2"/>
  <c r="BM499" i="2"/>
  <c r="Y499" i="2"/>
  <c r="BP499" i="2" s="1"/>
  <c r="P499" i="2"/>
  <c r="BO498" i="2"/>
  <c r="BM498" i="2"/>
  <c r="Y498" i="2"/>
  <c r="Y501" i="2" s="1"/>
  <c r="P498" i="2"/>
  <c r="X496" i="2"/>
  <c r="X495" i="2"/>
  <c r="BO494" i="2"/>
  <c r="BM494" i="2"/>
  <c r="Z494" i="2"/>
  <c r="Y494" i="2"/>
  <c r="BP494" i="2" s="1"/>
  <c r="P494" i="2"/>
  <c r="BO493" i="2"/>
  <c r="BM493" i="2"/>
  <c r="Y493" i="2"/>
  <c r="BP493" i="2" s="1"/>
  <c r="P493" i="2"/>
  <c r="BP492" i="2"/>
  <c r="BO492" i="2"/>
  <c r="BM492" i="2"/>
  <c r="Y492" i="2"/>
  <c r="Z492" i="2" s="1"/>
  <c r="P492" i="2"/>
  <c r="BO491" i="2"/>
  <c r="BM491" i="2"/>
  <c r="Y491" i="2"/>
  <c r="Z491" i="2" s="1"/>
  <c r="P491" i="2"/>
  <c r="BP490" i="2"/>
  <c r="BO490" i="2"/>
  <c r="BM490" i="2"/>
  <c r="Y490" i="2"/>
  <c r="BN490" i="2" s="1"/>
  <c r="P490" i="2"/>
  <c r="BO489" i="2"/>
  <c r="BM489" i="2"/>
  <c r="Y489" i="2"/>
  <c r="BP489" i="2" s="1"/>
  <c r="P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M486" i="2"/>
  <c r="Y486" i="2"/>
  <c r="P486" i="2"/>
  <c r="Y484" i="2"/>
  <c r="X484" i="2"/>
  <c r="Y483" i="2"/>
  <c r="X483" i="2"/>
  <c r="BO482" i="2"/>
  <c r="BM482" i="2"/>
  <c r="Y482" i="2"/>
  <c r="Z482" i="2" s="1"/>
  <c r="P482" i="2"/>
  <c r="BO481" i="2"/>
  <c r="BM481" i="2"/>
  <c r="Y481" i="2"/>
  <c r="P481" i="2"/>
  <c r="BP480" i="2"/>
  <c r="BO480" i="2"/>
  <c r="BN480" i="2"/>
  <c r="BM480" i="2"/>
  <c r="Y480" i="2"/>
  <c r="Z480" i="2" s="1"/>
  <c r="P480" i="2"/>
  <c r="X478" i="2"/>
  <c r="X477" i="2"/>
  <c r="BO476" i="2"/>
  <c r="BM476" i="2"/>
  <c r="Y476" i="2"/>
  <c r="P476" i="2"/>
  <c r="BP475" i="2"/>
  <c r="BO475" i="2"/>
  <c r="BN475" i="2"/>
  <c r="BM475" i="2"/>
  <c r="Y475" i="2"/>
  <c r="Z475" i="2" s="1"/>
  <c r="P475" i="2"/>
  <c r="BO474" i="2"/>
  <c r="BM474" i="2"/>
  <c r="Z474" i="2"/>
  <c r="Y474" i="2"/>
  <c r="BP474" i="2" s="1"/>
  <c r="P474" i="2"/>
  <c r="BO473" i="2"/>
  <c r="BM473" i="2"/>
  <c r="Y473" i="2"/>
  <c r="BN473" i="2" s="1"/>
  <c r="P473" i="2"/>
  <c r="BO472" i="2"/>
  <c r="BM472" i="2"/>
  <c r="Y472" i="2"/>
  <c r="Z472" i="2" s="1"/>
  <c r="P472" i="2"/>
  <c r="BO471" i="2"/>
  <c r="BM471" i="2"/>
  <c r="Y471" i="2"/>
  <c r="P471" i="2"/>
  <c r="BP470" i="2"/>
  <c r="BO470" i="2"/>
  <c r="BN470" i="2"/>
  <c r="BM470" i="2"/>
  <c r="Y470" i="2"/>
  <c r="Z470" i="2" s="1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P466" i="2"/>
  <c r="BO465" i="2"/>
  <c r="BM465" i="2"/>
  <c r="Y465" i="2"/>
  <c r="BP465" i="2" s="1"/>
  <c r="P465" i="2"/>
  <c r="BO464" i="2"/>
  <c r="BM464" i="2"/>
  <c r="Y464" i="2"/>
  <c r="BN464" i="2" s="1"/>
  <c r="P464" i="2"/>
  <c r="BO463" i="2"/>
  <c r="BM463" i="2"/>
  <c r="Y463" i="2"/>
  <c r="BP463" i="2" s="1"/>
  <c r="P463" i="2"/>
  <c r="BP462" i="2"/>
  <c r="BO462" i="2"/>
  <c r="BN462" i="2"/>
  <c r="BM462" i="2"/>
  <c r="Y462" i="2"/>
  <c r="Z462" i="2" s="1"/>
  <c r="P462" i="2"/>
  <c r="BO461" i="2"/>
  <c r="BM461" i="2"/>
  <c r="Y461" i="2"/>
  <c r="P461" i="2"/>
  <c r="X457" i="2"/>
  <c r="Y456" i="2"/>
  <c r="X456" i="2"/>
  <c r="BO455" i="2"/>
  <c r="BM455" i="2"/>
  <c r="Y455" i="2"/>
  <c r="Z455" i="2" s="1"/>
  <c r="Z456" i="2" s="1"/>
  <c r="P455" i="2"/>
  <c r="X453" i="2"/>
  <c r="X452" i="2"/>
  <c r="BO451" i="2"/>
  <c r="BM451" i="2"/>
  <c r="Y451" i="2"/>
  <c r="BP451" i="2" s="1"/>
  <c r="P451" i="2"/>
  <c r="X448" i="2"/>
  <c r="X447" i="2"/>
  <c r="BO446" i="2"/>
  <c r="BM446" i="2"/>
  <c r="Y446" i="2"/>
  <c r="BP446" i="2" s="1"/>
  <c r="P446" i="2"/>
  <c r="BO445" i="2"/>
  <c r="BM445" i="2"/>
  <c r="Y445" i="2"/>
  <c r="BP445" i="2" s="1"/>
  <c r="P445" i="2"/>
  <c r="X442" i="2"/>
  <c r="X441" i="2"/>
  <c r="BO440" i="2"/>
  <c r="BM440" i="2"/>
  <c r="Y440" i="2"/>
  <c r="P440" i="2"/>
  <c r="BO439" i="2"/>
  <c r="BM439" i="2"/>
  <c r="Y439" i="2"/>
  <c r="BP439" i="2" s="1"/>
  <c r="P439" i="2"/>
  <c r="BP438" i="2"/>
  <c r="BO438" i="2"/>
  <c r="BM438" i="2"/>
  <c r="Y438" i="2"/>
  <c r="BN438" i="2" s="1"/>
  <c r="P438" i="2"/>
  <c r="BO437" i="2"/>
  <c r="BM437" i="2"/>
  <c r="Y437" i="2"/>
  <c r="P437" i="2"/>
  <c r="X435" i="2"/>
  <c r="X434" i="2"/>
  <c r="BO433" i="2"/>
  <c r="BM433" i="2"/>
  <c r="Y433" i="2"/>
  <c r="BP433" i="2" s="1"/>
  <c r="P433" i="2"/>
  <c r="BO432" i="2"/>
  <c r="BM432" i="2"/>
  <c r="Y432" i="2"/>
  <c r="Y435" i="2" s="1"/>
  <c r="P432" i="2"/>
  <c r="X429" i="2"/>
  <c r="X428" i="2"/>
  <c r="BO427" i="2"/>
  <c r="BM427" i="2"/>
  <c r="Y427" i="2"/>
  <c r="BP427" i="2" s="1"/>
  <c r="P427" i="2"/>
  <c r="BP426" i="2"/>
  <c r="BO426" i="2"/>
  <c r="BN426" i="2"/>
  <c r="BM426" i="2"/>
  <c r="Z426" i="2"/>
  <c r="Y426" i="2"/>
  <c r="P426" i="2"/>
  <c r="X424" i="2"/>
  <c r="X423" i="2"/>
  <c r="BO422" i="2"/>
  <c r="BM422" i="2"/>
  <c r="Y422" i="2"/>
  <c r="BP422" i="2" s="1"/>
  <c r="P422" i="2"/>
  <c r="BO421" i="2"/>
  <c r="BM421" i="2"/>
  <c r="Y421" i="2"/>
  <c r="BP421" i="2" s="1"/>
  <c r="P421" i="2"/>
  <c r="BP420" i="2"/>
  <c r="BO420" i="2"/>
  <c r="BM420" i="2"/>
  <c r="Y420" i="2"/>
  <c r="BN420" i="2" s="1"/>
  <c r="P420" i="2"/>
  <c r="BO419" i="2"/>
  <c r="BM419" i="2"/>
  <c r="Y419" i="2"/>
  <c r="P419" i="2"/>
  <c r="BO418" i="2"/>
  <c r="BM418" i="2"/>
  <c r="Z418" i="2"/>
  <c r="Y418" i="2"/>
  <c r="BP418" i="2" s="1"/>
  <c r="P418" i="2"/>
  <c r="BO417" i="2"/>
  <c r="BM417" i="2"/>
  <c r="Y417" i="2"/>
  <c r="BP417" i="2" s="1"/>
  <c r="P417" i="2"/>
  <c r="BO416" i="2"/>
  <c r="BM416" i="2"/>
  <c r="Y416" i="2"/>
  <c r="BP416" i="2" s="1"/>
  <c r="P416" i="2"/>
  <c r="BP415" i="2"/>
  <c r="BO415" i="2"/>
  <c r="BN415" i="2"/>
  <c r="BM415" i="2"/>
  <c r="Y415" i="2"/>
  <c r="Z415" i="2" s="1"/>
  <c r="P415" i="2"/>
  <c r="BO414" i="2"/>
  <c r="BM414" i="2"/>
  <c r="Y414" i="2"/>
  <c r="Y424" i="2" s="1"/>
  <c r="P414" i="2"/>
  <c r="BO413" i="2"/>
  <c r="BM413" i="2"/>
  <c r="Y413" i="2"/>
  <c r="BP413" i="2" s="1"/>
  <c r="P413" i="2"/>
  <c r="X409" i="2"/>
  <c r="X408" i="2"/>
  <c r="BO407" i="2"/>
  <c r="BM407" i="2"/>
  <c r="Y407" i="2"/>
  <c r="P407" i="2"/>
  <c r="X405" i="2"/>
  <c r="X404" i="2"/>
  <c r="BO403" i="2"/>
  <c r="BN403" i="2"/>
  <c r="BM403" i="2"/>
  <c r="Y403" i="2"/>
  <c r="Z403" i="2" s="1"/>
  <c r="P403" i="2"/>
  <c r="BO402" i="2"/>
  <c r="BM402" i="2"/>
  <c r="Y402" i="2"/>
  <c r="BP402" i="2" s="1"/>
  <c r="P402" i="2"/>
  <c r="BP401" i="2"/>
  <c r="BO401" i="2"/>
  <c r="BN401" i="2"/>
  <c r="BM401" i="2"/>
  <c r="Z401" i="2"/>
  <c r="Y401" i="2"/>
  <c r="P401" i="2"/>
  <c r="BO400" i="2"/>
  <c r="BM400" i="2"/>
  <c r="Y400" i="2"/>
  <c r="BP400" i="2" s="1"/>
  <c r="P400" i="2"/>
  <c r="Y398" i="2"/>
  <c r="X398" i="2"/>
  <c r="Y397" i="2"/>
  <c r="X397" i="2"/>
  <c r="BP396" i="2"/>
  <c r="BO396" i="2"/>
  <c r="BN396" i="2"/>
  <c r="BM396" i="2"/>
  <c r="Y396" i="2"/>
  <c r="Z396" i="2" s="1"/>
  <c r="Z397" i="2" s="1"/>
  <c r="P396" i="2"/>
  <c r="X394" i="2"/>
  <c r="X393" i="2"/>
  <c r="BO392" i="2"/>
  <c r="BM392" i="2"/>
  <c r="Y392" i="2"/>
  <c r="BP392" i="2" s="1"/>
  <c r="P392" i="2"/>
  <c r="BP391" i="2"/>
  <c r="BO391" i="2"/>
  <c r="BN391" i="2"/>
  <c r="BM391" i="2"/>
  <c r="Z391" i="2"/>
  <c r="Y391" i="2"/>
  <c r="P391" i="2"/>
  <c r="BO390" i="2"/>
  <c r="BM390" i="2"/>
  <c r="Y390" i="2"/>
  <c r="P390" i="2"/>
  <c r="BO389" i="2"/>
  <c r="BM389" i="2"/>
  <c r="Y389" i="2"/>
  <c r="BP389" i="2" s="1"/>
  <c r="P389" i="2"/>
  <c r="BO388" i="2"/>
  <c r="BM388" i="2"/>
  <c r="Y388" i="2"/>
  <c r="BP388" i="2" s="1"/>
  <c r="P388" i="2"/>
  <c r="Y385" i="2"/>
  <c r="X385" i="2"/>
  <c r="X384" i="2"/>
  <c r="BP383" i="2"/>
  <c r="BO383" i="2"/>
  <c r="BN383" i="2"/>
  <c r="BM383" i="2"/>
  <c r="Y383" i="2"/>
  <c r="Y384" i="2" s="1"/>
  <c r="P383" i="2"/>
  <c r="X381" i="2"/>
  <c r="X380" i="2"/>
  <c r="BO379" i="2"/>
  <c r="BM379" i="2"/>
  <c r="Y379" i="2"/>
  <c r="BN379" i="2" s="1"/>
  <c r="P379" i="2"/>
  <c r="BP378" i="2"/>
  <c r="BO378" i="2"/>
  <c r="BN378" i="2"/>
  <c r="BM378" i="2"/>
  <c r="Z378" i="2"/>
  <c r="Y378" i="2"/>
  <c r="P378" i="2"/>
  <c r="X376" i="2"/>
  <c r="X375" i="2"/>
  <c r="BO374" i="2"/>
  <c r="BM374" i="2"/>
  <c r="Y374" i="2"/>
  <c r="P374" i="2"/>
  <c r="BP373" i="2"/>
  <c r="BO373" i="2"/>
  <c r="BM373" i="2"/>
  <c r="Y373" i="2"/>
  <c r="Z373" i="2" s="1"/>
  <c r="P373" i="2"/>
  <c r="X371" i="2"/>
  <c r="X370" i="2"/>
  <c r="BO369" i="2"/>
  <c r="BN369" i="2"/>
  <c r="BM369" i="2"/>
  <c r="Z369" i="2"/>
  <c r="Y369" i="2"/>
  <c r="BP369" i="2" s="1"/>
  <c r="P369" i="2"/>
  <c r="BP368" i="2"/>
  <c r="BO368" i="2"/>
  <c r="BN368" i="2"/>
  <c r="BM368" i="2"/>
  <c r="Y368" i="2"/>
  <c r="Z368" i="2" s="1"/>
  <c r="P368" i="2"/>
  <c r="BO367" i="2"/>
  <c r="BM367" i="2"/>
  <c r="Y367" i="2"/>
  <c r="P367" i="2"/>
  <c r="BO366" i="2"/>
  <c r="BM366" i="2"/>
  <c r="Z366" i="2"/>
  <c r="Y366" i="2"/>
  <c r="BP366" i="2" s="1"/>
  <c r="P366" i="2"/>
  <c r="BO365" i="2"/>
  <c r="BM365" i="2"/>
  <c r="Y365" i="2"/>
  <c r="BP365" i="2" s="1"/>
  <c r="P365" i="2"/>
  <c r="BO364" i="2"/>
  <c r="BM364" i="2"/>
  <c r="Y364" i="2"/>
  <c r="P364" i="2"/>
  <c r="BP363" i="2"/>
  <c r="BO363" i="2"/>
  <c r="BM363" i="2"/>
  <c r="Y363" i="2"/>
  <c r="Z363" i="2" s="1"/>
  <c r="P363" i="2"/>
  <c r="X359" i="2"/>
  <c r="X358" i="2"/>
  <c r="BP357" i="2"/>
  <c r="BO357" i="2"/>
  <c r="BN357" i="2"/>
  <c r="BM357" i="2"/>
  <c r="Y357" i="2"/>
  <c r="Z357" i="2" s="1"/>
  <c r="P357" i="2"/>
  <c r="BP356" i="2"/>
  <c r="BO356" i="2"/>
  <c r="BN356" i="2"/>
  <c r="BM356" i="2"/>
  <c r="Y356" i="2"/>
  <c r="Z356" i="2" s="1"/>
  <c r="P356" i="2"/>
  <c r="BO355" i="2"/>
  <c r="BM355" i="2"/>
  <c r="Y355" i="2"/>
  <c r="P355" i="2"/>
  <c r="Y353" i="2"/>
  <c r="X353" i="2"/>
  <c r="Y352" i="2"/>
  <c r="X352" i="2"/>
  <c r="BP351" i="2"/>
  <c r="BO351" i="2"/>
  <c r="BM351" i="2"/>
  <c r="Y351" i="2"/>
  <c r="BN351" i="2" s="1"/>
  <c r="P351" i="2"/>
  <c r="X348" i="2"/>
  <c r="X347" i="2"/>
  <c r="BO346" i="2"/>
  <c r="BM346" i="2"/>
  <c r="Y346" i="2"/>
  <c r="BP346" i="2" s="1"/>
  <c r="P346" i="2"/>
  <c r="BP345" i="2"/>
  <c r="BO345" i="2"/>
  <c r="BM345" i="2"/>
  <c r="Y345" i="2"/>
  <c r="BN345" i="2" s="1"/>
  <c r="P345" i="2"/>
  <c r="BO344" i="2"/>
  <c r="BM344" i="2"/>
  <c r="Y344" i="2"/>
  <c r="P344" i="2"/>
  <c r="X342" i="2"/>
  <c r="X341" i="2"/>
  <c r="BO340" i="2"/>
  <c r="BM340" i="2"/>
  <c r="Y340" i="2"/>
  <c r="BP340" i="2" s="1"/>
  <c r="P340" i="2"/>
  <c r="BO339" i="2"/>
  <c r="BM339" i="2"/>
  <c r="Y339" i="2"/>
  <c r="BP339" i="2" s="1"/>
  <c r="P339" i="2"/>
  <c r="BO338" i="2"/>
  <c r="BM338" i="2"/>
  <c r="Y338" i="2"/>
  <c r="Z338" i="2" s="1"/>
  <c r="BO337" i="2"/>
  <c r="BM337" i="2"/>
  <c r="Y337" i="2"/>
  <c r="Y341" i="2" s="1"/>
  <c r="Y335" i="2"/>
  <c r="X335" i="2"/>
  <c r="X334" i="2"/>
  <c r="BP333" i="2"/>
  <c r="BO333" i="2"/>
  <c r="BN333" i="2"/>
  <c r="BM333" i="2"/>
  <c r="Z333" i="2"/>
  <c r="Y333" i="2"/>
  <c r="P333" i="2"/>
  <c r="BO332" i="2"/>
  <c r="BM332" i="2"/>
  <c r="Y332" i="2"/>
  <c r="P332" i="2"/>
  <c r="BP331" i="2"/>
  <c r="BO331" i="2"/>
  <c r="BN331" i="2"/>
  <c r="BM331" i="2"/>
  <c r="Y331" i="2"/>
  <c r="Z331" i="2" s="1"/>
  <c r="P331" i="2"/>
  <c r="X329" i="2"/>
  <c r="X328" i="2"/>
  <c r="BO327" i="2"/>
  <c r="BM327" i="2"/>
  <c r="Y327" i="2"/>
  <c r="P327" i="2"/>
  <c r="BO326" i="2"/>
  <c r="BM326" i="2"/>
  <c r="Y326" i="2"/>
  <c r="BP326" i="2" s="1"/>
  <c r="P326" i="2"/>
  <c r="BP325" i="2"/>
  <c r="BO325" i="2"/>
  <c r="BM325" i="2"/>
  <c r="Y325" i="2"/>
  <c r="BN325" i="2" s="1"/>
  <c r="P325" i="2"/>
  <c r="BO324" i="2"/>
  <c r="BM324" i="2"/>
  <c r="Y324" i="2"/>
  <c r="P324" i="2"/>
  <c r="BO323" i="2"/>
  <c r="BM323" i="2"/>
  <c r="Z323" i="2"/>
  <c r="Y323" i="2"/>
  <c r="BP323" i="2" s="1"/>
  <c r="P323" i="2"/>
  <c r="X321" i="2"/>
  <c r="X320" i="2"/>
  <c r="BO319" i="2"/>
  <c r="BM319" i="2"/>
  <c r="Y319" i="2"/>
  <c r="BP319" i="2" s="1"/>
  <c r="P319" i="2"/>
  <c r="BO318" i="2"/>
  <c r="BM318" i="2"/>
  <c r="Y318" i="2"/>
  <c r="Z318" i="2" s="1"/>
  <c r="P318" i="2"/>
  <c r="BO317" i="2"/>
  <c r="BM317" i="2"/>
  <c r="Y317" i="2"/>
  <c r="P317" i="2"/>
  <c r="BO316" i="2"/>
  <c r="BM316" i="2"/>
  <c r="Y316" i="2"/>
  <c r="P316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Z308" i="2" s="1"/>
  <c r="P308" i="2"/>
  <c r="BO307" i="2"/>
  <c r="BM307" i="2"/>
  <c r="Y307" i="2"/>
  <c r="P307" i="2"/>
  <c r="Y304" i="2"/>
  <c r="X304" i="2"/>
  <c r="X303" i="2"/>
  <c r="BP302" i="2"/>
  <c r="BO302" i="2"/>
  <c r="BN302" i="2"/>
  <c r="BM302" i="2"/>
  <c r="Y302" i="2"/>
  <c r="Y303" i="2" s="1"/>
  <c r="P302" i="2"/>
  <c r="X299" i="2"/>
  <c r="X298" i="2"/>
  <c r="BO297" i="2"/>
  <c r="BM297" i="2"/>
  <c r="Y297" i="2"/>
  <c r="P297" i="2"/>
  <c r="BO296" i="2"/>
  <c r="BM296" i="2"/>
  <c r="Y296" i="2"/>
  <c r="BN296" i="2" s="1"/>
  <c r="P296" i="2"/>
  <c r="X293" i="2"/>
  <c r="X292" i="2"/>
  <c r="BO291" i="2"/>
  <c r="BM291" i="2"/>
  <c r="Y291" i="2"/>
  <c r="P291" i="2"/>
  <c r="X288" i="2"/>
  <c r="X287" i="2"/>
  <c r="BO286" i="2"/>
  <c r="BM286" i="2"/>
  <c r="Y286" i="2"/>
  <c r="Z286" i="2" s="1"/>
  <c r="Z287" i="2" s="1"/>
  <c r="P286" i="2"/>
  <c r="Y284" i="2"/>
  <c r="X284" i="2"/>
  <c r="Y283" i="2"/>
  <c r="X283" i="2"/>
  <c r="BP282" i="2"/>
  <c r="BO282" i="2"/>
  <c r="BM282" i="2"/>
  <c r="Y282" i="2"/>
  <c r="BN282" i="2" s="1"/>
  <c r="P282" i="2"/>
  <c r="X279" i="2"/>
  <c r="X278" i="2"/>
  <c r="BP277" i="2"/>
  <c r="BO277" i="2"/>
  <c r="BM277" i="2"/>
  <c r="Y277" i="2"/>
  <c r="BN277" i="2" s="1"/>
  <c r="P277" i="2"/>
  <c r="BP276" i="2"/>
  <c r="BO276" i="2"/>
  <c r="BN276" i="2"/>
  <c r="BM276" i="2"/>
  <c r="Y276" i="2"/>
  <c r="Z276" i="2" s="1"/>
  <c r="P276" i="2"/>
  <c r="BO275" i="2"/>
  <c r="BM275" i="2"/>
  <c r="Y275" i="2"/>
  <c r="P275" i="2"/>
  <c r="BO274" i="2"/>
  <c r="BM274" i="2"/>
  <c r="Z274" i="2"/>
  <c r="Y274" i="2"/>
  <c r="BP274" i="2" s="1"/>
  <c r="P274" i="2"/>
  <c r="X271" i="2"/>
  <c r="X270" i="2"/>
  <c r="BO269" i="2"/>
  <c r="BM269" i="2"/>
  <c r="Y269" i="2"/>
  <c r="BP269" i="2" s="1"/>
  <c r="BO268" i="2"/>
  <c r="BM268" i="2"/>
  <c r="Y268" i="2"/>
  <c r="BP268" i="2" s="1"/>
  <c r="P268" i="2"/>
  <c r="BO267" i="2"/>
  <c r="BM267" i="2"/>
  <c r="Y267" i="2"/>
  <c r="P267" i="2"/>
  <c r="BO266" i="2"/>
  <c r="BM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BP260" i="2" s="1"/>
  <c r="P260" i="2"/>
  <c r="BP259" i="2"/>
  <c r="BO259" i="2"/>
  <c r="BM259" i="2"/>
  <c r="Y259" i="2"/>
  <c r="BN259" i="2" s="1"/>
  <c r="P259" i="2"/>
  <c r="BO258" i="2"/>
  <c r="BM258" i="2"/>
  <c r="Y258" i="2"/>
  <c r="BP258" i="2" s="1"/>
  <c r="P258" i="2"/>
  <c r="BO257" i="2"/>
  <c r="BN257" i="2"/>
  <c r="BM257" i="2"/>
  <c r="Y257" i="2"/>
  <c r="BP257" i="2" s="1"/>
  <c r="P257" i="2"/>
  <c r="BO256" i="2"/>
  <c r="BM256" i="2"/>
  <c r="Y256" i="2"/>
  <c r="P256" i="2"/>
  <c r="X253" i="2"/>
  <c r="X252" i="2"/>
  <c r="BP251" i="2"/>
  <c r="BO251" i="2"/>
  <c r="BN251" i="2"/>
  <c r="BM251" i="2"/>
  <c r="Y251" i="2"/>
  <c r="Z251" i="2" s="1"/>
  <c r="BO250" i="2"/>
  <c r="BM250" i="2"/>
  <c r="Y250" i="2"/>
  <c r="BP249" i="2"/>
  <c r="BO249" i="2"/>
  <c r="BM249" i="2"/>
  <c r="Y249" i="2"/>
  <c r="Z249" i="2" s="1"/>
  <c r="BP248" i="2"/>
  <c r="BO248" i="2"/>
  <c r="BN248" i="2"/>
  <c r="BM248" i="2"/>
  <c r="Y248" i="2"/>
  <c r="Z248" i="2" s="1"/>
  <c r="P248" i="2"/>
  <c r="BO247" i="2"/>
  <c r="BM247" i="2"/>
  <c r="Z247" i="2"/>
  <c r="Y247" i="2"/>
  <c r="Y245" i="2"/>
  <c r="X245" i="2"/>
  <c r="X244" i="2"/>
  <c r="BP243" i="2"/>
  <c r="BO243" i="2"/>
  <c r="BM243" i="2"/>
  <c r="Y243" i="2"/>
  <c r="Z243" i="2" s="1"/>
  <c r="Z244" i="2" s="1"/>
  <c r="P243" i="2"/>
  <c r="X241" i="2"/>
  <c r="X240" i="2"/>
  <c r="BO239" i="2"/>
  <c r="BM239" i="2"/>
  <c r="Y239" i="2"/>
  <c r="P239" i="2"/>
  <c r="BP238" i="2"/>
  <c r="BO238" i="2"/>
  <c r="BN238" i="2"/>
  <c r="BM238" i="2"/>
  <c r="Y238" i="2"/>
  <c r="Z238" i="2" s="1"/>
  <c r="P238" i="2"/>
  <c r="X236" i="2"/>
  <c r="X235" i="2"/>
  <c r="BO234" i="2"/>
  <c r="BM234" i="2"/>
  <c r="Y234" i="2"/>
  <c r="BP234" i="2" s="1"/>
  <c r="P234" i="2"/>
  <c r="BP233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P228" i="2"/>
  <c r="BO228" i="2"/>
  <c r="BN228" i="2"/>
  <c r="BM228" i="2"/>
  <c r="Y228" i="2"/>
  <c r="Z228" i="2" s="1"/>
  <c r="P228" i="2"/>
  <c r="BO227" i="2"/>
  <c r="BM227" i="2"/>
  <c r="Y227" i="2"/>
  <c r="Z227" i="2" s="1"/>
  <c r="P227" i="2"/>
  <c r="X224" i="2"/>
  <c r="X223" i="2"/>
  <c r="BP222" i="2"/>
  <c r="BO222" i="2"/>
  <c r="BM222" i="2"/>
  <c r="Y222" i="2"/>
  <c r="BN222" i="2" s="1"/>
  <c r="P222" i="2"/>
  <c r="BO221" i="2"/>
  <c r="BM221" i="2"/>
  <c r="Z221" i="2"/>
  <c r="Y221" i="2"/>
  <c r="Y224" i="2" s="1"/>
  <c r="P221" i="2"/>
  <c r="X219" i="2"/>
  <c r="X218" i="2"/>
  <c r="BP217" i="2"/>
  <c r="BO217" i="2"/>
  <c r="BN217" i="2"/>
  <c r="BM217" i="2"/>
  <c r="Y217" i="2"/>
  <c r="Z217" i="2" s="1"/>
  <c r="P217" i="2"/>
  <c r="BO216" i="2"/>
  <c r="BM216" i="2"/>
  <c r="Z216" i="2"/>
  <c r="Y216" i="2"/>
  <c r="BP216" i="2" s="1"/>
  <c r="P216" i="2"/>
  <c r="BO215" i="2"/>
  <c r="BM215" i="2"/>
  <c r="Y215" i="2"/>
  <c r="BN215" i="2" s="1"/>
  <c r="P215" i="2"/>
  <c r="BO214" i="2"/>
  <c r="BM214" i="2"/>
  <c r="Y214" i="2"/>
  <c r="P214" i="2"/>
  <c r="BO213" i="2"/>
  <c r="BM213" i="2"/>
  <c r="Y213" i="2"/>
  <c r="BP213" i="2" s="1"/>
  <c r="P213" i="2"/>
  <c r="BP212" i="2"/>
  <c r="BO212" i="2"/>
  <c r="BM212" i="2"/>
  <c r="Y212" i="2"/>
  <c r="BN212" i="2" s="1"/>
  <c r="P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P209" i="2" s="1"/>
  <c r="P209" i="2"/>
  <c r="X207" i="2"/>
  <c r="X206" i="2"/>
  <c r="BO205" i="2"/>
  <c r="BM205" i="2"/>
  <c r="Z205" i="2"/>
  <c r="Y205" i="2"/>
  <c r="BP205" i="2" s="1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N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P198" i="2"/>
  <c r="BO198" i="2"/>
  <c r="BM198" i="2"/>
  <c r="Y198" i="2"/>
  <c r="BN198" i="2" s="1"/>
  <c r="P198" i="2"/>
  <c r="X196" i="2"/>
  <c r="X195" i="2"/>
  <c r="BO194" i="2"/>
  <c r="BM194" i="2"/>
  <c r="Y194" i="2"/>
  <c r="P194" i="2"/>
  <c r="BP193" i="2"/>
  <c r="BO193" i="2"/>
  <c r="BN193" i="2"/>
  <c r="BM193" i="2"/>
  <c r="Y193" i="2"/>
  <c r="Z193" i="2" s="1"/>
  <c r="P193" i="2"/>
  <c r="X191" i="2"/>
  <c r="X190" i="2"/>
  <c r="BO189" i="2"/>
  <c r="BM189" i="2"/>
  <c r="Z189" i="2"/>
  <c r="Y189" i="2"/>
  <c r="BP189" i="2" s="1"/>
  <c r="P189" i="2"/>
  <c r="BO188" i="2"/>
  <c r="BM188" i="2"/>
  <c r="Y188" i="2"/>
  <c r="Z188" i="2" s="1"/>
  <c r="Z190" i="2" s="1"/>
  <c r="P188" i="2"/>
  <c r="X185" i="2"/>
  <c r="X184" i="2"/>
  <c r="BO183" i="2"/>
  <c r="BM183" i="2"/>
  <c r="Z183" i="2"/>
  <c r="Z184" i="2" s="1"/>
  <c r="Y183" i="2"/>
  <c r="X181" i="2"/>
  <c r="X180" i="2"/>
  <c r="BP179" i="2"/>
  <c r="BO179" i="2"/>
  <c r="BN179" i="2"/>
  <c r="BM179" i="2"/>
  <c r="Z179" i="2"/>
  <c r="Y179" i="2"/>
  <c r="BO178" i="2"/>
  <c r="BM178" i="2"/>
  <c r="Y178" i="2"/>
  <c r="BP178" i="2" s="1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P171" i="2"/>
  <c r="BO171" i="2"/>
  <c r="BN171" i="2"/>
  <c r="BM171" i="2"/>
  <c r="Z171" i="2"/>
  <c r="Y171" i="2"/>
  <c r="P171" i="2"/>
  <c r="BO170" i="2"/>
  <c r="BN170" i="2"/>
  <c r="BM170" i="2"/>
  <c r="Z170" i="2"/>
  <c r="Y170" i="2"/>
  <c r="BP170" i="2" s="1"/>
  <c r="P170" i="2"/>
  <c r="BP169" i="2"/>
  <c r="BO169" i="2"/>
  <c r="BN169" i="2"/>
  <c r="BM169" i="2"/>
  <c r="Z169" i="2"/>
  <c r="Y169" i="2"/>
  <c r="P169" i="2"/>
  <c r="BO168" i="2"/>
  <c r="BM168" i="2"/>
  <c r="Y168" i="2"/>
  <c r="P168" i="2"/>
  <c r="BO167" i="2"/>
  <c r="BM167" i="2"/>
  <c r="Y167" i="2"/>
  <c r="BP167" i="2" s="1"/>
  <c r="P167" i="2"/>
  <c r="BO166" i="2"/>
  <c r="BM166" i="2"/>
  <c r="Y166" i="2"/>
  <c r="BN166" i="2" s="1"/>
  <c r="P166" i="2"/>
  <c r="BO165" i="2"/>
  <c r="BM165" i="2"/>
  <c r="Y165" i="2"/>
  <c r="P165" i="2"/>
  <c r="X163" i="2"/>
  <c r="X162" i="2"/>
  <c r="BO161" i="2"/>
  <c r="BM161" i="2"/>
  <c r="Y161" i="2"/>
  <c r="Y163" i="2" s="1"/>
  <c r="P161" i="2"/>
  <c r="X157" i="2"/>
  <c r="X156" i="2"/>
  <c r="BP155" i="2"/>
  <c r="BO155" i="2"/>
  <c r="BN155" i="2"/>
  <c r="BM155" i="2"/>
  <c r="Y155" i="2"/>
  <c r="Z155" i="2" s="1"/>
  <c r="P155" i="2"/>
  <c r="BO154" i="2"/>
  <c r="BM154" i="2"/>
  <c r="Y154" i="2"/>
  <c r="P154" i="2"/>
  <c r="BO153" i="2"/>
  <c r="BM153" i="2"/>
  <c r="Y153" i="2"/>
  <c r="P153" i="2"/>
  <c r="X151" i="2"/>
  <c r="X150" i="2"/>
  <c r="BO149" i="2"/>
  <c r="BM149" i="2"/>
  <c r="Y149" i="2"/>
  <c r="Y151" i="2" s="1"/>
  <c r="P149" i="2"/>
  <c r="Y146" i="2"/>
  <c r="X146" i="2"/>
  <c r="X145" i="2"/>
  <c r="BP144" i="2"/>
  <c r="BO144" i="2"/>
  <c r="BN144" i="2"/>
  <c r="BM144" i="2"/>
  <c r="Z144" i="2"/>
  <c r="Y144" i="2"/>
  <c r="P144" i="2"/>
  <c r="BO143" i="2"/>
  <c r="BM143" i="2"/>
  <c r="Y143" i="2"/>
  <c r="Y145" i="2" s="1"/>
  <c r="P143" i="2"/>
  <c r="Y141" i="2"/>
  <c r="X141" i="2"/>
  <c r="Y140" i="2"/>
  <c r="X140" i="2"/>
  <c r="BP139" i="2"/>
  <c r="BO139" i="2"/>
  <c r="BM139" i="2"/>
  <c r="Y139" i="2"/>
  <c r="Z139" i="2" s="1"/>
  <c r="P139" i="2"/>
  <c r="BO138" i="2"/>
  <c r="BN138" i="2"/>
  <c r="BM138" i="2"/>
  <c r="Y138" i="2"/>
  <c r="BP138" i="2" s="1"/>
  <c r="P138" i="2"/>
  <c r="X136" i="2"/>
  <c r="X135" i="2"/>
  <c r="BO134" i="2"/>
  <c r="BM134" i="2"/>
  <c r="Y134" i="2"/>
  <c r="Y135" i="2" s="1"/>
  <c r="P134" i="2"/>
  <c r="BO133" i="2"/>
  <c r="BM133" i="2"/>
  <c r="Y133" i="2"/>
  <c r="P133" i="2"/>
  <c r="X130" i="2"/>
  <c r="X129" i="2"/>
  <c r="BO128" i="2"/>
  <c r="BM128" i="2"/>
  <c r="Y128" i="2"/>
  <c r="BN128" i="2" s="1"/>
  <c r="P128" i="2"/>
  <c r="BO127" i="2"/>
  <c r="BM127" i="2"/>
  <c r="Y127" i="2"/>
  <c r="Y130" i="2" s="1"/>
  <c r="P127" i="2"/>
  <c r="X125" i="2"/>
  <c r="X124" i="2"/>
  <c r="BP123" i="2"/>
  <c r="BO123" i="2"/>
  <c r="BN123" i="2"/>
  <c r="BM123" i="2"/>
  <c r="Z123" i="2"/>
  <c r="Y123" i="2"/>
  <c r="P123" i="2"/>
  <c r="BP122" i="2"/>
  <c r="BO122" i="2"/>
  <c r="BN122" i="2"/>
  <c r="BM122" i="2"/>
  <c r="Y122" i="2"/>
  <c r="Z122" i="2" s="1"/>
  <c r="P122" i="2"/>
  <c r="BP121" i="2"/>
  <c r="BO121" i="2"/>
  <c r="BN121" i="2"/>
  <c r="BM121" i="2"/>
  <c r="Z121" i="2"/>
  <c r="Y121" i="2"/>
  <c r="P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BN118" i="2" s="1"/>
  <c r="P118" i="2"/>
  <c r="BO117" i="2"/>
  <c r="BM117" i="2"/>
  <c r="Y117" i="2"/>
  <c r="P117" i="2"/>
  <c r="X115" i="2"/>
  <c r="X114" i="2"/>
  <c r="BP113" i="2"/>
  <c r="BO113" i="2"/>
  <c r="BN113" i="2"/>
  <c r="BM113" i="2"/>
  <c r="Y113" i="2"/>
  <c r="Z113" i="2" s="1"/>
  <c r="P113" i="2"/>
  <c r="BO112" i="2"/>
  <c r="BM112" i="2"/>
  <c r="Y112" i="2"/>
  <c r="P112" i="2"/>
  <c r="BP111" i="2"/>
  <c r="BO111" i="2"/>
  <c r="BN111" i="2"/>
  <c r="BM111" i="2"/>
  <c r="Z111" i="2"/>
  <c r="Y111" i="2"/>
  <c r="P111" i="2"/>
  <c r="X109" i="2"/>
  <c r="X108" i="2"/>
  <c r="BO107" i="2"/>
  <c r="BM107" i="2"/>
  <c r="Y107" i="2"/>
  <c r="BP107" i="2" s="1"/>
  <c r="P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N104" i="2" s="1"/>
  <c r="P104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P97" i="2"/>
  <c r="BO96" i="2"/>
  <c r="BM96" i="2"/>
  <c r="Z96" i="2"/>
  <c r="Y96" i="2"/>
  <c r="BP96" i="2" s="1"/>
  <c r="P96" i="2"/>
  <c r="BO95" i="2"/>
  <c r="BM95" i="2"/>
  <c r="Y95" i="2"/>
  <c r="Z95" i="2" s="1"/>
  <c r="P95" i="2"/>
  <c r="BO94" i="2"/>
  <c r="BM94" i="2"/>
  <c r="Y94" i="2"/>
  <c r="BP94" i="2" s="1"/>
  <c r="P94" i="2"/>
  <c r="BO93" i="2"/>
  <c r="BM93" i="2"/>
  <c r="Y93" i="2"/>
  <c r="BP93" i="2" s="1"/>
  <c r="BO92" i="2"/>
  <c r="BM92" i="2"/>
  <c r="Y92" i="2"/>
  <c r="BP92" i="2" s="1"/>
  <c r="P92" i="2"/>
  <c r="X90" i="2"/>
  <c r="X89" i="2"/>
  <c r="BP88" i="2"/>
  <c r="BO88" i="2"/>
  <c r="BN88" i="2"/>
  <c r="BM88" i="2"/>
  <c r="Y88" i="2"/>
  <c r="Z88" i="2" s="1"/>
  <c r="P88" i="2"/>
  <c r="BO87" i="2"/>
  <c r="BM87" i="2"/>
  <c r="Y87" i="2"/>
  <c r="BP87" i="2" s="1"/>
  <c r="P87" i="2"/>
  <c r="BP86" i="2"/>
  <c r="BO86" i="2"/>
  <c r="BM86" i="2"/>
  <c r="Y86" i="2"/>
  <c r="Y90" i="2" s="1"/>
  <c r="P86" i="2"/>
  <c r="X83" i="2"/>
  <c r="X82" i="2"/>
  <c r="BO81" i="2"/>
  <c r="BM81" i="2"/>
  <c r="Y81" i="2"/>
  <c r="P81" i="2"/>
  <c r="BO80" i="2"/>
  <c r="BM80" i="2"/>
  <c r="Y80" i="2"/>
  <c r="P80" i="2"/>
  <c r="X78" i="2"/>
  <c r="X77" i="2"/>
  <c r="BO76" i="2"/>
  <c r="BM76" i="2"/>
  <c r="Z76" i="2"/>
  <c r="Y76" i="2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P72" i="2"/>
  <c r="BO71" i="2"/>
  <c r="BM71" i="2"/>
  <c r="Y71" i="2"/>
  <c r="P71" i="2"/>
  <c r="X69" i="2"/>
  <c r="X68" i="2"/>
  <c r="BP67" i="2"/>
  <c r="BO67" i="2"/>
  <c r="BN67" i="2"/>
  <c r="BM67" i="2"/>
  <c r="Z67" i="2"/>
  <c r="Y67" i="2"/>
  <c r="P67" i="2"/>
  <c r="BO66" i="2"/>
  <c r="BM66" i="2"/>
  <c r="Y66" i="2"/>
  <c r="P66" i="2"/>
  <c r="BO65" i="2"/>
  <c r="BM65" i="2"/>
  <c r="Y65" i="2"/>
  <c r="BP65" i="2" s="1"/>
  <c r="P65" i="2"/>
  <c r="X63" i="2"/>
  <c r="X62" i="2"/>
  <c r="BO61" i="2"/>
  <c r="BM61" i="2"/>
  <c r="Y61" i="2"/>
  <c r="Z61" i="2" s="1"/>
  <c r="P61" i="2"/>
  <c r="BO60" i="2"/>
  <c r="BM60" i="2"/>
  <c r="Y60" i="2"/>
  <c r="BP60" i="2" s="1"/>
  <c r="P60" i="2"/>
  <c r="BO59" i="2"/>
  <c r="BM59" i="2"/>
  <c r="Y59" i="2"/>
  <c r="BN59" i="2" s="1"/>
  <c r="P59" i="2"/>
  <c r="BO58" i="2"/>
  <c r="BM58" i="2"/>
  <c r="Y58" i="2"/>
  <c r="P58" i="2"/>
  <c r="X56" i="2"/>
  <c r="X55" i="2"/>
  <c r="BP54" i="2"/>
  <c r="BO54" i="2"/>
  <c r="BN54" i="2"/>
  <c r="BM54" i="2"/>
  <c r="Y54" i="2"/>
  <c r="Z54" i="2" s="1"/>
  <c r="P54" i="2"/>
  <c r="BO53" i="2"/>
  <c r="BM53" i="2"/>
  <c r="Y53" i="2"/>
  <c r="BP53" i="2" s="1"/>
  <c r="P53" i="2"/>
  <c r="BP52" i="2"/>
  <c r="BO52" i="2"/>
  <c r="BM52" i="2"/>
  <c r="Y52" i="2"/>
  <c r="BN52" i="2" s="1"/>
  <c r="P52" i="2"/>
  <c r="BO51" i="2"/>
  <c r="BM51" i="2"/>
  <c r="Y51" i="2"/>
  <c r="Z51" i="2" s="1"/>
  <c r="P51" i="2"/>
  <c r="BP50" i="2"/>
  <c r="BO50" i="2"/>
  <c r="BN50" i="2"/>
  <c r="BM50" i="2"/>
  <c r="Y50" i="2"/>
  <c r="Z50" i="2" s="1"/>
  <c r="P50" i="2"/>
  <c r="BO49" i="2"/>
  <c r="BM49" i="2"/>
  <c r="Y49" i="2"/>
  <c r="BN49" i="2" s="1"/>
  <c r="P49" i="2"/>
  <c r="X46" i="2"/>
  <c r="X45" i="2"/>
  <c r="BP44" i="2"/>
  <c r="BO44" i="2"/>
  <c r="BN44" i="2"/>
  <c r="BM44" i="2"/>
  <c r="Y44" i="2"/>
  <c r="Y45" i="2" s="1"/>
  <c r="P44" i="2"/>
  <c r="X42" i="2"/>
  <c r="X41" i="2"/>
  <c r="BO40" i="2"/>
  <c r="BM40" i="2"/>
  <c r="Y40" i="2"/>
  <c r="BP40" i="2" s="1"/>
  <c r="P40" i="2"/>
  <c r="BO39" i="2"/>
  <c r="BM39" i="2"/>
  <c r="Y39" i="2"/>
  <c r="Z39" i="2" s="1"/>
  <c r="P39" i="2"/>
  <c r="BO38" i="2"/>
  <c r="BM38" i="2"/>
  <c r="Y38" i="2"/>
  <c r="P38" i="2"/>
  <c r="BO37" i="2"/>
  <c r="BM37" i="2"/>
  <c r="Y37" i="2"/>
  <c r="Z37" i="2" s="1"/>
  <c r="P37" i="2"/>
  <c r="X33" i="2"/>
  <c r="X32" i="2"/>
  <c r="BO31" i="2"/>
  <c r="BM31" i="2"/>
  <c r="Y31" i="2"/>
  <c r="Z31" i="2" s="1"/>
  <c r="Z32" i="2" s="1"/>
  <c r="P31" i="2"/>
  <c r="X29" i="2"/>
  <c r="X28" i="2"/>
  <c r="BP27" i="2"/>
  <c r="BO27" i="2"/>
  <c r="BM27" i="2"/>
  <c r="Y27" i="2"/>
  <c r="BN27" i="2" s="1"/>
  <c r="P27" i="2"/>
  <c r="BO26" i="2"/>
  <c r="BM26" i="2"/>
  <c r="Y26" i="2"/>
  <c r="Z26" i="2" s="1"/>
  <c r="P26" i="2"/>
  <c r="BO25" i="2"/>
  <c r="BM25" i="2"/>
  <c r="Y25" i="2"/>
  <c r="BP25" i="2" s="1"/>
  <c r="P25" i="2"/>
  <c r="BO24" i="2"/>
  <c r="BM24" i="2"/>
  <c r="Y24" i="2"/>
  <c r="BN24" i="2" s="1"/>
  <c r="P24" i="2"/>
  <c r="BO23" i="2"/>
  <c r="BM23" i="2"/>
  <c r="Y23" i="2"/>
  <c r="Z23" i="2" s="1"/>
  <c r="P23" i="2"/>
  <c r="BP22" i="2"/>
  <c r="BO22" i="2"/>
  <c r="BN22" i="2"/>
  <c r="BM22" i="2"/>
  <c r="Z22" i="2"/>
  <c r="Y22" i="2"/>
  <c r="P22" i="2"/>
  <c r="H10" i="2"/>
  <c r="A9" i="2"/>
  <c r="F9" i="2" s="1"/>
  <c r="D7" i="2"/>
  <c r="Q6" i="2"/>
  <c r="P2" i="2"/>
  <c r="BP403" i="2" l="1"/>
  <c r="Z500" i="2"/>
  <c r="Y506" i="2"/>
  <c r="Z524" i="2"/>
  <c r="Z526" i="2" s="1"/>
  <c r="Z127" i="2"/>
  <c r="Z53" i="2"/>
  <c r="Z134" i="2"/>
  <c r="Z230" i="2"/>
  <c r="Z260" i="2"/>
  <c r="BP296" i="2"/>
  <c r="BN366" i="2"/>
  <c r="BN517" i="2"/>
  <c r="Z73" i="2"/>
  <c r="Z87" i="2"/>
  <c r="BN127" i="2"/>
  <c r="Z173" i="2"/>
  <c r="Z199" i="2"/>
  <c r="Z209" i="2"/>
  <c r="Z234" i="2"/>
  <c r="BN311" i="2"/>
  <c r="BN318" i="2"/>
  <c r="BP473" i="2"/>
  <c r="BN500" i="2"/>
  <c r="Y531" i="2"/>
  <c r="Z311" i="2"/>
  <c r="BP49" i="2"/>
  <c r="BP202" i="2"/>
  <c r="Z268" i="2"/>
  <c r="BN418" i="2"/>
  <c r="BP24" i="2"/>
  <c r="BN53" i="2"/>
  <c r="BP59" i="2"/>
  <c r="BN134" i="2"/>
  <c r="Z213" i="2"/>
  <c r="Z257" i="2"/>
  <c r="BN260" i="2"/>
  <c r="BN268" i="2"/>
  <c r="R563" i="2"/>
  <c r="Y405" i="2"/>
  <c r="BP517" i="2"/>
  <c r="Y83" i="2"/>
  <c r="BN87" i="2"/>
  <c r="Y114" i="2"/>
  <c r="BP118" i="2"/>
  <c r="BP127" i="2"/>
  <c r="BP166" i="2"/>
  <c r="BN173" i="2"/>
  <c r="Z203" i="2"/>
  <c r="BN234" i="2"/>
  <c r="BN243" i="2"/>
  <c r="BN249" i="2"/>
  <c r="BP318" i="2"/>
  <c r="Z325" i="2"/>
  <c r="BN338" i="2"/>
  <c r="Z345" i="2"/>
  <c r="Y428" i="2"/>
  <c r="Z490" i="2"/>
  <c r="Y532" i="2"/>
  <c r="BP338" i="2"/>
  <c r="BN363" i="2"/>
  <c r="BN373" i="2"/>
  <c r="Z389" i="2"/>
  <c r="Y514" i="2"/>
  <c r="Z546" i="2"/>
  <c r="Z547" i="2" s="1"/>
  <c r="BP134" i="2"/>
  <c r="Z143" i="2"/>
  <c r="Z145" i="2" s="1"/>
  <c r="Z231" i="2"/>
  <c r="Z25" i="2"/>
  <c r="Z60" i="2"/>
  <c r="Z161" i="2"/>
  <c r="Z162" i="2" s="1"/>
  <c r="Z74" i="2"/>
  <c r="BN106" i="2"/>
  <c r="Z119" i="2"/>
  <c r="Z167" i="2"/>
  <c r="Z200" i="2"/>
  <c r="Z210" i="2"/>
  <c r="BN308" i="2"/>
  <c r="Z44" i="2"/>
  <c r="Z45" i="2" s="1"/>
  <c r="BN161" i="2"/>
  <c r="BN231" i="2"/>
  <c r="Y244" i="2"/>
  <c r="BN389" i="2"/>
  <c r="Z467" i="2"/>
  <c r="Z487" i="2"/>
  <c r="BN74" i="2"/>
  <c r="BP106" i="2"/>
  <c r="BN119" i="2"/>
  <c r="BP128" i="2"/>
  <c r="Y157" i="2"/>
  <c r="BN167" i="2"/>
  <c r="BN200" i="2"/>
  <c r="BN210" i="2"/>
  <c r="BP308" i="2"/>
  <c r="Y526" i="2"/>
  <c r="BP161" i="2"/>
  <c r="Z177" i="2"/>
  <c r="Z302" i="2"/>
  <c r="Z303" i="2" s="1"/>
  <c r="Z383" i="2"/>
  <c r="Z384" i="2" s="1"/>
  <c r="BN455" i="2"/>
  <c r="BN467" i="2"/>
  <c r="BN487" i="2"/>
  <c r="Z504" i="2"/>
  <c r="Y547" i="2"/>
  <c r="Z215" i="2"/>
  <c r="Z413" i="2"/>
  <c r="Z427" i="2"/>
  <c r="Z428" i="2" s="1"/>
  <c r="BP455" i="2"/>
  <c r="Y527" i="2"/>
  <c r="Y548" i="2"/>
  <c r="BN95" i="2"/>
  <c r="X557" i="2"/>
  <c r="Z99" i="2"/>
  <c r="Y129" i="2"/>
  <c r="Y162" i="2"/>
  <c r="Z52" i="2"/>
  <c r="Z259" i="2"/>
  <c r="BN413" i="2"/>
  <c r="Z417" i="2"/>
  <c r="Z464" i="2"/>
  <c r="Z27" i="2"/>
  <c r="BN205" i="2"/>
  <c r="BN274" i="2"/>
  <c r="BN323" i="2"/>
  <c r="Z438" i="2"/>
  <c r="BN472" i="2"/>
  <c r="BN482" i="2"/>
  <c r="Z488" i="2"/>
  <c r="Y46" i="2"/>
  <c r="Y62" i="2"/>
  <c r="BP201" i="2"/>
  <c r="BP215" i="2"/>
  <c r="Z229" i="2"/>
  <c r="Y457" i="2"/>
  <c r="BN492" i="2"/>
  <c r="BN505" i="2"/>
  <c r="X555" i="2"/>
  <c r="Y219" i="2"/>
  <c r="Z86" i="2"/>
  <c r="Z89" i="2" s="1"/>
  <c r="Y89" i="2"/>
  <c r="BP95" i="2"/>
  <c r="Y136" i="2"/>
  <c r="Y78" i="2"/>
  <c r="BN86" i="2"/>
  <c r="Y125" i="2"/>
  <c r="BN133" i="2"/>
  <c r="BN139" i="2"/>
  <c r="Y174" i="2"/>
  <c r="Y342" i="2"/>
  <c r="Y429" i="2"/>
  <c r="BP464" i="2"/>
  <c r="BP472" i="2"/>
  <c r="BP482" i="2"/>
  <c r="Z252" i="2"/>
  <c r="Z58" i="2"/>
  <c r="Y115" i="2"/>
  <c r="J563" i="2"/>
  <c r="Y190" i="2"/>
  <c r="BP275" i="2"/>
  <c r="O563" i="2"/>
  <c r="Z379" i="2"/>
  <c r="Z380" i="2" s="1"/>
  <c r="Z445" i="2"/>
  <c r="K563" i="2"/>
  <c r="Y236" i="2"/>
  <c r="BP227" i="2"/>
  <c r="BN227" i="2"/>
  <c r="Z275" i="2"/>
  <c r="BP312" i="2"/>
  <c r="BN312" i="2"/>
  <c r="Y409" i="2"/>
  <c r="Y408" i="2"/>
  <c r="BP407" i="2"/>
  <c r="BN407" i="2"/>
  <c r="BP471" i="2"/>
  <c r="BN471" i="2"/>
  <c r="Y539" i="2"/>
  <c r="Y538" i="2"/>
  <c r="BP534" i="2"/>
  <c r="BN534" i="2"/>
  <c r="Z534" i="2"/>
  <c r="AD563" i="2"/>
  <c r="Y544" i="2"/>
  <c r="Y552" i="2"/>
  <c r="Y551" i="2"/>
  <c r="BP550" i="2"/>
  <c r="BN58" i="2"/>
  <c r="Y271" i="2"/>
  <c r="M563" i="2"/>
  <c r="Z269" i="2"/>
  <c r="Y278" i="2"/>
  <c r="Z309" i="2"/>
  <c r="Z312" i="2"/>
  <c r="Z326" i="2"/>
  <c r="Z346" i="2"/>
  <c r="Y375" i="2"/>
  <c r="BP374" i="2"/>
  <c r="Z402" i="2"/>
  <c r="Z407" i="2"/>
  <c r="Z408" i="2" s="1"/>
  <c r="BN445" i="2"/>
  <c r="Z471" i="2"/>
  <c r="Z542" i="2"/>
  <c r="Z543" i="2" s="1"/>
  <c r="Z550" i="2"/>
  <c r="Z551" i="2" s="1"/>
  <c r="Z72" i="2"/>
  <c r="Z75" i="2"/>
  <c r="BN80" i="2"/>
  <c r="Z107" i="2"/>
  <c r="Z117" i="2"/>
  <c r="BP120" i="2"/>
  <c r="BN120" i="2"/>
  <c r="Z165" i="2"/>
  <c r="BP168" i="2"/>
  <c r="BN168" i="2"/>
  <c r="Z168" i="2"/>
  <c r="BN188" i="2"/>
  <c r="BN213" i="2"/>
  <c r="BN216" i="2"/>
  <c r="BN221" i="2"/>
  <c r="BP250" i="2"/>
  <c r="BN250" i="2"/>
  <c r="Z250" i="2"/>
  <c r="Z266" i="2"/>
  <c r="BN275" i="2"/>
  <c r="Y359" i="2"/>
  <c r="BP355" i="2"/>
  <c r="Y358" i="2"/>
  <c r="BN355" i="2"/>
  <c r="Z374" i="2"/>
  <c r="Z421" i="2"/>
  <c r="Z465" i="2"/>
  <c r="Z468" i="2"/>
  <c r="BN488" i="2"/>
  <c r="Y32" i="2"/>
  <c r="BP31" i="2"/>
  <c r="BN31" i="2"/>
  <c r="BP491" i="2"/>
  <c r="BN491" i="2"/>
  <c r="BP97" i="2"/>
  <c r="BN97" i="2"/>
  <c r="Z97" i="2"/>
  <c r="BN112" i="2"/>
  <c r="Z120" i="2"/>
  <c r="Y156" i="2"/>
  <c r="Y241" i="2"/>
  <c r="Y240" i="2"/>
  <c r="BN269" i="2"/>
  <c r="BN309" i="2"/>
  <c r="BN326" i="2"/>
  <c r="BP332" i="2"/>
  <c r="BN332" i="2"/>
  <c r="Z332" i="2"/>
  <c r="Z334" i="2" s="1"/>
  <c r="BN346" i="2"/>
  <c r="Z355" i="2"/>
  <c r="Z358" i="2" s="1"/>
  <c r="BN402" i="2"/>
  <c r="BN542" i="2"/>
  <c r="BN550" i="2"/>
  <c r="F10" i="2"/>
  <c r="A10" i="2"/>
  <c r="J9" i="2"/>
  <c r="BP72" i="2"/>
  <c r="BN75" i="2"/>
  <c r="BP80" i="2"/>
  <c r="Z98" i="2"/>
  <c r="BN107" i="2"/>
  <c r="BN117" i="2"/>
  <c r="Z153" i="2"/>
  <c r="BN165" i="2"/>
  <c r="Y175" i="2"/>
  <c r="BP188" i="2"/>
  <c r="BP194" i="2"/>
  <c r="BN194" i="2"/>
  <c r="Z194" i="2"/>
  <c r="Z195" i="2" s="1"/>
  <c r="BP221" i="2"/>
  <c r="Z239" i="2"/>
  <c r="Z240" i="2" s="1"/>
  <c r="BP247" i="2"/>
  <c r="BN247" i="2"/>
  <c r="BN266" i="2"/>
  <c r="Y279" i="2"/>
  <c r="Z297" i="2"/>
  <c r="BN374" i="2"/>
  <c r="BN421" i="2"/>
  <c r="Z439" i="2"/>
  <c r="BN465" i="2"/>
  <c r="BN468" i="2"/>
  <c r="Y496" i="2"/>
  <c r="BP26" i="2"/>
  <c r="BN26" i="2"/>
  <c r="Y109" i="2"/>
  <c r="F563" i="2"/>
  <c r="BN72" i="2"/>
  <c r="BN39" i="2"/>
  <c r="Y293" i="2"/>
  <c r="Q563" i="2"/>
  <c r="Y329" i="2"/>
  <c r="Y328" i="2"/>
  <c r="BP324" i="2"/>
  <c r="Y348" i="2"/>
  <c r="BP344" i="2"/>
  <c r="AC563" i="2"/>
  <c r="BP542" i="2"/>
  <c r="BN94" i="2"/>
  <c r="BP81" i="2"/>
  <c r="BN81" i="2"/>
  <c r="Z81" i="2"/>
  <c r="BN98" i="2"/>
  <c r="BP117" i="2"/>
  <c r="BN153" i="2"/>
  <c r="BP165" i="2"/>
  <c r="Y180" i="2"/>
  <c r="Y206" i="2"/>
  <c r="Z211" i="2"/>
  <c r="BP214" i="2"/>
  <c r="BN214" i="2"/>
  <c r="Z214" i="2"/>
  <c r="BN239" i="2"/>
  <c r="BP266" i="2"/>
  <c r="Z291" i="2"/>
  <c r="Z292" i="2" s="1"/>
  <c r="BN297" i="2"/>
  <c r="Z324" i="2"/>
  <c r="Z328" i="2" s="1"/>
  <c r="Z344" i="2"/>
  <c r="Z392" i="2"/>
  <c r="BN439" i="2"/>
  <c r="Y495" i="2"/>
  <c r="BP486" i="2"/>
  <c r="BN486" i="2"/>
  <c r="Z486" i="2"/>
  <c r="Y502" i="2"/>
  <c r="BP498" i="2"/>
  <c r="Z514" i="2"/>
  <c r="Y288" i="2"/>
  <c r="Y287" i="2"/>
  <c r="BP286" i="2"/>
  <c r="BN286" i="2"/>
  <c r="P563" i="2"/>
  <c r="Y447" i="2"/>
  <c r="Z563" i="2"/>
  <c r="BP104" i="2"/>
  <c r="I563" i="2"/>
  <c r="Y270" i="2"/>
  <c r="Y314" i="2"/>
  <c r="Y313" i="2"/>
  <c r="BP307" i="2"/>
  <c r="BN307" i="2"/>
  <c r="T563" i="2"/>
  <c r="Y321" i="2"/>
  <c r="Y320" i="2"/>
  <c r="BP327" i="2"/>
  <c r="BN327" i="2"/>
  <c r="Y347" i="2"/>
  <c r="Y423" i="2"/>
  <c r="Z498" i="2"/>
  <c r="Y543" i="2"/>
  <c r="Y263" i="2"/>
  <c r="Y262" i="2"/>
  <c r="BP256" i="2"/>
  <c r="BN256" i="2"/>
  <c r="Z256" i="2"/>
  <c r="L563" i="2"/>
  <c r="Z40" i="2"/>
  <c r="Z65" i="2"/>
  <c r="Y68" i="2"/>
  <c r="BP76" i="2"/>
  <c r="BN76" i="2"/>
  <c r="Z105" i="2"/>
  <c r="Y108" i="2"/>
  <c r="BP153" i="2"/>
  <c r="BN211" i="2"/>
  <c r="BP239" i="2"/>
  <c r="BP267" i="2"/>
  <c r="BN267" i="2"/>
  <c r="Z267" i="2"/>
  <c r="BN291" i="2"/>
  <c r="BP297" i="2"/>
  <c r="Z307" i="2"/>
  <c r="Z316" i="2"/>
  <c r="Z319" i="2"/>
  <c r="BN324" i="2"/>
  <c r="Z327" i="2"/>
  <c r="BN344" i="2"/>
  <c r="BN392" i="2"/>
  <c r="Y442" i="2"/>
  <c r="Y441" i="2"/>
  <c r="BP437" i="2"/>
  <c r="Z463" i="2"/>
  <c r="BP466" i="2"/>
  <c r="BN466" i="2"/>
  <c r="Z466" i="2"/>
  <c r="BP481" i="2"/>
  <c r="BN481" i="2"/>
  <c r="Z536" i="2"/>
  <c r="Z112" i="2"/>
  <c r="Z114" i="2" s="1"/>
  <c r="Y42" i="2"/>
  <c r="Y41" i="2"/>
  <c r="C563" i="2"/>
  <c r="Z172" i="2"/>
  <c r="BN177" i="2"/>
  <c r="Y181" i="2"/>
  <c r="BN189" i="2"/>
  <c r="Y196" i="2"/>
  <c r="BN203" i="2"/>
  <c r="Y207" i="2"/>
  <c r="Z416" i="2"/>
  <c r="BP419" i="2"/>
  <c r="BN419" i="2"/>
  <c r="Z437" i="2"/>
  <c r="Z441" i="2" s="1"/>
  <c r="Z481" i="2"/>
  <c r="Z483" i="2" s="1"/>
  <c r="BN498" i="2"/>
  <c r="BP518" i="2"/>
  <c r="Y522" i="2"/>
  <c r="Z94" i="2"/>
  <c r="BP23" i="2"/>
  <c r="BP58" i="2"/>
  <c r="BP39" i="2"/>
  <c r="BN37" i="2"/>
  <c r="BN40" i="2"/>
  <c r="BN65" i="2"/>
  <c r="Y82" i="2"/>
  <c r="Z93" i="2"/>
  <c r="BN105" i="2"/>
  <c r="Y124" i="2"/>
  <c r="BP154" i="2"/>
  <c r="BN154" i="2"/>
  <c r="Z154" i="2"/>
  <c r="Y185" i="2"/>
  <c r="Y184" i="2"/>
  <c r="BP183" i="2"/>
  <c r="BN183" i="2"/>
  <c r="BP211" i="2"/>
  <c r="Z258" i="2"/>
  <c r="BP291" i="2"/>
  <c r="Y298" i="2"/>
  <c r="BN316" i="2"/>
  <c r="BN319" i="2"/>
  <c r="Z339" i="2"/>
  <c r="BP367" i="2"/>
  <c r="BN367" i="2"/>
  <c r="Z419" i="2"/>
  <c r="BP440" i="2"/>
  <c r="BN440" i="2"/>
  <c r="Z440" i="2"/>
  <c r="Y448" i="2"/>
  <c r="BN463" i="2"/>
  <c r="Z493" i="2"/>
  <c r="Z518" i="2"/>
  <c r="BN536" i="2"/>
  <c r="Y381" i="2"/>
  <c r="Y380" i="2"/>
  <c r="BP379" i="2"/>
  <c r="Z80" i="2"/>
  <c r="Z82" i="2" s="1"/>
  <c r="H9" i="2"/>
  <c r="B563" i="2"/>
  <c r="Y55" i="2"/>
  <c r="Y69" i="2"/>
  <c r="BN172" i="2"/>
  <c r="Y223" i="2"/>
  <c r="Y235" i="2"/>
  <c r="Y252" i="2"/>
  <c r="Y371" i="2"/>
  <c r="V563" i="2"/>
  <c r="Y370" i="2"/>
  <c r="BP364" i="2"/>
  <c r="Z367" i="2"/>
  <c r="BP390" i="2"/>
  <c r="W563" i="2"/>
  <c r="BN390" i="2"/>
  <c r="BN416" i="2"/>
  <c r="BN437" i="2"/>
  <c r="Z104" i="2"/>
  <c r="Y101" i="2"/>
  <c r="BP112" i="2"/>
  <c r="BP37" i="2"/>
  <c r="Y150" i="2"/>
  <c r="BP149" i="2"/>
  <c r="H563" i="2"/>
  <c r="BN149" i="2"/>
  <c r="Z198" i="2"/>
  <c r="Z206" i="2" s="1"/>
  <c r="Y218" i="2"/>
  <c r="Z232" i="2"/>
  <c r="Z235" i="2" s="1"/>
  <c r="BN258" i="2"/>
  <c r="Z261" i="2"/>
  <c r="Y292" i="2"/>
  <c r="BP316" i="2"/>
  <c r="BN339" i="2"/>
  <c r="Z364" i="2"/>
  <c r="Z390" i="2"/>
  <c r="Y434" i="2"/>
  <c r="Y563" i="2"/>
  <c r="BP432" i="2"/>
  <c r="AA563" i="2"/>
  <c r="Y453" i="2"/>
  <c r="Y452" i="2"/>
  <c r="Z473" i="2"/>
  <c r="BP476" i="2"/>
  <c r="BN476" i="2"/>
  <c r="BN493" i="2"/>
  <c r="BN518" i="2"/>
  <c r="BP61" i="2"/>
  <c r="BN61" i="2"/>
  <c r="BN23" i="2"/>
  <c r="Y554" i="2" s="1"/>
  <c r="BP51" i="2"/>
  <c r="BN51" i="2"/>
  <c r="Y33" i="2"/>
  <c r="BN73" i="2"/>
  <c r="X554" i="2"/>
  <c r="X556" i="2" s="1"/>
  <c r="Y28" i="2"/>
  <c r="BN93" i="2"/>
  <c r="BN25" i="2"/>
  <c r="X553" i="2"/>
  <c r="BN60" i="2"/>
  <c r="Y77" i="2"/>
  <c r="BP71" i="2"/>
  <c r="BN71" i="2"/>
  <c r="Z71" i="2"/>
  <c r="Z77" i="2" s="1"/>
  <c r="BN96" i="2"/>
  <c r="BN99" i="2"/>
  <c r="BP143" i="2"/>
  <c r="BN143" i="2"/>
  <c r="Z149" i="2"/>
  <c r="Z150" i="2" s="1"/>
  <c r="Z178" i="2"/>
  <c r="Z180" i="2" s="1"/>
  <c r="Y191" i="2"/>
  <c r="Z201" i="2"/>
  <c r="BP204" i="2"/>
  <c r="BN204" i="2"/>
  <c r="Z204" i="2"/>
  <c r="BN229" i="2"/>
  <c r="Z277" i="2"/>
  <c r="Z375" i="2"/>
  <c r="Y404" i="2"/>
  <c r="Z432" i="2"/>
  <c r="Z451" i="2"/>
  <c r="Z452" i="2" s="1"/>
  <c r="Z476" i="2"/>
  <c r="BP537" i="2"/>
  <c r="BN537" i="2"/>
  <c r="Z537" i="2"/>
  <c r="Y63" i="2"/>
  <c r="Y29" i="2"/>
  <c r="BP66" i="2"/>
  <c r="BN66" i="2"/>
  <c r="G563" i="2"/>
  <c r="BP133" i="2"/>
  <c r="BN232" i="2"/>
  <c r="Y253" i="2"/>
  <c r="BN261" i="2"/>
  <c r="BP317" i="2"/>
  <c r="BN317" i="2"/>
  <c r="Y334" i="2"/>
  <c r="BN364" i="2"/>
  <c r="BP414" i="2"/>
  <c r="BN414" i="2"/>
  <c r="AB563" i="2"/>
  <c r="BP38" i="2"/>
  <c r="BN38" i="2"/>
  <c r="Z38" i="2"/>
  <c r="Y56" i="2"/>
  <c r="Z66" i="2"/>
  <c r="E563" i="2"/>
  <c r="Z133" i="2"/>
  <c r="Z135" i="2" s="1"/>
  <c r="Z138" i="2"/>
  <c r="Z140" i="2" s="1"/>
  <c r="BN178" i="2"/>
  <c r="Y195" i="2"/>
  <c r="Z317" i="2"/>
  <c r="Z414" i="2"/>
  <c r="BN432" i="2"/>
  <c r="BN451" i="2"/>
  <c r="Z505" i="2"/>
  <c r="Z506" i="2" s="1"/>
  <c r="BP513" i="2"/>
  <c r="BN513" i="2"/>
  <c r="U563" i="2"/>
  <c r="Z337" i="2"/>
  <c r="Z341" i="2" s="1"/>
  <c r="Y393" i="2"/>
  <c r="Z400" i="2"/>
  <c r="Z404" i="2" s="1"/>
  <c r="Z422" i="2"/>
  <c r="Z446" i="2"/>
  <c r="Z461" i="2"/>
  <c r="Z529" i="2"/>
  <c r="Z531" i="2" s="1"/>
  <c r="D563" i="2"/>
  <c r="Y299" i="2"/>
  <c r="Z310" i="2"/>
  <c r="BN337" i="2"/>
  <c r="Z340" i="2"/>
  <c r="Z365" i="2"/>
  <c r="Z388" i="2"/>
  <c r="BN400" i="2"/>
  <c r="BN422" i="2"/>
  <c r="Z433" i="2"/>
  <c r="BN446" i="2"/>
  <c r="BN461" i="2"/>
  <c r="Z469" i="2"/>
  <c r="Z489" i="2"/>
  <c r="Z499" i="2"/>
  <c r="Z519" i="2"/>
  <c r="BN529" i="2"/>
  <c r="X563" i="2"/>
  <c r="Y394" i="2"/>
  <c r="BN417" i="2"/>
  <c r="BN427" i="2"/>
  <c r="BN474" i="2"/>
  <c r="Y477" i="2"/>
  <c r="BN494" i="2"/>
  <c r="BN524" i="2"/>
  <c r="BN199" i="2"/>
  <c r="BN209" i="2"/>
  <c r="BN230" i="2"/>
  <c r="Z24" i="2"/>
  <c r="Z28" i="2" s="1"/>
  <c r="Z49" i="2"/>
  <c r="Z55" i="2" s="1"/>
  <c r="Z59" i="2"/>
  <c r="Z92" i="2"/>
  <c r="Y100" i="2"/>
  <c r="Z118" i="2"/>
  <c r="Z128" i="2"/>
  <c r="Z129" i="2" s="1"/>
  <c r="Z166" i="2"/>
  <c r="Z202" i="2"/>
  <c r="Z212" i="2"/>
  <c r="Z222" i="2"/>
  <c r="Z223" i="2" s="1"/>
  <c r="Z233" i="2"/>
  <c r="Z282" i="2"/>
  <c r="Z283" i="2" s="1"/>
  <c r="Z296" i="2"/>
  <c r="BN310" i="2"/>
  <c r="BP337" i="2"/>
  <c r="BN340" i="2"/>
  <c r="Z351" i="2"/>
  <c r="Z352" i="2" s="1"/>
  <c r="BN365" i="2"/>
  <c r="Y376" i="2"/>
  <c r="BN388" i="2"/>
  <c r="Z420" i="2"/>
  <c r="BN433" i="2"/>
  <c r="BP461" i="2"/>
  <c r="BN469" i="2"/>
  <c r="BN489" i="2"/>
  <c r="BN499" i="2"/>
  <c r="BN519" i="2"/>
  <c r="BN504" i="2"/>
  <c r="BN511" i="2"/>
  <c r="Z535" i="2"/>
  <c r="BN546" i="2"/>
  <c r="BN92" i="2"/>
  <c r="Y478" i="2"/>
  <c r="Y515" i="2"/>
  <c r="BP511" i="2"/>
  <c r="Z298" i="2" l="1"/>
  <c r="Z313" i="2"/>
  <c r="Z41" i="2"/>
  <c r="Y555" i="2"/>
  <c r="Y556" i="2" s="1"/>
  <c r="Z501" i="2"/>
  <c r="Z218" i="2"/>
  <c r="Z100" i="2"/>
  <c r="Z124" i="2"/>
  <c r="Z521" i="2"/>
  <c r="Z393" i="2"/>
  <c r="Z423" i="2"/>
  <c r="Z370" i="2"/>
  <c r="Z347" i="2"/>
  <c r="Z156" i="2"/>
  <c r="Z174" i="2"/>
  <c r="Z62" i="2"/>
  <c r="Z434" i="2"/>
  <c r="Z270" i="2"/>
  <c r="Z278" i="2"/>
  <c r="Y557" i="2"/>
  <c r="Z495" i="2"/>
  <c r="Z108" i="2"/>
  <c r="Z68" i="2"/>
  <c r="Z477" i="2"/>
  <c r="Z538" i="2"/>
  <c r="Z447" i="2"/>
  <c r="Y553" i="2"/>
  <c r="Z320" i="2"/>
  <c r="Z262" i="2"/>
  <c r="Z558" i="2" l="1"/>
</calcChain>
</file>

<file path=xl/sharedStrings.xml><?xml version="1.0" encoding="utf-8"?>
<sst xmlns="http://schemas.openxmlformats.org/spreadsheetml/2006/main" count="4169" uniqueCount="887">
  <si>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</si>
  <si>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</si>
  <si>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</si>
  <si>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</si>
  <si>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</si>
  <si>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</si>
  <si>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</si>
  <si>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</si>
  <si>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</si>
  <si>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</si>
  <si>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</si>
  <si>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</si>
  <si>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</si>
  <si>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</si>
  <si>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</si>
  <si>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</si>
  <si>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</si>
  <si>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</si>
  <si>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</si>
  <si>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</si>
  <si>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</si>
  <si>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</si>
  <si>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</si>
  <si>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</si>
  <si>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</si>
  <si>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</si>
  <si>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</si>
  <si>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</si>
  <si>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</si>
  <si>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</si>
  <si>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</si>
  <si>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</si>
  <si>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</si>
  <si>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</si>
  <si>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</si>
  <si>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</si>
  <si>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</si>
  <si>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</si>
  <si>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</si>
  <si>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</si>
  <si>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</si>
  <si>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</si>
  <si>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</si>
  <si>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</si>
  <si>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</si>
  <si>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</si>
  <si>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</si>
  <si>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</si>
  <si>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</si>
  <si>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</si>
  <si>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</si>
  <si>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</si>
  <si>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</si>
  <si>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</si>
  <si>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</si>
  <si>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</si>
  <si>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</si>
  <si>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</si>
  <si>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</si>
  <si>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</si>
  <si>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</si>
  <si>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</si>
  <si>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</si>
  <si>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</si>
  <si>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</si>
  <si>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</si>
  <si>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</si>
  <si>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19.05.2025</t>
  </si>
  <si>
    <t>14.05.2025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</si>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</sst>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17" t="s">
        <v>26</v>
      </c>
      <c r="E1" s="617"/>
      <c r="F1" s="617"/>
      <c r="G1" s="14" t="s">
        <v>66</v>
      </c>
      <c r="H1" s="617" t="s">
        <v>46</v>
      </c>
      <c r="I1" s="617"/>
      <c r="J1" s="617"/>
      <c r="K1" s="617"/>
      <c r="L1" s="617"/>
      <c r="M1" s="617"/>
      <c r="N1" s="617"/>
      <c r="O1" s="617"/>
      <c r="P1" s="617"/>
      <c r="Q1" s="617"/>
      <c r="R1" s="618" t="s">
        <v>67</v>
      </c>
      <c r="S1" s="619"/>
      <c r="T1" s="61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21" t="s">
        <v>8</v>
      </c>
      <c r="B5" s="621"/>
      <c r="C5" s="621"/>
      <c r="D5" s="622"/>
      <c r="E5" s="622"/>
      <c r="F5" s="623" t="s">
        <v>14</v>
      </c>
      <c r="G5" s="623"/>
      <c r="H5" s="622"/>
      <c r="I5" s="622"/>
      <c r="J5" s="622"/>
      <c r="K5" s="622"/>
      <c r="L5" s="622"/>
      <c r="M5" s="622"/>
      <c r="N5" s="69"/>
      <c r="P5" s="26" t="s">
        <v>4</v>
      </c>
      <c r="Q5" s="624">
        <v>45794</v>
      </c>
      <c r="R5" s="624"/>
      <c r="T5" s="625" t="s">
        <v>3</v>
      </c>
      <c r="U5" s="626"/>
      <c r="V5" s="627" t="s">
        <v>851</v>
      </c>
      <c r="W5" s="628"/>
      <c r="AB5" s="57"/>
      <c r="AC5" s="57"/>
      <c r="AD5" s="57"/>
      <c r="AE5" s="57"/>
    </row>
    <row r="6" spans="1:32" s="17" customFormat="1" ht="24" customHeight="1" x14ac:dyDescent="0.2">
      <c r="A6" s="621" t="s">
        <v>1</v>
      </c>
      <c r="B6" s="621"/>
      <c r="C6" s="621"/>
      <c r="D6" s="629" t="s">
        <v>852</v>
      </c>
      <c r="E6" s="629"/>
      <c r="F6" s="629"/>
      <c r="G6" s="629"/>
      <c r="H6" s="629"/>
      <c r="I6" s="629"/>
      <c r="J6" s="629"/>
      <c r="K6" s="629"/>
      <c r="L6" s="629"/>
      <c r="M6" s="629"/>
      <c r="N6" s="70"/>
      <c r="P6" s="26" t="s">
        <v>27</v>
      </c>
      <c r="Q6" s="630" t="str">
        <f>IF(Q5=0," ",CHOOSE(WEEKDAY(Q5,2),"Понедельник","Вторник","Среда","Четверг","Пятница","Суббота","Воскресенье"))</f>
        <v>Суббота</v>
      </c>
      <c r="R6" s="630"/>
      <c r="T6" s="631" t="s">
        <v>5</v>
      </c>
      <c r="U6" s="632"/>
      <c r="V6" s="633" t="s">
        <v>69</v>
      </c>
      <c r="W6" s="63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9" t="str">
        <f>IFERROR(VLOOKUP(DeliveryAddress,Table,3,0),1)</f>
        <v>1</v>
      </c>
      <c r="E7" s="640"/>
      <c r="F7" s="640"/>
      <c r="G7" s="640"/>
      <c r="H7" s="640"/>
      <c r="I7" s="640"/>
      <c r="J7" s="640"/>
      <c r="K7" s="640"/>
      <c r="L7" s="640"/>
      <c r="M7" s="641"/>
      <c r="N7" s="71"/>
      <c r="P7" s="26"/>
      <c r="Q7" s="46"/>
      <c r="R7" s="46"/>
      <c r="T7" s="631"/>
      <c r="U7" s="632"/>
      <c r="V7" s="635"/>
      <c r="W7" s="636"/>
      <c r="AB7" s="57"/>
      <c r="AC7" s="57"/>
      <c r="AD7" s="57"/>
      <c r="AE7" s="57"/>
    </row>
    <row r="8" spans="1:32" s="17" customFormat="1" ht="25.5" customHeight="1" x14ac:dyDescent="0.2">
      <c r="A8" s="642" t="s">
        <v>57</v>
      </c>
      <c r="B8" s="642"/>
      <c r="C8" s="642"/>
      <c r="D8" s="643"/>
      <c r="E8" s="643"/>
      <c r="F8" s="643"/>
      <c r="G8" s="643"/>
      <c r="H8" s="643"/>
      <c r="I8" s="643"/>
      <c r="J8" s="643"/>
      <c r="K8" s="643"/>
      <c r="L8" s="643"/>
      <c r="M8" s="643"/>
      <c r="N8" s="72"/>
      <c r="P8" s="26" t="s">
        <v>11</v>
      </c>
      <c r="Q8" s="644">
        <v>0.41666666666666669</v>
      </c>
      <c r="R8" s="644"/>
      <c r="T8" s="631"/>
      <c r="U8" s="632"/>
      <c r="V8" s="635"/>
      <c r="W8" s="636"/>
      <c r="AB8" s="57"/>
      <c r="AC8" s="57"/>
      <c r="AD8" s="57"/>
      <c r="AE8" s="57"/>
    </row>
    <row r="9" spans="1:32" s="17" customFormat="1" ht="39.950000000000003" customHeight="1" x14ac:dyDescent="0.2">
      <c r="A9" s="6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5"/>
      <c r="C9" s="645"/>
      <c r="D9" s="646" t="s">
        <v>45</v>
      </c>
      <c r="E9" s="647"/>
      <c r="F9" s="6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5"/>
      <c r="H9" s="648" t="str">
        <f>IF(AND($A$9="Тип доверенности/получателя при получении в адресе перегруза:",$D$9="Разовая доверенность"),"Введите ФИО","")</f>
        <v/>
      </c>
      <c r="I9" s="648"/>
      <c r="J9" s="6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8"/>
      <c r="L9" s="648"/>
      <c r="M9" s="648"/>
      <c r="N9" s="67"/>
      <c r="P9" s="29" t="s">
        <v>15</v>
      </c>
      <c r="Q9" s="649"/>
      <c r="R9" s="649"/>
      <c r="T9" s="631"/>
      <c r="U9" s="632"/>
      <c r="V9" s="637"/>
      <c r="W9" s="63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5"/>
      <c r="C10" s="645"/>
      <c r="D10" s="646"/>
      <c r="E10" s="647"/>
      <c r="F10" s="6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5"/>
      <c r="H10" s="650" t="str">
        <f>IFERROR(VLOOKUP($D$10,Proxy,2,FALSE),"")</f>
        <v/>
      </c>
      <c r="I10" s="650"/>
      <c r="J10" s="650"/>
      <c r="K10" s="650"/>
      <c r="L10" s="650"/>
      <c r="M10" s="650"/>
      <c r="N10" s="68"/>
      <c r="P10" s="29" t="s">
        <v>32</v>
      </c>
      <c r="Q10" s="651"/>
      <c r="R10" s="651"/>
      <c r="U10" s="26" t="s">
        <v>12</v>
      </c>
      <c r="V10" s="652" t="s">
        <v>70</v>
      </c>
      <c r="W10" s="65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654"/>
      <c r="R11" s="654"/>
      <c r="U11" s="26" t="s">
        <v>28</v>
      </c>
      <c r="V11" s="655" t="s">
        <v>54</v>
      </c>
      <c r="W11" s="65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56" t="s">
        <v>71</v>
      </c>
      <c r="B12" s="656"/>
      <c r="C12" s="656"/>
      <c r="D12" s="656"/>
      <c r="E12" s="656"/>
      <c r="F12" s="656"/>
      <c r="G12" s="656"/>
      <c r="H12" s="656"/>
      <c r="I12" s="656"/>
      <c r="J12" s="656"/>
      <c r="K12" s="656"/>
      <c r="L12" s="656"/>
      <c r="M12" s="656"/>
      <c r="N12" s="73"/>
      <c r="P12" s="26" t="s">
        <v>30</v>
      </c>
      <c r="Q12" s="644"/>
      <c r="R12" s="644"/>
      <c r="S12" s="27"/>
      <c r="T12"/>
      <c r="U12" s="26" t="s">
        <v>45</v>
      </c>
      <c r="V12" s="657"/>
      <c r="W12" s="657"/>
      <c r="X12"/>
      <c r="AB12" s="57"/>
      <c r="AC12" s="57"/>
      <c r="AD12" s="57"/>
      <c r="AE12" s="57"/>
    </row>
    <row r="13" spans="1:32" s="17" customFormat="1" ht="23.25" customHeight="1" x14ac:dyDescent="0.2">
      <c r="A13" s="656" t="s">
        <v>72</v>
      </c>
      <c r="B13" s="656"/>
      <c r="C13" s="656"/>
      <c r="D13" s="656"/>
      <c r="E13" s="656"/>
      <c r="F13" s="656"/>
      <c r="G13" s="656"/>
      <c r="H13" s="656"/>
      <c r="I13" s="656"/>
      <c r="J13" s="656"/>
      <c r="K13" s="656"/>
      <c r="L13" s="656"/>
      <c r="M13" s="656"/>
      <c r="N13" s="73"/>
      <c r="O13" s="29"/>
      <c r="P13" s="29" t="s">
        <v>31</v>
      </c>
      <c r="Q13" s="655"/>
      <c r="R13" s="65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56" t="s">
        <v>73</v>
      </c>
      <c r="B14" s="656"/>
      <c r="C14" s="656"/>
      <c r="D14" s="656"/>
      <c r="E14" s="656"/>
      <c r="F14" s="656"/>
      <c r="G14" s="656"/>
      <c r="H14" s="656"/>
      <c r="I14" s="656"/>
      <c r="J14" s="656"/>
      <c r="K14" s="656"/>
      <c r="L14" s="656"/>
      <c r="M14" s="65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58" t="s">
        <v>74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8"/>
      <c r="N15" s="74"/>
      <c r="O15"/>
      <c r="P15" s="659" t="s">
        <v>60</v>
      </c>
      <c r="Q15" s="659"/>
      <c r="R15" s="659"/>
      <c r="S15" s="659"/>
      <c r="T15" s="65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60"/>
      <c r="Q16" s="660"/>
      <c r="R16" s="660"/>
      <c r="S16" s="660"/>
      <c r="T16" s="66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3" t="s">
        <v>58</v>
      </c>
      <c r="B17" s="663" t="s">
        <v>48</v>
      </c>
      <c r="C17" s="665" t="s">
        <v>47</v>
      </c>
      <c r="D17" s="667" t="s">
        <v>49</v>
      </c>
      <c r="E17" s="668"/>
      <c r="F17" s="663" t="s">
        <v>21</v>
      </c>
      <c r="G17" s="663" t="s">
        <v>24</v>
      </c>
      <c r="H17" s="663" t="s">
        <v>22</v>
      </c>
      <c r="I17" s="663" t="s">
        <v>23</v>
      </c>
      <c r="J17" s="663" t="s">
        <v>16</v>
      </c>
      <c r="K17" s="663" t="s">
        <v>65</v>
      </c>
      <c r="L17" s="663" t="s">
        <v>63</v>
      </c>
      <c r="M17" s="663" t="s">
        <v>2</v>
      </c>
      <c r="N17" s="663" t="s">
        <v>62</v>
      </c>
      <c r="O17" s="663" t="s">
        <v>25</v>
      </c>
      <c r="P17" s="667" t="s">
        <v>17</v>
      </c>
      <c r="Q17" s="671"/>
      <c r="R17" s="671"/>
      <c r="S17" s="671"/>
      <c r="T17" s="668"/>
      <c r="U17" s="661" t="s">
        <v>55</v>
      </c>
      <c r="V17" s="662"/>
      <c r="W17" s="663" t="s">
        <v>6</v>
      </c>
      <c r="X17" s="663" t="s">
        <v>41</v>
      </c>
      <c r="Y17" s="673" t="s">
        <v>53</v>
      </c>
      <c r="Z17" s="675" t="s">
        <v>18</v>
      </c>
      <c r="AA17" s="677" t="s">
        <v>59</v>
      </c>
      <c r="AB17" s="677" t="s">
        <v>19</v>
      </c>
      <c r="AC17" s="677" t="s">
        <v>64</v>
      </c>
      <c r="AD17" s="679" t="s">
        <v>56</v>
      </c>
      <c r="AE17" s="680"/>
      <c r="AF17" s="681"/>
      <c r="AG17" s="77"/>
      <c r="BD17" s="76" t="s">
        <v>61</v>
      </c>
    </row>
    <row r="18" spans="1:68" ht="14.25" customHeight="1" x14ac:dyDescent="0.2">
      <c r="A18" s="664"/>
      <c r="B18" s="664"/>
      <c r="C18" s="666"/>
      <c r="D18" s="669"/>
      <c r="E18" s="670"/>
      <c r="F18" s="664"/>
      <c r="G18" s="664"/>
      <c r="H18" s="664"/>
      <c r="I18" s="664"/>
      <c r="J18" s="664"/>
      <c r="K18" s="664"/>
      <c r="L18" s="664"/>
      <c r="M18" s="664"/>
      <c r="N18" s="664"/>
      <c r="O18" s="664"/>
      <c r="P18" s="669"/>
      <c r="Q18" s="672"/>
      <c r="R18" s="672"/>
      <c r="S18" s="672"/>
      <c r="T18" s="670"/>
      <c r="U18" s="78" t="s">
        <v>44</v>
      </c>
      <c r="V18" s="78" t="s">
        <v>43</v>
      </c>
      <c r="W18" s="664"/>
      <c r="X18" s="664"/>
      <c r="Y18" s="674"/>
      <c r="Z18" s="676"/>
      <c r="AA18" s="678"/>
      <c r="AB18" s="678"/>
      <c r="AC18" s="678"/>
      <c r="AD18" s="682"/>
      <c r="AE18" s="683"/>
      <c r="AF18" s="684"/>
      <c r="AG18" s="77"/>
      <c r="BD18" s="76"/>
    </row>
    <row r="19" spans="1:68" ht="27.75" customHeight="1" x14ac:dyDescent="0.2">
      <c r="A19" s="685" t="s">
        <v>75</v>
      </c>
      <c r="B19" s="685"/>
      <c r="C19" s="685"/>
      <c r="D19" s="685"/>
      <c r="E19" s="685"/>
      <c r="F19" s="685"/>
      <c r="G19" s="685"/>
      <c r="H19" s="685"/>
      <c r="I19" s="685"/>
      <c r="J19" s="685"/>
      <c r="K19" s="685"/>
      <c r="L19" s="685"/>
      <c r="M19" s="685"/>
      <c r="N19" s="685"/>
      <c r="O19" s="685"/>
      <c r="P19" s="685"/>
      <c r="Q19" s="685"/>
      <c r="R19" s="685"/>
      <c r="S19" s="685"/>
      <c r="T19" s="685"/>
      <c r="U19" s="685"/>
      <c r="V19" s="685"/>
      <c r="W19" s="685"/>
      <c r="X19" s="685"/>
      <c r="Y19" s="685"/>
      <c r="Z19" s="685"/>
      <c r="AA19" s="52"/>
      <c r="AB19" s="52"/>
      <c r="AC19" s="52"/>
    </row>
    <row r="20" spans="1:68" ht="16.5" customHeight="1" x14ac:dyDescent="0.25">
      <c r="A20" s="686" t="s">
        <v>75</v>
      </c>
      <c r="B20" s="686"/>
      <c r="C20" s="686"/>
      <c r="D20" s="686"/>
      <c r="E20" s="686"/>
      <c r="F20" s="686"/>
      <c r="G20" s="686"/>
      <c r="H20" s="686"/>
      <c r="I20" s="686"/>
      <c r="J20" s="686"/>
      <c r="K20" s="686"/>
      <c r="L20" s="686"/>
      <c r="M20" s="686"/>
      <c r="N20" s="686"/>
      <c r="O20" s="686"/>
      <c r="P20" s="686"/>
      <c r="Q20" s="686"/>
      <c r="R20" s="686"/>
      <c r="S20" s="686"/>
      <c r="T20" s="686"/>
      <c r="U20" s="686"/>
      <c r="V20" s="686"/>
      <c r="W20" s="686"/>
      <c r="X20" s="686"/>
      <c r="Y20" s="686"/>
      <c r="Z20" s="686"/>
      <c r="AA20" s="62"/>
      <c r="AB20" s="62"/>
      <c r="AC20" s="62"/>
    </row>
    <row r="21" spans="1:68" ht="14.25" customHeight="1" x14ac:dyDescent="0.25">
      <c r="A21" s="687" t="s">
        <v>76</v>
      </c>
      <c r="B21" s="687"/>
      <c r="C21" s="687"/>
      <c r="D21" s="687"/>
      <c r="E21" s="687"/>
      <c r="F21" s="687"/>
      <c r="G21" s="687"/>
      <c r="H21" s="687"/>
      <c r="I21" s="687"/>
      <c r="J21" s="687"/>
      <c r="K21" s="687"/>
      <c r="L21" s="687"/>
      <c r="M21" s="687"/>
      <c r="N21" s="687"/>
      <c r="O21" s="687"/>
      <c r="P21" s="687"/>
      <c r="Q21" s="687"/>
      <c r="R21" s="687"/>
      <c r="S21" s="687"/>
      <c r="T21" s="687"/>
      <c r="U21" s="687"/>
      <c r="V21" s="687"/>
      <c r="W21" s="687"/>
      <c r="X21" s="687"/>
      <c r="Y21" s="687"/>
      <c r="Z21" s="687"/>
      <c r="AA21" s="63"/>
      <c r="AB21" s="63"/>
      <c r="AC21" s="63"/>
    </row>
    <row r="22" spans="1:68" ht="37.5" customHeight="1" x14ac:dyDescent="0.25">
      <c r="A22" s="60" t="s">
        <v>77</v>
      </c>
      <c r="B22" s="60" t="s">
        <v>78</v>
      </c>
      <c r="C22" s="34">
        <v>4301051865</v>
      </c>
      <c r="D22" s="688">
        <v>4680115885912</v>
      </c>
      <c r="E22" s="68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81</v>
      </c>
      <c r="L22" s="35" t="s">
        <v>45</v>
      </c>
      <c r="M22" s="36" t="s">
        <v>80</v>
      </c>
      <c r="N22" s="36"/>
      <c r="O22" s="35">
        <v>40</v>
      </c>
      <c r="P22" s="68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0"/>
      <c r="R22" s="690"/>
      <c r="S22" s="690"/>
      <c r="T22" s="691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79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82</v>
      </c>
      <c r="B23" s="60" t="s">
        <v>83</v>
      </c>
      <c r="C23" s="34">
        <v>4301051552</v>
      </c>
      <c r="D23" s="688">
        <v>4607091388237</v>
      </c>
      <c r="E23" s="68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81</v>
      </c>
      <c r="L23" s="35" t="s">
        <v>45</v>
      </c>
      <c r="M23" s="36" t="s">
        <v>80</v>
      </c>
      <c r="N23" s="36"/>
      <c r="O23" s="35">
        <v>40</v>
      </c>
      <c r="P23" s="6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0"/>
      <c r="R23" s="690"/>
      <c r="S23" s="690"/>
      <c r="T23" s="691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84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85</v>
      </c>
      <c r="B24" s="60" t="s">
        <v>86</v>
      </c>
      <c r="C24" s="34">
        <v>4301051907</v>
      </c>
      <c r="D24" s="688">
        <v>4680115886230</v>
      </c>
      <c r="E24" s="68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81</v>
      </c>
      <c r="L24" s="35" t="s">
        <v>45</v>
      </c>
      <c r="M24" s="36" t="s">
        <v>80</v>
      </c>
      <c r="N24" s="36"/>
      <c r="O24" s="35">
        <v>40</v>
      </c>
      <c r="P24" s="6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90"/>
      <c r="R24" s="690"/>
      <c r="S24" s="690"/>
      <c r="T24" s="691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87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88</v>
      </c>
      <c r="B25" s="60" t="s">
        <v>89</v>
      </c>
      <c r="C25" s="34">
        <v>4301051909</v>
      </c>
      <c r="D25" s="688">
        <v>4680115886247</v>
      </c>
      <c r="E25" s="68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81</v>
      </c>
      <c r="L25" s="35" t="s">
        <v>45</v>
      </c>
      <c r="M25" s="36" t="s">
        <v>80</v>
      </c>
      <c r="N25" s="36"/>
      <c r="O25" s="35">
        <v>40</v>
      </c>
      <c r="P25" s="69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90"/>
      <c r="R25" s="690"/>
      <c r="S25" s="690"/>
      <c r="T25" s="691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90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91</v>
      </c>
      <c r="B26" s="60" t="s">
        <v>92</v>
      </c>
      <c r="C26" s="34">
        <v>4301051861</v>
      </c>
      <c r="D26" s="688">
        <v>4680115885905</v>
      </c>
      <c r="E26" s="6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81</v>
      </c>
      <c r="L26" s="35" t="s">
        <v>45</v>
      </c>
      <c r="M26" s="36" t="s">
        <v>80</v>
      </c>
      <c r="N26" s="36"/>
      <c r="O26" s="35">
        <v>40</v>
      </c>
      <c r="P26" s="6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90"/>
      <c r="R26" s="690"/>
      <c r="S26" s="690"/>
      <c r="T26" s="69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93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94</v>
      </c>
      <c r="B27" s="60" t="s">
        <v>95</v>
      </c>
      <c r="C27" s="34">
        <v>4301051592</v>
      </c>
      <c r="D27" s="688">
        <v>4607091388244</v>
      </c>
      <c r="E27" s="6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81</v>
      </c>
      <c r="L27" s="35" t="s">
        <v>45</v>
      </c>
      <c r="M27" s="36" t="s">
        <v>80</v>
      </c>
      <c r="N27" s="36"/>
      <c r="O27" s="35">
        <v>40</v>
      </c>
      <c r="P27" s="6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90"/>
      <c r="R27" s="690"/>
      <c r="S27" s="690"/>
      <c r="T27" s="69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96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700"/>
      <c r="B28" s="700"/>
      <c r="C28" s="700"/>
      <c r="D28" s="700"/>
      <c r="E28" s="700"/>
      <c r="F28" s="700"/>
      <c r="G28" s="700"/>
      <c r="H28" s="700"/>
      <c r="I28" s="700"/>
      <c r="J28" s="700"/>
      <c r="K28" s="700"/>
      <c r="L28" s="700"/>
      <c r="M28" s="700"/>
      <c r="N28" s="700"/>
      <c r="O28" s="701"/>
      <c r="P28" s="697" t="s">
        <v>40</v>
      </c>
      <c r="Q28" s="698"/>
      <c r="R28" s="698"/>
      <c r="S28" s="698"/>
      <c r="T28" s="698"/>
      <c r="U28" s="698"/>
      <c r="V28" s="699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700"/>
      <c r="B29" s="700"/>
      <c r="C29" s="700"/>
      <c r="D29" s="700"/>
      <c r="E29" s="700"/>
      <c r="F29" s="700"/>
      <c r="G29" s="700"/>
      <c r="H29" s="700"/>
      <c r="I29" s="700"/>
      <c r="J29" s="700"/>
      <c r="K29" s="700"/>
      <c r="L29" s="700"/>
      <c r="M29" s="700"/>
      <c r="N29" s="700"/>
      <c r="O29" s="701"/>
      <c r="P29" s="697" t="s">
        <v>40</v>
      </c>
      <c r="Q29" s="698"/>
      <c r="R29" s="698"/>
      <c r="S29" s="698"/>
      <c r="T29" s="698"/>
      <c r="U29" s="698"/>
      <c r="V29" s="699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87" t="s">
        <v>97</v>
      </c>
      <c r="B30" s="687"/>
      <c r="C30" s="687"/>
      <c r="D30" s="687"/>
      <c r="E30" s="687"/>
      <c r="F30" s="687"/>
      <c r="G30" s="687"/>
      <c r="H30" s="687"/>
      <c r="I30" s="687"/>
      <c r="J30" s="687"/>
      <c r="K30" s="687"/>
      <c r="L30" s="687"/>
      <c r="M30" s="687"/>
      <c r="N30" s="687"/>
      <c r="O30" s="687"/>
      <c r="P30" s="687"/>
      <c r="Q30" s="687"/>
      <c r="R30" s="687"/>
      <c r="S30" s="687"/>
      <c r="T30" s="687"/>
      <c r="U30" s="687"/>
      <c r="V30" s="687"/>
      <c r="W30" s="687"/>
      <c r="X30" s="687"/>
      <c r="Y30" s="687"/>
      <c r="Z30" s="687"/>
      <c r="AA30" s="63"/>
      <c r="AB30" s="63"/>
      <c r="AC30" s="63"/>
    </row>
    <row r="31" spans="1:68" ht="27" customHeight="1" x14ac:dyDescent="0.25">
      <c r="A31" s="60" t="s">
        <v>98</v>
      </c>
      <c r="B31" s="60" t="s">
        <v>99</v>
      </c>
      <c r="C31" s="34">
        <v>4301032013</v>
      </c>
      <c r="D31" s="688">
        <v>4607091388503</v>
      </c>
      <c r="E31" s="68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81</v>
      </c>
      <c r="L31" s="35" t="s">
        <v>45</v>
      </c>
      <c r="M31" s="36" t="s">
        <v>102</v>
      </c>
      <c r="N31" s="36"/>
      <c r="O31" s="35">
        <v>120</v>
      </c>
      <c r="P31" s="7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90"/>
      <c r="R31" s="690"/>
      <c r="S31" s="690"/>
      <c r="T31" s="691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100</v>
      </c>
      <c r="AG31" s="75"/>
      <c r="AJ31" s="79" t="s">
        <v>45</v>
      </c>
      <c r="AK31" s="79">
        <v>0</v>
      </c>
      <c r="BB31" s="94" t="s">
        <v>101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700"/>
      <c r="B32" s="700"/>
      <c r="C32" s="700"/>
      <c r="D32" s="700"/>
      <c r="E32" s="700"/>
      <c r="F32" s="700"/>
      <c r="G32" s="700"/>
      <c r="H32" s="700"/>
      <c r="I32" s="700"/>
      <c r="J32" s="700"/>
      <c r="K32" s="700"/>
      <c r="L32" s="700"/>
      <c r="M32" s="700"/>
      <c r="N32" s="700"/>
      <c r="O32" s="701"/>
      <c r="P32" s="697" t="s">
        <v>40</v>
      </c>
      <c r="Q32" s="698"/>
      <c r="R32" s="698"/>
      <c r="S32" s="698"/>
      <c r="T32" s="698"/>
      <c r="U32" s="698"/>
      <c r="V32" s="699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700"/>
      <c r="B33" s="700"/>
      <c r="C33" s="700"/>
      <c r="D33" s="700"/>
      <c r="E33" s="700"/>
      <c r="F33" s="700"/>
      <c r="G33" s="700"/>
      <c r="H33" s="700"/>
      <c r="I33" s="700"/>
      <c r="J33" s="700"/>
      <c r="K33" s="700"/>
      <c r="L33" s="700"/>
      <c r="M33" s="700"/>
      <c r="N33" s="700"/>
      <c r="O33" s="701"/>
      <c r="P33" s="697" t="s">
        <v>40</v>
      </c>
      <c r="Q33" s="698"/>
      <c r="R33" s="698"/>
      <c r="S33" s="698"/>
      <c r="T33" s="698"/>
      <c r="U33" s="698"/>
      <c r="V33" s="699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85" t="s">
        <v>103</v>
      </c>
      <c r="B34" s="685"/>
      <c r="C34" s="685"/>
      <c r="D34" s="685"/>
      <c r="E34" s="685"/>
      <c r="F34" s="685"/>
      <c r="G34" s="685"/>
      <c r="H34" s="685"/>
      <c r="I34" s="685"/>
      <c r="J34" s="685"/>
      <c r="K34" s="685"/>
      <c r="L34" s="685"/>
      <c r="M34" s="685"/>
      <c r="N34" s="685"/>
      <c r="O34" s="685"/>
      <c r="P34" s="685"/>
      <c r="Q34" s="685"/>
      <c r="R34" s="685"/>
      <c r="S34" s="685"/>
      <c r="T34" s="685"/>
      <c r="U34" s="685"/>
      <c r="V34" s="685"/>
      <c r="W34" s="685"/>
      <c r="X34" s="685"/>
      <c r="Y34" s="685"/>
      <c r="Z34" s="685"/>
      <c r="AA34" s="52"/>
      <c r="AB34" s="52"/>
      <c r="AC34" s="52"/>
    </row>
    <row r="35" spans="1:68" ht="16.5" customHeight="1" x14ac:dyDescent="0.25">
      <c r="A35" s="686" t="s">
        <v>104</v>
      </c>
      <c r="B35" s="686"/>
      <c r="C35" s="686"/>
      <c r="D35" s="686"/>
      <c r="E35" s="686"/>
      <c r="F35" s="686"/>
      <c r="G35" s="686"/>
      <c r="H35" s="686"/>
      <c r="I35" s="686"/>
      <c r="J35" s="686"/>
      <c r="K35" s="686"/>
      <c r="L35" s="686"/>
      <c r="M35" s="686"/>
      <c r="N35" s="686"/>
      <c r="O35" s="686"/>
      <c r="P35" s="686"/>
      <c r="Q35" s="686"/>
      <c r="R35" s="686"/>
      <c r="S35" s="686"/>
      <c r="T35" s="686"/>
      <c r="U35" s="686"/>
      <c r="V35" s="686"/>
      <c r="W35" s="686"/>
      <c r="X35" s="686"/>
      <c r="Y35" s="686"/>
      <c r="Z35" s="686"/>
      <c r="AA35" s="62"/>
      <c r="AB35" s="62"/>
      <c r="AC35" s="62"/>
    </row>
    <row r="36" spans="1:68" ht="14.25" customHeight="1" x14ac:dyDescent="0.25">
      <c r="A36" s="687" t="s">
        <v>105</v>
      </c>
      <c r="B36" s="687"/>
      <c r="C36" s="687"/>
      <c r="D36" s="687"/>
      <c r="E36" s="687"/>
      <c r="F36" s="687"/>
      <c r="G36" s="687"/>
      <c r="H36" s="687"/>
      <c r="I36" s="687"/>
      <c r="J36" s="687"/>
      <c r="K36" s="687"/>
      <c r="L36" s="687"/>
      <c r="M36" s="687"/>
      <c r="N36" s="687"/>
      <c r="O36" s="687"/>
      <c r="P36" s="687"/>
      <c r="Q36" s="687"/>
      <c r="R36" s="687"/>
      <c r="S36" s="687"/>
      <c r="T36" s="687"/>
      <c r="U36" s="687"/>
      <c r="V36" s="687"/>
      <c r="W36" s="687"/>
      <c r="X36" s="687"/>
      <c r="Y36" s="687"/>
      <c r="Z36" s="687"/>
      <c r="AA36" s="63"/>
      <c r="AB36" s="63"/>
      <c r="AC36" s="63"/>
    </row>
    <row r="37" spans="1:68" ht="16.5" customHeight="1" x14ac:dyDescent="0.25">
      <c r="A37" s="60" t="s">
        <v>106</v>
      </c>
      <c r="B37" s="60" t="s">
        <v>107</v>
      </c>
      <c r="C37" s="34">
        <v>4301011380</v>
      </c>
      <c r="D37" s="688">
        <v>4607091385670</v>
      </c>
      <c r="E37" s="68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110</v>
      </c>
      <c r="L37" s="35" t="s">
        <v>45</v>
      </c>
      <c r="M37" s="36" t="s">
        <v>109</v>
      </c>
      <c r="N37" s="36"/>
      <c r="O37" s="35">
        <v>50</v>
      </c>
      <c r="P37" s="7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90"/>
      <c r="R37" s="690"/>
      <c r="S37" s="690"/>
      <c r="T37" s="691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108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111</v>
      </c>
      <c r="B38" s="60" t="s">
        <v>112</v>
      </c>
      <c r="C38" s="34">
        <v>4301011382</v>
      </c>
      <c r="D38" s="688">
        <v>4607091385687</v>
      </c>
      <c r="E38" s="68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114</v>
      </c>
      <c r="L38" s="35" t="s">
        <v>45</v>
      </c>
      <c r="M38" s="36" t="s">
        <v>113</v>
      </c>
      <c r="N38" s="36"/>
      <c r="O38" s="35">
        <v>50</v>
      </c>
      <c r="P38" s="7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0"/>
      <c r="R38" s="690"/>
      <c r="S38" s="690"/>
      <c r="T38" s="691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108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115</v>
      </c>
      <c r="B39" s="60" t="s">
        <v>116</v>
      </c>
      <c r="C39" s="34">
        <v>4301011565</v>
      </c>
      <c r="D39" s="688">
        <v>4680115882539</v>
      </c>
      <c r="E39" s="68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114</v>
      </c>
      <c r="L39" s="35" t="s">
        <v>45</v>
      </c>
      <c r="M39" s="36" t="s">
        <v>113</v>
      </c>
      <c r="N39" s="36"/>
      <c r="O39" s="35">
        <v>50</v>
      </c>
      <c r="P39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90"/>
      <c r="R39" s="690"/>
      <c r="S39" s="690"/>
      <c r="T39" s="691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108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117</v>
      </c>
      <c r="B40" s="60" t="s">
        <v>118</v>
      </c>
      <c r="C40" s="34">
        <v>4301011624</v>
      </c>
      <c r="D40" s="688">
        <v>4680115883949</v>
      </c>
      <c r="E40" s="68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114</v>
      </c>
      <c r="L40" s="35" t="s">
        <v>45</v>
      </c>
      <c r="M40" s="36" t="s">
        <v>109</v>
      </c>
      <c r="N40" s="36"/>
      <c r="O40" s="35">
        <v>50</v>
      </c>
      <c r="P40" s="7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90"/>
      <c r="R40" s="690"/>
      <c r="S40" s="690"/>
      <c r="T40" s="691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119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700"/>
      <c r="B41" s="700"/>
      <c r="C41" s="700"/>
      <c r="D41" s="700"/>
      <c r="E41" s="700"/>
      <c r="F41" s="700"/>
      <c r="G41" s="700"/>
      <c r="H41" s="700"/>
      <c r="I41" s="700"/>
      <c r="J41" s="700"/>
      <c r="K41" s="700"/>
      <c r="L41" s="700"/>
      <c r="M41" s="700"/>
      <c r="N41" s="700"/>
      <c r="O41" s="701"/>
      <c r="P41" s="697" t="s">
        <v>40</v>
      </c>
      <c r="Q41" s="698"/>
      <c r="R41" s="698"/>
      <c r="S41" s="698"/>
      <c r="T41" s="698"/>
      <c r="U41" s="698"/>
      <c r="V41" s="699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700"/>
      <c r="B42" s="700"/>
      <c r="C42" s="700"/>
      <c r="D42" s="700"/>
      <c r="E42" s="700"/>
      <c r="F42" s="700"/>
      <c r="G42" s="700"/>
      <c r="H42" s="700"/>
      <c r="I42" s="700"/>
      <c r="J42" s="700"/>
      <c r="K42" s="700"/>
      <c r="L42" s="700"/>
      <c r="M42" s="700"/>
      <c r="N42" s="700"/>
      <c r="O42" s="701"/>
      <c r="P42" s="697" t="s">
        <v>40</v>
      </c>
      <c r="Q42" s="698"/>
      <c r="R42" s="698"/>
      <c r="S42" s="698"/>
      <c r="T42" s="698"/>
      <c r="U42" s="698"/>
      <c r="V42" s="699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87" t="s">
        <v>76</v>
      </c>
      <c r="B43" s="687"/>
      <c r="C43" s="687"/>
      <c r="D43" s="687"/>
      <c r="E43" s="687"/>
      <c r="F43" s="687"/>
      <c r="G43" s="687"/>
      <c r="H43" s="687"/>
      <c r="I43" s="687"/>
      <c r="J43" s="687"/>
      <c r="K43" s="687"/>
      <c r="L43" s="687"/>
      <c r="M43" s="687"/>
      <c r="N43" s="687"/>
      <c r="O43" s="687"/>
      <c r="P43" s="687"/>
      <c r="Q43" s="687"/>
      <c r="R43" s="687"/>
      <c r="S43" s="687"/>
      <c r="T43" s="687"/>
      <c r="U43" s="687"/>
      <c r="V43" s="687"/>
      <c r="W43" s="687"/>
      <c r="X43" s="687"/>
      <c r="Y43" s="687"/>
      <c r="Z43" s="687"/>
      <c r="AA43" s="63"/>
      <c r="AB43" s="63"/>
      <c r="AC43" s="63"/>
    </row>
    <row r="44" spans="1:68" ht="16.5" customHeight="1" x14ac:dyDescent="0.25">
      <c r="A44" s="60" t="s">
        <v>120</v>
      </c>
      <c r="B44" s="60" t="s">
        <v>121</v>
      </c>
      <c r="C44" s="34">
        <v>4301051820</v>
      </c>
      <c r="D44" s="688">
        <v>4680115884915</v>
      </c>
      <c r="E44" s="68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81</v>
      </c>
      <c r="L44" s="35" t="s">
        <v>45</v>
      </c>
      <c r="M44" s="36" t="s">
        <v>113</v>
      </c>
      <c r="N44" s="36"/>
      <c r="O44" s="35">
        <v>40</v>
      </c>
      <c r="P44" s="7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90"/>
      <c r="R44" s="690"/>
      <c r="S44" s="690"/>
      <c r="T44" s="691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122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00"/>
      <c r="B45" s="700"/>
      <c r="C45" s="700"/>
      <c r="D45" s="700"/>
      <c r="E45" s="700"/>
      <c r="F45" s="700"/>
      <c r="G45" s="700"/>
      <c r="H45" s="700"/>
      <c r="I45" s="700"/>
      <c r="J45" s="700"/>
      <c r="K45" s="700"/>
      <c r="L45" s="700"/>
      <c r="M45" s="700"/>
      <c r="N45" s="700"/>
      <c r="O45" s="701"/>
      <c r="P45" s="697" t="s">
        <v>40</v>
      </c>
      <c r="Q45" s="698"/>
      <c r="R45" s="698"/>
      <c r="S45" s="698"/>
      <c r="T45" s="698"/>
      <c r="U45" s="698"/>
      <c r="V45" s="699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700"/>
      <c r="B46" s="700"/>
      <c r="C46" s="700"/>
      <c r="D46" s="700"/>
      <c r="E46" s="700"/>
      <c r="F46" s="700"/>
      <c r="G46" s="700"/>
      <c r="H46" s="700"/>
      <c r="I46" s="700"/>
      <c r="J46" s="700"/>
      <c r="K46" s="700"/>
      <c r="L46" s="700"/>
      <c r="M46" s="700"/>
      <c r="N46" s="700"/>
      <c r="O46" s="701"/>
      <c r="P46" s="697" t="s">
        <v>40</v>
      </c>
      <c r="Q46" s="698"/>
      <c r="R46" s="698"/>
      <c r="S46" s="698"/>
      <c r="T46" s="698"/>
      <c r="U46" s="698"/>
      <c r="V46" s="699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86" t="s">
        <v>123</v>
      </c>
      <c r="B47" s="686"/>
      <c r="C47" s="686"/>
      <c r="D47" s="686"/>
      <c r="E47" s="686"/>
      <c r="F47" s="686"/>
      <c r="G47" s="686"/>
      <c r="H47" s="686"/>
      <c r="I47" s="686"/>
      <c r="J47" s="686"/>
      <c r="K47" s="686"/>
      <c r="L47" s="686"/>
      <c r="M47" s="686"/>
      <c r="N47" s="686"/>
      <c r="O47" s="686"/>
      <c r="P47" s="686"/>
      <c r="Q47" s="686"/>
      <c r="R47" s="686"/>
      <c r="S47" s="686"/>
      <c r="T47" s="686"/>
      <c r="U47" s="686"/>
      <c r="V47" s="686"/>
      <c r="W47" s="686"/>
      <c r="X47" s="686"/>
      <c r="Y47" s="686"/>
      <c r="Z47" s="686"/>
      <c r="AA47" s="62"/>
      <c r="AB47" s="62"/>
      <c r="AC47" s="62"/>
    </row>
    <row r="48" spans="1:68" ht="14.25" customHeight="1" x14ac:dyDescent="0.25">
      <c r="A48" s="687" t="s">
        <v>105</v>
      </c>
      <c r="B48" s="687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7"/>
      <c r="W48" s="687"/>
      <c r="X48" s="687"/>
      <c r="Y48" s="687"/>
      <c r="Z48" s="687"/>
      <c r="AA48" s="63"/>
      <c r="AB48" s="63"/>
      <c r="AC48" s="63"/>
    </row>
    <row r="49" spans="1:68" ht="27" customHeight="1" x14ac:dyDescent="0.25">
      <c r="A49" s="60" t="s">
        <v>124</v>
      </c>
      <c r="B49" s="60" t="s">
        <v>125</v>
      </c>
      <c r="C49" s="34">
        <v>4301012030</v>
      </c>
      <c r="D49" s="688">
        <v>4680115885882</v>
      </c>
      <c r="E49" s="68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110</v>
      </c>
      <c r="L49" s="35" t="s">
        <v>45</v>
      </c>
      <c r="M49" s="36" t="s">
        <v>113</v>
      </c>
      <c r="N49" s="36"/>
      <c r="O49" s="35">
        <v>50</v>
      </c>
      <c r="P49" s="7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90"/>
      <c r="R49" s="690"/>
      <c r="S49" s="690"/>
      <c r="T49" s="691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126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127</v>
      </c>
      <c r="B50" s="60" t="s">
        <v>128</v>
      </c>
      <c r="C50" s="34">
        <v>4301011816</v>
      </c>
      <c r="D50" s="688">
        <v>4680115881426</v>
      </c>
      <c r="E50" s="68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110</v>
      </c>
      <c r="L50" s="35" t="s">
        <v>45</v>
      </c>
      <c r="M50" s="36" t="s">
        <v>109</v>
      </c>
      <c r="N50" s="36"/>
      <c r="O50" s="35">
        <v>50</v>
      </c>
      <c r="P50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90"/>
      <c r="R50" s="690"/>
      <c r="S50" s="690"/>
      <c r="T50" s="691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129</v>
      </c>
      <c r="AG50" s="75"/>
      <c r="AJ50" s="79" t="s">
        <v>45</v>
      </c>
      <c r="AK50" s="79">
        <v>0</v>
      </c>
      <c r="BB50" s="108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130</v>
      </c>
      <c r="B51" s="60" t="s">
        <v>131</v>
      </c>
      <c r="C51" s="34">
        <v>4301011386</v>
      </c>
      <c r="D51" s="688">
        <v>4680115880283</v>
      </c>
      <c r="E51" s="68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114</v>
      </c>
      <c r="L51" s="35" t="s">
        <v>45</v>
      </c>
      <c r="M51" s="36" t="s">
        <v>109</v>
      </c>
      <c r="N51" s="36"/>
      <c r="O51" s="35">
        <v>45</v>
      </c>
      <c r="P51" s="7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90"/>
      <c r="R51" s="690"/>
      <c r="S51" s="690"/>
      <c r="T51" s="69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132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133</v>
      </c>
      <c r="B52" s="60" t="s">
        <v>134</v>
      </c>
      <c r="C52" s="34">
        <v>4301011806</v>
      </c>
      <c r="D52" s="688">
        <v>4680115881525</v>
      </c>
      <c r="E52" s="68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114</v>
      </c>
      <c r="L52" s="35" t="s">
        <v>45</v>
      </c>
      <c r="M52" s="36" t="s">
        <v>109</v>
      </c>
      <c r="N52" s="36"/>
      <c r="O52" s="35">
        <v>50</v>
      </c>
      <c r="P52" s="7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0"/>
      <c r="R52" s="690"/>
      <c r="S52" s="690"/>
      <c r="T52" s="69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135</v>
      </c>
      <c r="B53" s="60" t="s">
        <v>136</v>
      </c>
      <c r="C53" s="34">
        <v>4301011589</v>
      </c>
      <c r="D53" s="688">
        <v>4680115885899</v>
      </c>
      <c r="E53" s="68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81</v>
      </c>
      <c r="L53" s="35" t="s">
        <v>45</v>
      </c>
      <c r="M53" s="36" t="s">
        <v>138</v>
      </c>
      <c r="N53" s="36"/>
      <c r="O53" s="35">
        <v>50</v>
      </c>
      <c r="P53" s="7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0"/>
      <c r="R53" s="690"/>
      <c r="S53" s="690"/>
      <c r="T53" s="69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137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139</v>
      </c>
      <c r="B54" s="60" t="s">
        <v>140</v>
      </c>
      <c r="C54" s="34">
        <v>4301011801</v>
      </c>
      <c r="D54" s="688">
        <v>4680115881419</v>
      </c>
      <c r="E54" s="68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114</v>
      </c>
      <c r="L54" s="35" t="s">
        <v>45</v>
      </c>
      <c r="M54" s="36" t="s">
        <v>109</v>
      </c>
      <c r="N54" s="36"/>
      <c r="O54" s="35">
        <v>50</v>
      </c>
      <c r="P54" s="71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0"/>
      <c r="R54" s="690"/>
      <c r="S54" s="690"/>
      <c r="T54" s="691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141</v>
      </c>
      <c r="AG54" s="75"/>
      <c r="AJ54" s="79" t="s">
        <v>45</v>
      </c>
      <c r="AK54" s="79">
        <v>0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700"/>
      <c r="B55" s="700"/>
      <c r="C55" s="700"/>
      <c r="D55" s="700"/>
      <c r="E55" s="700"/>
      <c r="F55" s="700"/>
      <c r="G55" s="700"/>
      <c r="H55" s="700"/>
      <c r="I55" s="700"/>
      <c r="J55" s="700"/>
      <c r="K55" s="700"/>
      <c r="L55" s="700"/>
      <c r="M55" s="700"/>
      <c r="N55" s="700"/>
      <c r="O55" s="701"/>
      <c r="P55" s="697" t="s">
        <v>40</v>
      </c>
      <c r="Q55" s="698"/>
      <c r="R55" s="698"/>
      <c r="S55" s="698"/>
      <c r="T55" s="698"/>
      <c r="U55" s="698"/>
      <c r="V55" s="699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700"/>
      <c r="B56" s="700"/>
      <c r="C56" s="700"/>
      <c r="D56" s="700"/>
      <c r="E56" s="700"/>
      <c r="F56" s="700"/>
      <c r="G56" s="700"/>
      <c r="H56" s="700"/>
      <c r="I56" s="700"/>
      <c r="J56" s="700"/>
      <c r="K56" s="700"/>
      <c r="L56" s="700"/>
      <c r="M56" s="700"/>
      <c r="N56" s="700"/>
      <c r="O56" s="701"/>
      <c r="P56" s="697" t="s">
        <v>40</v>
      </c>
      <c r="Q56" s="698"/>
      <c r="R56" s="698"/>
      <c r="S56" s="698"/>
      <c r="T56" s="698"/>
      <c r="U56" s="698"/>
      <c r="V56" s="699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87" t="s">
        <v>142</v>
      </c>
      <c r="B57" s="687"/>
      <c r="C57" s="687"/>
      <c r="D57" s="687"/>
      <c r="E57" s="687"/>
      <c r="F57" s="687"/>
      <c r="G57" s="687"/>
      <c r="H57" s="687"/>
      <c r="I57" s="687"/>
      <c r="J57" s="687"/>
      <c r="K57" s="687"/>
      <c r="L57" s="687"/>
      <c r="M57" s="687"/>
      <c r="N57" s="687"/>
      <c r="O57" s="687"/>
      <c r="P57" s="687"/>
      <c r="Q57" s="687"/>
      <c r="R57" s="687"/>
      <c r="S57" s="687"/>
      <c r="T57" s="687"/>
      <c r="U57" s="687"/>
      <c r="V57" s="687"/>
      <c r="W57" s="687"/>
      <c r="X57" s="687"/>
      <c r="Y57" s="687"/>
      <c r="Z57" s="687"/>
      <c r="AA57" s="63"/>
      <c r="AB57" s="63"/>
      <c r="AC57" s="63"/>
    </row>
    <row r="58" spans="1:68" ht="16.5" customHeight="1" x14ac:dyDescent="0.25">
      <c r="A58" s="60" t="s">
        <v>143</v>
      </c>
      <c r="B58" s="60" t="s">
        <v>144</v>
      </c>
      <c r="C58" s="34">
        <v>4301020298</v>
      </c>
      <c r="D58" s="688">
        <v>4680115881440</v>
      </c>
      <c r="E58" s="68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110</v>
      </c>
      <c r="L58" s="35" t="s">
        <v>45</v>
      </c>
      <c r="M58" s="36" t="s">
        <v>109</v>
      </c>
      <c r="N58" s="36"/>
      <c r="O58" s="35">
        <v>50</v>
      </c>
      <c r="P58" s="7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0"/>
      <c r="R58" s="690"/>
      <c r="S58" s="690"/>
      <c r="T58" s="691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145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146</v>
      </c>
      <c r="B59" s="60" t="s">
        <v>147</v>
      </c>
      <c r="C59" s="34">
        <v>4301020228</v>
      </c>
      <c r="D59" s="688">
        <v>4680115882751</v>
      </c>
      <c r="E59" s="68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114</v>
      </c>
      <c r="L59" s="35" t="s">
        <v>45</v>
      </c>
      <c r="M59" s="36" t="s">
        <v>109</v>
      </c>
      <c r="N59" s="36"/>
      <c r="O59" s="35">
        <v>90</v>
      </c>
      <c r="P59" s="71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0"/>
      <c r="R59" s="690"/>
      <c r="S59" s="690"/>
      <c r="T59" s="691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148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149</v>
      </c>
      <c r="B60" s="60" t="s">
        <v>150</v>
      </c>
      <c r="C60" s="34">
        <v>4301020358</v>
      </c>
      <c r="D60" s="688">
        <v>4680115885950</v>
      </c>
      <c r="E60" s="68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81</v>
      </c>
      <c r="L60" s="35" t="s">
        <v>45</v>
      </c>
      <c r="M60" s="36" t="s">
        <v>113</v>
      </c>
      <c r="N60" s="36"/>
      <c r="O60" s="35">
        <v>50</v>
      </c>
      <c r="P60" s="7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0"/>
      <c r="R60" s="690"/>
      <c r="S60" s="690"/>
      <c r="T60" s="691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151</v>
      </c>
      <c r="B61" s="60" t="s">
        <v>152</v>
      </c>
      <c r="C61" s="34">
        <v>4301020296</v>
      </c>
      <c r="D61" s="688">
        <v>4680115881433</v>
      </c>
      <c r="E61" s="68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81</v>
      </c>
      <c r="L61" s="35" t="s">
        <v>45</v>
      </c>
      <c r="M61" s="36" t="s">
        <v>109</v>
      </c>
      <c r="N61" s="36"/>
      <c r="O61" s="35">
        <v>50</v>
      </c>
      <c r="P61" s="7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0"/>
      <c r="R61" s="690"/>
      <c r="S61" s="690"/>
      <c r="T61" s="691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145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00"/>
      <c r="B62" s="700"/>
      <c r="C62" s="700"/>
      <c r="D62" s="700"/>
      <c r="E62" s="700"/>
      <c r="F62" s="700"/>
      <c r="G62" s="700"/>
      <c r="H62" s="700"/>
      <c r="I62" s="700"/>
      <c r="J62" s="700"/>
      <c r="K62" s="700"/>
      <c r="L62" s="700"/>
      <c r="M62" s="700"/>
      <c r="N62" s="700"/>
      <c r="O62" s="701"/>
      <c r="P62" s="697" t="s">
        <v>40</v>
      </c>
      <c r="Q62" s="698"/>
      <c r="R62" s="698"/>
      <c r="S62" s="698"/>
      <c r="T62" s="698"/>
      <c r="U62" s="698"/>
      <c r="V62" s="699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700"/>
      <c r="B63" s="700"/>
      <c r="C63" s="700"/>
      <c r="D63" s="700"/>
      <c r="E63" s="700"/>
      <c r="F63" s="700"/>
      <c r="G63" s="700"/>
      <c r="H63" s="700"/>
      <c r="I63" s="700"/>
      <c r="J63" s="700"/>
      <c r="K63" s="700"/>
      <c r="L63" s="700"/>
      <c r="M63" s="700"/>
      <c r="N63" s="700"/>
      <c r="O63" s="701"/>
      <c r="P63" s="697" t="s">
        <v>40</v>
      </c>
      <c r="Q63" s="698"/>
      <c r="R63" s="698"/>
      <c r="S63" s="698"/>
      <c r="T63" s="698"/>
      <c r="U63" s="698"/>
      <c r="V63" s="699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87" t="s">
        <v>153</v>
      </c>
      <c r="B64" s="687"/>
      <c r="C64" s="687"/>
      <c r="D64" s="687"/>
      <c r="E64" s="687"/>
      <c r="F64" s="687"/>
      <c r="G64" s="687"/>
      <c r="H64" s="687"/>
      <c r="I64" s="687"/>
      <c r="J64" s="687"/>
      <c r="K64" s="687"/>
      <c r="L64" s="687"/>
      <c r="M64" s="687"/>
      <c r="N64" s="687"/>
      <c r="O64" s="687"/>
      <c r="P64" s="687"/>
      <c r="Q64" s="687"/>
      <c r="R64" s="687"/>
      <c r="S64" s="687"/>
      <c r="T64" s="687"/>
      <c r="U64" s="687"/>
      <c r="V64" s="687"/>
      <c r="W64" s="687"/>
      <c r="X64" s="687"/>
      <c r="Y64" s="687"/>
      <c r="Z64" s="687"/>
      <c r="AA64" s="63"/>
      <c r="AB64" s="63"/>
      <c r="AC64" s="63"/>
    </row>
    <row r="65" spans="1:68" ht="27" customHeight="1" x14ac:dyDescent="0.25">
      <c r="A65" s="60" t="s">
        <v>154</v>
      </c>
      <c r="B65" s="60" t="s">
        <v>155</v>
      </c>
      <c r="C65" s="34">
        <v>4301031243</v>
      </c>
      <c r="D65" s="688">
        <v>4680115885073</v>
      </c>
      <c r="E65" s="68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157</v>
      </c>
      <c r="L65" s="35" t="s">
        <v>45</v>
      </c>
      <c r="M65" s="36" t="s">
        <v>80</v>
      </c>
      <c r="N65" s="36"/>
      <c r="O65" s="35">
        <v>40</v>
      </c>
      <c r="P65" s="7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0"/>
      <c r="R65" s="690"/>
      <c r="S65" s="690"/>
      <c r="T65" s="691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156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158</v>
      </c>
      <c r="B66" s="60" t="s">
        <v>159</v>
      </c>
      <c r="C66" s="34">
        <v>4301031241</v>
      </c>
      <c r="D66" s="688">
        <v>4680115885059</v>
      </c>
      <c r="E66" s="68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157</v>
      </c>
      <c r="L66" s="35" t="s">
        <v>45</v>
      </c>
      <c r="M66" s="36" t="s">
        <v>80</v>
      </c>
      <c r="N66" s="36"/>
      <c r="O66" s="35">
        <v>40</v>
      </c>
      <c r="P66" s="7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0"/>
      <c r="R66" s="690"/>
      <c r="S66" s="690"/>
      <c r="T66" s="691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160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161</v>
      </c>
      <c r="B67" s="60" t="s">
        <v>162</v>
      </c>
      <c r="C67" s="34">
        <v>4301031316</v>
      </c>
      <c r="D67" s="688">
        <v>4680115885097</v>
      </c>
      <c r="E67" s="68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157</v>
      </c>
      <c r="L67" s="35" t="s">
        <v>45</v>
      </c>
      <c r="M67" s="36" t="s">
        <v>80</v>
      </c>
      <c r="N67" s="36"/>
      <c r="O67" s="35">
        <v>40</v>
      </c>
      <c r="P67" s="7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0"/>
      <c r="R67" s="690"/>
      <c r="S67" s="690"/>
      <c r="T67" s="691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163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00"/>
      <c r="B68" s="700"/>
      <c r="C68" s="700"/>
      <c r="D68" s="700"/>
      <c r="E68" s="700"/>
      <c r="F68" s="700"/>
      <c r="G68" s="700"/>
      <c r="H68" s="700"/>
      <c r="I68" s="700"/>
      <c r="J68" s="700"/>
      <c r="K68" s="700"/>
      <c r="L68" s="700"/>
      <c r="M68" s="700"/>
      <c r="N68" s="700"/>
      <c r="O68" s="701"/>
      <c r="P68" s="697" t="s">
        <v>40</v>
      </c>
      <c r="Q68" s="698"/>
      <c r="R68" s="698"/>
      <c r="S68" s="698"/>
      <c r="T68" s="698"/>
      <c r="U68" s="698"/>
      <c r="V68" s="699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00"/>
      <c r="B69" s="700"/>
      <c r="C69" s="700"/>
      <c r="D69" s="700"/>
      <c r="E69" s="700"/>
      <c r="F69" s="700"/>
      <c r="G69" s="700"/>
      <c r="H69" s="700"/>
      <c r="I69" s="700"/>
      <c r="J69" s="700"/>
      <c r="K69" s="700"/>
      <c r="L69" s="700"/>
      <c r="M69" s="700"/>
      <c r="N69" s="700"/>
      <c r="O69" s="701"/>
      <c r="P69" s="697" t="s">
        <v>40</v>
      </c>
      <c r="Q69" s="698"/>
      <c r="R69" s="698"/>
      <c r="S69" s="698"/>
      <c r="T69" s="698"/>
      <c r="U69" s="698"/>
      <c r="V69" s="699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87" t="s">
        <v>76</v>
      </c>
      <c r="B70" s="687"/>
      <c r="C70" s="687"/>
      <c r="D70" s="687"/>
      <c r="E70" s="687"/>
      <c r="F70" s="687"/>
      <c r="G70" s="687"/>
      <c r="H70" s="687"/>
      <c r="I70" s="687"/>
      <c r="J70" s="687"/>
      <c r="K70" s="687"/>
      <c r="L70" s="687"/>
      <c r="M70" s="687"/>
      <c r="N70" s="687"/>
      <c r="O70" s="687"/>
      <c r="P70" s="687"/>
      <c r="Q70" s="687"/>
      <c r="R70" s="687"/>
      <c r="S70" s="687"/>
      <c r="T70" s="687"/>
      <c r="U70" s="687"/>
      <c r="V70" s="687"/>
      <c r="W70" s="687"/>
      <c r="X70" s="687"/>
      <c r="Y70" s="687"/>
      <c r="Z70" s="687"/>
      <c r="AA70" s="63"/>
      <c r="AB70" s="63"/>
      <c r="AC70" s="63"/>
    </row>
    <row r="71" spans="1:68" ht="16.5" customHeight="1" x14ac:dyDescent="0.25">
      <c r="A71" s="60" t="s">
        <v>164</v>
      </c>
      <c r="B71" s="60" t="s">
        <v>165</v>
      </c>
      <c r="C71" s="34">
        <v>4301051838</v>
      </c>
      <c r="D71" s="688">
        <v>4680115881891</v>
      </c>
      <c r="E71" s="68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110</v>
      </c>
      <c r="L71" s="35" t="s">
        <v>45</v>
      </c>
      <c r="M71" s="36" t="s">
        <v>113</v>
      </c>
      <c r="N71" s="36"/>
      <c r="O71" s="35">
        <v>40</v>
      </c>
      <c r="P71" s="72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0"/>
      <c r="R71" s="690"/>
      <c r="S71" s="690"/>
      <c r="T71" s="691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166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167</v>
      </c>
      <c r="B72" s="60" t="s">
        <v>168</v>
      </c>
      <c r="C72" s="34">
        <v>4301051846</v>
      </c>
      <c r="D72" s="688">
        <v>4680115885769</v>
      </c>
      <c r="E72" s="68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110</v>
      </c>
      <c r="L72" s="35" t="s">
        <v>45</v>
      </c>
      <c r="M72" s="36" t="s">
        <v>113</v>
      </c>
      <c r="N72" s="36"/>
      <c r="O72" s="35">
        <v>45</v>
      </c>
      <c r="P72" s="72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0"/>
      <c r="R72" s="690"/>
      <c r="S72" s="690"/>
      <c r="T72" s="691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169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170</v>
      </c>
      <c r="B73" s="60" t="s">
        <v>171</v>
      </c>
      <c r="C73" s="34">
        <v>4301051927</v>
      </c>
      <c r="D73" s="688">
        <v>4680115884410</v>
      </c>
      <c r="E73" s="68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110</v>
      </c>
      <c r="L73" s="35" t="s">
        <v>45</v>
      </c>
      <c r="M73" s="36" t="s">
        <v>113</v>
      </c>
      <c r="N73" s="36"/>
      <c r="O73" s="35">
        <v>40</v>
      </c>
      <c r="P73" s="7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0"/>
      <c r="R73" s="690"/>
      <c r="S73" s="690"/>
      <c r="T73" s="691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35" t="s">
        <v>172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173</v>
      </c>
      <c r="B74" s="60" t="s">
        <v>174</v>
      </c>
      <c r="C74" s="34">
        <v>4301051837</v>
      </c>
      <c r="D74" s="688">
        <v>4680115884311</v>
      </c>
      <c r="E74" s="68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81</v>
      </c>
      <c r="L74" s="35" t="s">
        <v>45</v>
      </c>
      <c r="M74" s="36" t="s">
        <v>113</v>
      </c>
      <c r="N74" s="36"/>
      <c r="O74" s="35">
        <v>40</v>
      </c>
      <c r="P74" s="7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0"/>
      <c r="R74" s="690"/>
      <c r="S74" s="690"/>
      <c r="T74" s="691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166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175</v>
      </c>
      <c r="B75" s="60" t="s">
        <v>176</v>
      </c>
      <c r="C75" s="34">
        <v>4301051844</v>
      </c>
      <c r="D75" s="688">
        <v>4680115885929</v>
      </c>
      <c r="E75" s="68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81</v>
      </c>
      <c r="L75" s="35" t="s">
        <v>45</v>
      </c>
      <c r="M75" s="36" t="s">
        <v>113</v>
      </c>
      <c r="N75" s="36"/>
      <c r="O75" s="35">
        <v>45</v>
      </c>
      <c r="P75" s="72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0"/>
      <c r="R75" s="690"/>
      <c r="S75" s="690"/>
      <c r="T75" s="691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169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177</v>
      </c>
      <c r="B76" s="60" t="s">
        <v>178</v>
      </c>
      <c r="C76" s="34">
        <v>4301051929</v>
      </c>
      <c r="D76" s="688">
        <v>4680115884403</v>
      </c>
      <c r="E76" s="68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81</v>
      </c>
      <c r="L76" s="35" t="s">
        <v>45</v>
      </c>
      <c r="M76" s="36" t="s">
        <v>113</v>
      </c>
      <c r="N76" s="36"/>
      <c r="O76" s="35">
        <v>40</v>
      </c>
      <c r="P76" s="7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0"/>
      <c r="R76" s="690"/>
      <c r="S76" s="690"/>
      <c r="T76" s="691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172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700"/>
      <c r="B77" s="700"/>
      <c r="C77" s="700"/>
      <c r="D77" s="700"/>
      <c r="E77" s="700"/>
      <c r="F77" s="700"/>
      <c r="G77" s="700"/>
      <c r="H77" s="700"/>
      <c r="I77" s="700"/>
      <c r="J77" s="700"/>
      <c r="K77" s="700"/>
      <c r="L77" s="700"/>
      <c r="M77" s="700"/>
      <c r="N77" s="700"/>
      <c r="O77" s="701"/>
      <c r="P77" s="697" t="s">
        <v>40</v>
      </c>
      <c r="Q77" s="698"/>
      <c r="R77" s="698"/>
      <c r="S77" s="698"/>
      <c r="T77" s="698"/>
      <c r="U77" s="698"/>
      <c r="V77" s="699"/>
      <c r="W77" s="40" t="s">
        <v>39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700"/>
      <c r="B78" s="700"/>
      <c r="C78" s="700"/>
      <c r="D78" s="700"/>
      <c r="E78" s="700"/>
      <c r="F78" s="700"/>
      <c r="G78" s="700"/>
      <c r="H78" s="700"/>
      <c r="I78" s="700"/>
      <c r="J78" s="700"/>
      <c r="K78" s="700"/>
      <c r="L78" s="700"/>
      <c r="M78" s="700"/>
      <c r="N78" s="700"/>
      <c r="O78" s="701"/>
      <c r="P78" s="697" t="s">
        <v>40</v>
      </c>
      <c r="Q78" s="698"/>
      <c r="R78" s="698"/>
      <c r="S78" s="698"/>
      <c r="T78" s="698"/>
      <c r="U78" s="698"/>
      <c r="V78" s="699"/>
      <c r="W78" s="40" t="s">
        <v>0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87" t="s">
        <v>179</v>
      </c>
      <c r="B79" s="687"/>
      <c r="C79" s="687"/>
      <c r="D79" s="687"/>
      <c r="E79" s="687"/>
      <c r="F79" s="687"/>
      <c r="G79" s="687"/>
      <c r="H79" s="687"/>
      <c r="I79" s="687"/>
      <c r="J79" s="687"/>
      <c r="K79" s="687"/>
      <c r="L79" s="687"/>
      <c r="M79" s="687"/>
      <c r="N79" s="687"/>
      <c r="O79" s="687"/>
      <c r="P79" s="687"/>
      <c r="Q79" s="687"/>
      <c r="R79" s="687"/>
      <c r="S79" s="687"/>
      <c r="T79" s="687"/>
      <c r="U79" s="687"/>
      <c r="V79" s="687"/>
      <c r="W79" s="687"/>
      <c r="X79" s="687"/>
      <c r="Y79" s="687"/>
      <c r="Z79" s="687"/>
      <c r="AA79" s="63"/>
      <c r="AB79" s="63"/>
      <c r="AC79" s="63"/>
    </row>
    <row r="80" spans="1:68" ht="27" customHeight="1" x14ac:dyDescent="0.25">
      <c r="A80" s="60" t="s">
        <v>180</v>
      </c>
      <c r="B80" s="60" t="s">
        <v>181</v>
      </c>
      <c r="C80" s="34">
        <v>4301060455</v>
      </c>
      <c r="D80" s="688">
        <v>4680115881532</v>
      </c>
      <c r="E80" s="68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110</v>
      </c>
      <c r="L80" s="35" t="s">
        <v>45</v>
      </c>
      <c r="M80" s="36" t="s">
        <v>138</v>
      </c>
      <c r="N80" s="36"/>
      <c r="O80" s="35">
        <v>30</v>
      </c>
      <c r="P80" s="7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0"/>
      <c r="R80" s="690"/>
      <c r="S80" s="690"/>
      <c r="T80" s="691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182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183</v>
      </c>
      <c r="B81" s="60" t="s">
        <v>184</v>
      </c>
      <c r="C81" s="34">
        <v>4301060351</v>
      </c>
      <c r="D81" s="688">
        <v>4680115881464</v>
      </c>
      <c r="E81" s="68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114</v>
      </c>
      <c r="L81" s="35" t="s">
        <v>45</v>
      </c>
      <c r="M81" s="36" t="s">
        <v>113</v>
      </c>
      <c r="N81" s="36"/>
      <c r="O81" s="35">
        <v>30</v>
      </c>
      <c r="P81" s="72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90"/>
      <c r="R81" s="690"/>
      <c r="S81" s="690"/>
      <c r="T81" s="691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185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00"/>
      <c r="B82" s="700"/>
      <c r="C82" s="700"/>
      <c r="D82" s="700"/>
      <c r="E82" s="700"/>
      <c r="F82" s="700"/>
      <c r="G82" s="700"/>
      <c r="H82" s="700"/>
      <c r="I82" s="700"/>
      <c r="J82" s="700"/>
      <c r="K82" s="700"/>
      <c r="L82" s="700"/>
      <c r="M82" s="700"/>
      <c r="N82" s="700"/>
      <c r="O82" s="701"/>
      <c r="P82" s="697" t="s">
        <v>40</v>
      </c>
      <c r="Q82" s="698"/>
      <c r="R82" s="698"/>
      <c r="S82" s="698"/>
      <c r="T82" s="698"/>
      <c r="U82" s="698"/>
      <c r="V82" s="699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700"/>
      <c r="B83" s="700"/>
      <c r="C83" s="700"/>
      <c r="D83" s="700"/>
      <c r="E83" s="700"/>
      <c r="F83" s="700"/>
      <c r="G83" s="700"/>
      <c r="H83" s="700"/>
      <c r="I83" s="700"/>
      <c r="J83" s="700"/>
      <c r="K83" s="700"/>
      <c r="L83" s="700"/>
      <c r="M83" s="700"/>
      <c r="N83" s="700"/>
      <c r="O83" s="701"/>
      <c r="P83" s="697" t="s">
        <v>40</v>
      </c>
      <c r="Q83" s="698"/>
      <c r="R83" s="698"/>
      <c r="S83" s="698"/>
      <c r="T83" s="698"/>
      <c r="U83" s="698"/>
      <c r="V83" s="699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86" t="s">
        <v>186</v>
      </c>
      <c r="B84" s="686"/>
      <c r="C84" s="686"/>
      <c r="D84" s="686"/>
      <c r="E84" s="686"/>
      <c r="F84" s="686"/>
      <c r="G84" s="686"/>
      <c r="H84" s="686"/>
      <c r="I84" s="686"/>
      <c r="J84" s="686"/>
      <c r="K84" s="686"/>
      <c r="L84" s="686"/>
      <c r="M84" s="686"/>
      <c r="N84" s="686"/>
      <c r="O84" s="686"/>
      <c r="P84" s="686"/>
      <c r="Q84" s="686"/>
      <c r="R84" s="686"/>
      <c r="S84" s="686"/>
      <c r="T84" s="686"/>
      <c r="U84" s="686"/>
      <c r="V84" s="686"/>
      <c r="W84" s="686"/>
      <c r="X84" s="686"/>
      <c r="Y84" s="686"/>
      <c r="Z84" s="686"/>
      <c r="AA84" s="62"/>
      <c r="AB84" s="62"/>
      <c r="AC84" s="62"/>
    </row>
    <row r="85" spans="1:68" ht="14.25" customHeight="1" x14ac:dyDescent="0.25">
      <c r="A85" s="687" t="s">
        <v>105</v>
      </c>
      <c r="B85" s="687"/>
      <c r="C85" s="687"/>
      <c r="D85" s="687"/>
      <c r="E85" s="687"/>
      <c r="F85" s="687"/>
      <c r="G85" s="687"/>
      <c r="H85" s="687"/>
      <c r="I85" s="687"/>
      <c r="J85" s="687"/>
      <c r="K85" s="687"/>
      <c r="L85" s="687"/>
      <c r="M85" s="687"/>
      <c r="N85" s="687"/>
      <c r="O85" s="687"/>
      <c r="P85" s="687"/>
      <c r="Q85" s="687"/>
      <c r="R85" s="687"/>
      <c r="S85" s="687"/>
      <c r="T85" s="687"/>
      <c r="U85" s="687"/>
      <c r="V85" s="687"/>
      <c r="W85" s="687"/>
      <c r="X85" s="687"/>
      <c r="Y85" s="687"/>
      <c r="Z85" s="687"/>
      <c r="AA85" s="63"/>
      <c r="AB85" s="63"/>
      <c r="AC85" s="63"/>
    </row>
    <row r="86" spans="1:68" ht="27" customHeight="1" x14ac:dyDescent="0.25">
      <c r="A86" s="60" t="s">
        <v>187</v>
      </c>
      <c r="B86" s="60" t="s">
        <v>188</v>
      </c>
      <c r="C86" s="34">
        <v>4301011468</v>
      </c>
      <c r="D86" s="688">
        <v>4680115881327</v>
      </c>
      <c r="E86" s="68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110</v>
      </c>
      <c r="L86" s="35" t="s">
        <v>45</v>
      </c>
      <c r="M86" s="36" t="s">
        <v>138</v>
      </c>
      <c r="N86" s="36"/>
      <c r="O86" s="35">
        <v>50</v>
      </c>
      <c r="P86" s="7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90"/>
      <c r="R86" s="690"/>
      <c r="S86" s="690"/>
      <c r="T86" s="691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47" t="s">
        <v>189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190</v>
      </c>
      <c r="B87" s="60" t="s">
        <v>191</v>
      </c>
      <c r="C87" s="34">
        <v>4301011476</v>
      </c>
      <c r="D87" s="688">
        <v>4680115881518</v>
      </c>
      <c r="E87" s="68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114</v>
      </c>
      <c r="L87" s="35" t="s">
        <v>45</v>
      </c>
      <c r="M87" s="36" t="s">
        <v>113</v>
      </c>
      <c r="N87" s="36"/>
      <c r="O87" s="35">
        <v>50</v>
      </c>
      <c r="P87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90"/>
      <c r="R87" s="690"/>
      <c r="S87" s="690"/>
      <c r="T87" s="691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189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192</v>
      </c>
      <c r="B88" s="60" t="s">
        <v>193</v>
      </c>
      <c r="C88" s="34">
        <v>4301011443</v>
      </c>
      <c r="D88" s="688">
        <v>4680115881303</v>
      </c>
      <c r="E88" s="68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114</v>
      </c>
      <c r="L88" s="35" t="s">
        <v>45</v>
      </c>
      <c r="M88" s="36" t="s">
        <v>138</v>
      </c>
      <c r="N88" s="36"/>
      <c r="O88" s="35">
        <v>50</v>
      </c>
      <c r="P88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90"/>
      <c r="R88" s="690"/>
      <c r="S88" s="690"/>
      <c r="T88" s="691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700"/>
      <c r="B89" s="700"/>
      <c r="C89" s="700"/>
      <c r="D89" s="700"/>
      <c r="E89" s="700"/>
      <c r="F89" s="700"/>
      <c r="G89" s="700"/>
      <c r="H89" s="700"/>
      <c r="I89" s="700"/>
      <c r="J89" s="700"/>
      <c r="K89" s="700"/>
      <c r="L89" s="700"/>
      <c r="M89" s="700"/>
      <c r="N89" s="700"/>
      <c r="O89" s="701"/>
      <c r="P89" s="697" t="s">
        <v>40</v>
      </c>
      <c r="Q89" s="698"/>
      <c r="R89" s="698"/>
      <c r="S89" s="698"/>
      <c r="T89" s="698"/>
      <c r="U89" s="698"/>
      <c r="V89" s="699"/>
      <c r="W89" s="40" t="s">
        <v>39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700"/>
      <c r="B90" s="700"/>
      <c r="C90" s="700"/>
      <c r="D90" s="700"/>
      <c r="E90" s="700"/>
      <c r="F90" s="700"/>
      <c r="G90" s="700"/>
      <c r="H90" s="700"/>
      <c r="I90" s="700"/>
      <c r="J90" s="700"/>
      <c r="K90" s="700"/>
      <c r="L90" s="700"/>
      <c r="M90" s="700"/>
      <c r="N90" s="700"/>
      <c r="O90" s="701"/>
      <c r="P90" s="697" t="s">
        <v>40</v>
      </c>
      <c r="Q90" s="698"/>
      <c r="R90" s="698"/>
      <c r="S90" s="698"/>
      <c r="T90" s="698"/>
      <c r="U90" s="698"/>
      <c r="V90" s="699"/>
      <c r="W90" s="40" t="s">
        <v>0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87" t="s">
        <v>76</v>
      </c>
      <c r="B91" s="687"/>
      <c r="C91" s="687"/>
      <c r="D91" s="687"/>
      <c r="E91" s="687"/>
      <c r="F91" s="687"/>
      <c r="G91" s="687"/>
      <c r="H91" s="687"/>
      <c r="I91" s="687"/>
      <c r="J91" s="687"/>
      <c r="K91" s="687"/>
      <c r="L91" s="687"/>
      <c r="M91" s="687"/>
      <c r="N91" s="687"/>
      <c r="O91" s="687"/>
      <c r="P91" s="687"/>
      <c r="Q91" s="687"/>
      <c r="R91" s="687"/>
      <c r="S91" s="687"/>
      <c r="T91" s="687"/>
      <c r="U91" s="687"/>
      <c r="V91" s="687"/>
      <c r="W91" s="687"/>
      <c r="X91" s="687"/>
      <c r="Y91" s="687"/>
      <c r="Z91" s="687"/>
      <c r="AA91" s="63"/>
      <c r="AB91" s="63"/>
      <c r="AC91" s="63"/>
    </row>
    <row r="92" spans="1:68" ht="16.5" customHeight="1" x14ac:dyDescent="0.25">
      <c r="A92" s="60" t="s">
        <v>195</v>
      </c>
      <c r="B92" s="60" t="s">
        <v>196</v>
      </c>
      <c r="C92" s="34">
        <v>4301051546</v>
      </c>
      <c r="D92" s="688">
        <v>4607091386967</v>
      </c>
      <c r="E92" s="68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110</v>
      </c>
      <c r="L92" s="35" t="s">
        <v>45</v>
      </c>
      <c r="M92" s="36" t="s">
        <v>113</v>
      </c>
      <c r="N92" s="36"/>
      <c r="O92" s="35">
        <v>45</v>
      </c>
      <c r="P92" s="73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90"/>
      <c r="R92" s="690"/>
      <c r="S92" s="690"/>
      <c r="T92" s="691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197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195</v>
      </c>
      <c r="B93" s="60" t="s">
        <v>198</v>
      </c>
      <c r="C93" s="34">
        <v>4301051712</v>
      </c>
      <c r="D93" s="688">
        <v>4607091386967</v>
      </c>
      <c r="E93" s="68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110</v>
      </c>
      <c r="L93" s="35" t="s">
        <v>45</v>
      </c>
      <c r="M93" s="36" t="s">
        <v>138</v>
      </c>
      <c r="N93" s="36"/>
      <c r="O93" s="35">
        <v>45</v>
      </c>
      <c r="P93" s="733" t="s">
        <v>199</v>
      </c>
      <c r="Q93" s="690"/>
      <c r="R93" s="690"/>
      <c r="S93" s="690"/>
      <c r="T93" s="691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197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195</v>
      </c>
      <c r="B94" s="60" t="s">
        <v>200</v>
      </c>
      <c r="C94" s="34">
        <v>4301051437</v>
      </c>
      <c r="D94" s="688">
        <v>4607091386967</v>
      </c>
      <c r="E94" s="68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110</v>
      </c>
      <c r="L94" s="35" t="s">
        <v>45</v>
      </c>
      <c r="M94" s="36" t="s">
        <v>113</v>
      </c>
      <c r="N94" s="36"/>
      <c r="O94" s="35">
        <v>45</v>
      </c>
      <c r="P94" s="7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0"/>
      <c r="R94" s="690"/>
      <c r="S94" s="690"/>
      <c r="T94" s="69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197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201</v>
      </c>
      <c r="B95" s="60" t="s">
        <v>202</v>
      </c>
      <c r="C95" s="34">
        <v>4301051788</v>
      </c>
      <c r="D95" s="688">
        <v>4680115884953</v>
      </c>
      <c r="E95" s="68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81</v>
      </c>
      <c r="L95" s="35" t="s">
        <v>45</v>
      </c>
      <c r="M95" s="36" t="s">
        <v>113</v>
      </c>
      <c r="N95" s="36"/>
      <c r="O95" s="35">
        <v>45</v>
      </c>
      <c r="P95" s="73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90"/>
      <c r="R95" s="690"/>
      <c r="S95" s="690"/>
      <c r="T95" s="69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203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204</v>
      </c>
      <c r="B96" s="60" t="s">
        <v>205</v>
      </c>
      <c r="C96" s="34">
        <v>4301052039</v>
      </c>
      <c r="D96" s="688">
        <v>4607091385731</v>
      </c>
      <c r="E96" s="68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81</v>
      </c>
      <c r="L96" s="35" t="s">
        <v>45</v>
      </c>
      <c r="M96" s="36" t="s">
        <v>113</v>
      </c>
      <c r="N96" s="36"/>
      <c r="O96" s="35">
        <v>45</v>
      </c>
      <c r="P96" s="7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90"/>
      <c r="R96" s="690"/>
      <c r="S96" s="690"/>
      <c r="T96" s="69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206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204</v>
      </c>
      <c r="B97" s="60" t="s">
        <v>207</v>
      </c>
      <c r="C97" s="34">
        <v>4301051718</v>
      </c>
      <c r="D97" s="688">
        <v>4607091385731</v>
      </c>
      <c r="E97" s="68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81</v>
      </c>
      <c r="L97" s="35" t="s">
        <v>45</v>
      </c>
      <c r="M97" s="36" t="s">
        <v>138</v>
      </c>
      <c r="N97" s="36"/>
      <c r="O97" s="35">
        <v>45</v>
      </c>
      <c r="P97" s="7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90"/>
      <c r="R97" s="690"/>
      <c r="S97" s="690"/>
      <c r="T97" s="691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197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208</v>
      </c>
      <c r="B98" s="60" t="s">
        <v>209</v>
      </c>
      <c r="C98" s="34">
        <v>4301051438</v>
      </c>
      <c r="D98" s="688">
        <v>4680115880894</v>
      </c>
      <c r="E98" s="68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81</v>
      </c>
      <c r="L98" s="35" t="s">
        <v>45</v>
      </c>
      <c r="M98" s="36" t="s">
        <v>113</v>
      </c>
      <c r="N98" s="36"/>
      <c r="O98" s="35">
        <v>45</v>
      </c>
      <c r="P98" s="7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90"/>
      <c r="R98" s="690"/>
      <c r="S98" s="690"/>
      <c r="T98" s="691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210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211</v>
      </c>
      <c r="B99" s="60" t="s">
        <v>212</v>
      </c>
      <c r="C99" s="34">
        <v>4301051687</v>
      </c>
      <c r="D99" s="688">
        <v>4680115880214</v>
      </c>
      <c r="E99" s="68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81</v>
      </c>
      <c r="L99" s="35" t="s">
        <v>45</v>
      </c>
      <c r="M99" s="36" t="s">
        <v>113</v>
      </c>
      <c r="N99" s="36"/>
      <c r="O99" s="35">
        <v>45</v>
      </c>
      <c r="P99" s="73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90"/>
      <c r="R99" s="690"/>
      <c r="S99" s="690"/>
      <c r="T99" s="691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210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700"/>
      <c r="B100" s="700"/>
      <c r="C100" s="700"/>
      <c r="D100" s="700"/>
      <c r="E100" s="700"/>
      <c r="F100" s="700"/>
      <c r="G100" s="700"/>
      <c r="H100" s="700"/>
      <c r="I100" s="700"/>
      <c r="J100" s="700"/>
      <c r="K100" s="700"/>
      <c r="L100" s="700"/>
      <c r="M100" s="700"/>
      <c r="N100" s="700"/>
      <c r="O100" s="701"/>
      <c r="P100" s="697" t="s">
        <v>40</v>
      </c>
      <c r="Q100" s="698"/>
      <c r="R100" s="698"/>
      <c r="S100" s="698"/>
      <c r="T100" s="698"/>
      <c r="U100" s="698"/>
      <c r="V100" s="699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700"/>
      <c r="B101" s="700"/>
      <c r="C101" s="700"/>
      <c r="D101" s="700"/>
      <c r="E101" s="700"/>
      <c r="F101" s="700"/>
      <c r="G101" s="700"/>
      <c r="H101" s="700"/>
      <c r="I101" s="700"/>
      <c r="J101" s="700"/>
      <c r="K101" s="700"/>
      <c r="L101" s="700"/>
      <c r="M101" s="700"/>
      <c r="N101" s="700"/>
      <c r="O101" s="701"/>
      <c r="P101" s="697" t="s">
        <v>40</v>
      </c>
      <c r="Q101" s="698"/>
      <c r="R101" s="698"/>
      <c r="S101" s="698"/>
      <c r="T101" s="698"/>
      <c r="U101" s="698"/>
      <c r="V101" s="699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86" t="s">
        <v>213</v>
      </c>
      <c r="B102" s="686"/>
      <c r="C102" s="686"/>
      <c r="D102" s="686"/>
      <c r="E102" s="686"/>
      <c r="F102" s="686"/>
      <c r="G102" s="686"/>
      <c r="H102" s="686"/>
      <c r="I102" s="686"/>
      <c r="J102" s="686"/>
      <c r="K102" s="686"/>
      <c r="L102" s="686"/>
      <c r="M102" s="686"/>
      <c r="N102" s="686"/>
      <c r="O102" s="686"/>
      <c r="P102" s="686"/>
      <c r="Q102" s="686"/>
      <c r="R102" s="686"/>
      <c r="S102" s="686"/>
      <c r="T102" s="686"/>
      <c r="U102" s="686"/>
      <c r="V102" s="686"/>
      <c r="W102" s="686"/>
      <c r="X102" s="686"/>
      <c r="Y102" s="686"/>
      <c r="Z102" s="686"/>
      <c r="AA102" s="62"/>
      <c r="AB102" s="62"/>
      <c r="AC102" s="62"/>
    </row>
    <row r="103" spans="1:68" ht="14.25" customHeight="1" x14ac:dyDescent="0.25">
      <c r="A103" s="687" t="s">
        <v>105</v>
      </c>
      <c r="B103" s="687"/>
      <c r="C103" s="687"/>
      <c r="D103" s="687"/>
      <c r="E103" s="687"/>
      <c r="F103" s="687"/>
      <c r="G103" s="687"/>
      <c r="H103" s="687"/>
      <c r="I103" s="687"/>
      <c r="J103" s="687"/>
      <c r="K103" s="687"/>
      <c r="L103" s="687"/>
      <c r="M103" s="687"/>
      <c r="N103" s="687"/>
      <c r="O103" s="687"/>
      <c r="P103" s="687"/>
      <c r="Q103" s="687"/>
      <c r="R103" s="687"/>
      <c r="S103" s="687"/>
      <c r="T103" s="687"/>
      <c r="U103" s="687"/>
      <c r="V103" s="687"/>
      <c r="W103" s="687"/>
      <c r="X103" s="687"/>
      <c r="Y103" s="687"/>
      <c r="Z103" s="687"/>
      <c r="AA103" s="63"/>
      <c r="AB103" s="63"/>
      <c r="AC103" s="63"/>
    </row>
    <row r="104" spans="1:68" ht="16.5" customHeight="1" x14ac:dyDescent="0.25">
      <c r="A104" s="60" t="s">
        <v>214</v>
      </c>
      <c r="B104" s="60" t="s">
        <v>215</v>
      </c>
      <c r="C104" s="34">
        <v>4301011514</v>
      </c>
      <c r="D104" s="688">
        <v>4680115882133</v>
      </c>
      <c r="E104" s="68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110</v>
      </c>
      <c r="L104" s="35" t="s">
        <v>45</v>
      </c>
      <c r="M104" s="36" t="s">
        <v>109</v>
      </c>
      <c r="N104" s="36"/>
      <c r="O104" s="35">
        <v>50</v>
      </c>
      <c r="P104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90"/>
      <c r="R104" s="690"/>
      <c r="S104" s="690"/>
      <c r="T104" s="691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216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217</v>
      </c>
      <c r="B105" s="60" t="s">
        <v>218</v>
      </c>
      <c r="C105" s="34">
        <v>4301011417</v>
      </c>
      <c r="D105" s="688">
        <v>4680115880269</v>
      </c>
      <c r="E105" s="68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114</v>
      </c>
      <c r="L105" s="35" t="s">
        <v>45</v>
      </c>
      <c r="M105" s="36" t="s">
        <v>113</v>
      </c>
      <c r="N105" s="36"/>
      <c r="O105" s="35">
        <v>50</v>
      </c>
      <c r="P105" s="74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90"/>
      <c r="R105" s="690"/>
      <c r="S105" s="690"/>
      <c r="T105" s="691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216</v>
      </c>
      <c r="AG105" s="75"/>
      <c r="AJ105" s="79" t="s">
        <v>45</v>
      </c>
      <c r="AK105" s="79">
        <v>0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219</v>
      </c>
      <c r="B106" s="60" t="s">
        <v>220</v>
      </c>
      <c r="C106" s="34">
        <v>4301011415</v>
      </c>
      <c r="D106" s="688">
        <v>4680115880429</v>
      </c>
      <c r="E106" s="68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114</v>
      </c>
      <c r="L106" s="35" t="s">
        <v>45</v>
      </c>
      <c r="M106" s="36" t="s">
        <v>113</v>
      </c>
      <c r="N106" s="36"/>
      <c r="O106" s="35">
        <v>50</v>
      </c>
      <c r="P106" s="7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90"/>
      <c r="R106" s="690"/>
      <c r="S106" s="690"/>
      <c r="T106" s="691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216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221</v>
      </c>
      <c r="B107" s="60" t="s">
        <v>222</v>
      </c>
      <c r="C107" s="34">
        <v>4301011462</v>
      </c>
      <c r="D107" s="688">
        <v>4680115881457</v>
      </c>
      <c r="E107" s="68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114</v>
      </c>
      <c r="L107" s="35" t="s">
        <v>45</v>
      </c>
      <c r="M107" s="36" t="s">
        <v>113</v>
      </c>
      <c r="N107" s="36"/>
      <c r="O107" s="35">
        <v>50</v>
      </c>
      <c r="P107" s="7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90"/>
      <c r="R107" s="690"/>
      <c r="S107" s="690"/>
      <c r="T107" s="69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216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700"/>
      <c r="B108" s="700"/>
      <c r="C108" s="700"/>
      <c r="D108" s="700"/>
      <c r="E108" s="700"/>
      <c r="F108" s="700"/>
      <c r="G108" s="700"/>
      <c r="H108" s="700"/>
      <c r="I108" s="700"/>
      <c r="J108" s="700"/>
      <c r="K108" s="700"/>
      <c r="L108" s="700"/>
      <c r="M108" s="700"/>
      <c r="N108" s="700"/>
      <c r="O108" s="701"/>
      <c r="P108" s="697" t="s">
        <v>40</v>
      </c>
      <c r="Q108" s="698"/>
      <c r="R108" s="698"/>
      <c r="S108" s="698"/>
      <c r="T108" s="698"/>
      <c r="U108" s="698"/>
      <c r="V108" s="699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700"/>
      <c r="B109" s="700"/>
      <c r="C109" s="700"/>
      <c r="D109" s="700"/>
      <c r="E109" s="700"/>
      <c r="F109" s="700"/>
      <c r="G109" s="700"/>
      <c r="H109" s="700"/>
      <c r="I109" s="700"/>
      <c r="J109" s="700"/>
      <c r="K109" s="700"/>
      <c r="L109" s="700"/>
      <c r="M109" s="700"/>
      <c r="N109" s="700"/>
      <c r="O109" s="701"/>
      <c r="P109" s="697" t="s">
        <v>40</v>
      </c>
      <c r="Q109" s="698"/>
      <c r="R109" s="698"/>
      <c r="S109" s="698"/>
      <c r="T109" s="698"/>
      <c r="U109" s="698"/>
      <c r="V109" s="699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87" t="s">
        <v>142</v>
      </c>
      <c r="B110" s="687"/>
      <c r="C110" s="687"/>
      <c r="D110" s="687"/>
      <c r="E110" s="687"/>
      <c r="F110" s="687"/>
      <c r="G110" s="687"/>
      <c r="H110" s="687"/>
      <c r="I110" s="687"/>
      <c r="J110" s="687"/>
      <c r="K110" s="687"/>
      <c r="L110" s="687"/>
      <c r="M110" s="687"/>
      <c r="N110" s="687"/>
      <c r="O110" s="687"/>
      <c r="P110" s="687"/>
      <c r="Q110" s="687"/>
      <c r="R110" s="687"/>
      <c r="S110" s="687"/>
      <c r="T110" s="687"/>
      <c r="U110" s="687"/>
      <c r="V110" s="687"/>
      <c r="W110" s="687"/>
      <c r="X110" s="687"/>
      <c r="Y110" s="687"/>
      <c r="Z110" s="687"/>
      <c r="AA110" s="63"/>
      <c r="AB110" s="63"/>
      <c r="AC110" s="63"/>
    </row>
    <row r="111" spans="1:68" ht="16.5" customHeight="1" x14ac:dyDescent="0.25">
      <c r="A111" s="60" t="s">
        <v>223</v>
      </c>
      <c r="B111" s="60" t="s">
        <v>224</v>
      </c>
      <c r="C111" s="34">
        <v>4301020345</v>
      </c>
      <c r="D111" s="688">
        <v>4680115881488</v>
      </c>
      <c r="E111" s="68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110</v>
      </c>
      <c r="L111" s="35" t="s">
        <v>45</v>
      </c>
      <c r="M111" s="36" t="s">
        <v>109</v>
      </c>
      <c r="N111" s="36"/>
      <c r="O111" s="35">
        <v>55</v>
      </c>
      <c r="P111" s="74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90"/>
      <c r="R111" s="690"/>
      <c r="S111" s="690"/>
      <c r="T111" s="691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225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226</v>
      </c>
      <c r="B112" s="60" t="s">
        <v>227</v>
      </c>
      <c r="C112" s="34">
        <v>4301020346</v>
      </c>
      <c r="D112" s="688">
        <v>4680115882775</v>
      </c>
      <c r="E112" s="68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157</v>
      </c>
      <c r="L112" s="35" t="s">
        <v>45</v>
      </c>
      <c r="M112" s="36" t="s">
        <v>109</v>
      </c>
      <c r="N112" s="36"/>
      <c r="O112" s="35">
        <v>55</v>
      </c>
      <c r="P112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90"/>
      <c r="R112" s="690"/>
      <c r="S112" s="690"/>
      <c r="T112" s="69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225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228</v>
      </c>
      <c r="B113" s="60" t="s">
        <v>229</v>
      </c>
      <c r="C113" s="34">
        <v>4301020344</v>
      </c>
      <c r="D113" s="688">
        <v>4680115880658</v>
      </c>
      <c r="E113" s="68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81</v>
      </c>
      <c r="L113" s="35" t="s">
        <v>45</v>
      </c>
      <c r="M113" s="36" t="s">
        <v>109</v>
      </c>
      <c r="N113" s="36"/>
      <c r="O113" s="35">
        <v>55</v>
      </c>
      <c r="P113" s="7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90"/>
      <c r="R113" s="690"/>
      <c r="S113" s="690"/>
      <c r="T113" s="69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225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00"/>
      <c r="B114" s="700"/>
      <c r="C114" s="700"/>
      <c r="D114" s="700"/>
      <c r="E114" s="700"/>
      <c r="F114" s="700"/>
      <c r="G114" s="700"/>
      <c r="H114" s="700"/>
      <c r="I114" s="700"/>
      <c r="J114" s="700"/>
      <c r="K114" s="700"/>
      <c r="L114" s="700"/>
      <c r="M114" s="700"/>
      <c r="N114" s="700"/>
      <c r="O114" s="701"/>
      <c r="P114" s="697" t="s">
        <v>40</v>
      </c>
      <c r="Q114" s="698"/>
      <c r="R114" s="698"/>
      <c r="S114" s="698"/>
      <c r="T114" s="698"/>
      <c r="U114" s="698"/>
      <c r="V114" s="699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00"/>
      <c r="B115" s="700"/>
      <c r="C115" s="700"/>
      <c r="D115" s="700"/>
      <c r="E115" s="700"/>
      <c r="F115" s="700"/>
      <c r="G115" s="700"/>
      <c r="H115" s="700"/>
      <c r="I115" s="700"/>
      <c r="J115" s="700"/>
      <c r="K115" s="700"/>
      <c r="L115" s="700"/>
      <c r="M115" s="700"/>
      <c r="N115" s="700"/>
      <c r="O115" s="701"/>
      <c r="P115" s="697" t="s">
        <v>40</v>
      </c>
      <c r="Q115" s="698"/>
      <c r="R115" s="698"/>
      <c r="S115" s="698"/>
      <c r="T115" s="698"/>
      <c r="U115" s="698"/>
      <c r="V115" s="699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87" t="s">
        <v>76</v>
      </c>
      <c r="B116" s="687"/>
      <c r="C116" s="687"/>
      <c r="D116" s="687"/>
      <c r="E116" s="687"/>
      <c r="F116" s="687"/>
      <c r="G116" s="687"/>
      <c r="H116" s="687"/>
      <c r="I116" s="687"/>
      <c r="J116" s="687"/>
      <c r="K116" s="687"/>
      <c r="L116" s="687"/>
      <c r="M116" s="687"/>
      <c r="N116" s="687"/>
      <c r="O116" s="687"/>
      <c r="P116" s="687"/>
      <c r="Q116" s="687"/>
      <c r="R116" s="687"/>
      <c r="S116" s="687"/>
      <c r="T116" s="687"/>
      <c r="U116" s="687"/>
      <c r="V116" s="687"/>
      <c r="W116" s="687"/>
      <c r="X116" s="687"/>
      <c r="Y116" s="687"/>
      <c r="Z116" s="687"/>
      <c r="AA116" s="63"/>
      <c r="AB116" s="63"/>
      <c r="AC116" s="63"/>
    </row>
    <row r="117" spans="1:68" ht="27" customHeight="1" x14ac:dyDescent="0.25">
      <c r="A117" s="60" t="s">
        <v>230</v>
      </c>
      <c r="B117" s="60" t="s">
        <v>231</v>
      </c>
      <c r="C117" s="34">
        <v>4301051360</v>
      </c>
      <c r="D117" s="688">
        <v>4607091385168</v>
      </c>
      <c r="E117" s="68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110</v>
      </c>
      <c r="L117" s="35" t="s">
        <v>45</v>
      </c>
      <c r="M117" s="36" t="s">
        <v>113</v>
      </c>
      <c r="N117" s="36"/>
      <c r="O117" s="35">
        <v>45</v>
      </c>
      <c r="P117" s="7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90"/>
      <c r="R117" s="690"/>
      <c r="S117" s="690"/>
      <c r="T117" s="691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3" t="s">
        <v>232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230</v>
      </c>
      <c r="B118" s="60" t="s">
        <v>233</v>
      </c>
      <c r="C118" s="34">
        <v>4301051724</v>
      </c>
      <c r="D118" s="688">
        <v>4607091385168</v>
      </c>
      <c r="E118" s="6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110</v>
      </c>
      <c r="L118" s="35" t="s">
        <v>45</v>
      </c>
      <c r="M118" s="36" t="s">
        <v>138</v>
      </c>
      <c r="N118" s="36"/>
      <c r="O118" s="35">
        <v>45</v>
      </c>
      <c r="P118" s="7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90"/>
      <c r="R118" s="690"/>
      <c r="S118" s="690"/>
      <c r="T118" s="691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234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230</v>
      </c>
      <c r="B119" s="60" t="s">
        <v>235</v>
      </c>
      <c r="C119" s="34">
        <v>4301051625</v>
      </c>
      <c r="D119" s="688">
        <v>4607091385168</v>
      </c>
      <c r="E119" s="68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110</v>
      </c>
      <c r="L119" s="35" t="s">
        <v>45</v>
      </c>
      <c r="M119" s="36" t="s">
        <v>113</v>
      </c>
      <c r="N119" s="36"/>
      <c r="O119" s="35">
        <v>45</v>
      </c>
      <c r="P119" s="74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90"/>
      <c r="R119" s="690"/>
      <c r="S119" s="690"/>
      <c r="T119" s="691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234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236</v>
      </c>
      <c r="B120" s="60" t="s">
        <v>237</v>
      </c>
      <c r="C120" s="34">
        <v>4301051730</v>
      </c>
      <c r="D120" s="688">
        <v>4607091383256</v>
      </c>
      <c r="E120" s="6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81</v>
      </c>
      <c r="L120" s="35" t="s">
        <v>45</v>
      </c>
      <c r="M120" s="36" t="s">
        <v>138</v>
      </c>
      <c r="N120" s="36"/>
      <c r="O120" s="35">
        <v>45</v>
      </c>
      <c r="P120" s="7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90"/>
      <c r="R120" s="690"/>
      <c r="S120" s="690"/>
      <c r="T120" s="691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234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238</v>
      </c>
      <c r="B121" s="60" t="s">
        <v>239</v>
      </c>
      <c r="C121" s="34">
        <v>4301051721</v>
      </c>
      <c r="D121" s="688">
        <v>4607091385748</v>
      </c>
      <c r="E121" s="6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81</v>
      </c>
      <c r="L121" s="35" t="s">
        <v>45</v>
      </c>
      <c r="M121" s="36" t="s">
        <v>138</v>
      </c>
      <c r="N121" s="36"/>
      <c r="O121" s="35">
        <v>45</v>
      </c>
      <c r="P121" s="75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90"/>
      <c r="R121" s="690"/>
      <c r="S121" s="690"/>
      <c r="T121" s="691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234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240</v>
      </c>
      <c r="B122" s="60" t="s">
        <v>241</v>
      </c>
      <c r="C122" s="34">
        <v>4301051740</v>
      </c>
      <c r="D122" s="688">
        <v>4680115884533</v>
      </c>
      <c r="E122" s="6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81</v>
      </c>
      <c r="L122" s="35" t="s">
        <v>45</v>
      </c>
      <c r="M122" s="36" t="s">
        <v>113</v>
      </c>
      <c r="N122" s="36"/>
      <c r="O122" s="35">
        <v>45</v>
      </c>
      <c r="P122" s="7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90"/>
      <c r="R122" s="690"/>
      <c r="S122" s="690"/>
      <c r="T122" s="691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242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243</v>
      </c>
      <c r="B123" s="60" t="s">
        <v>244</v>
      </c>
      <c r="C123" s="34">
        <v>4301051486</v>
      </c>
      <c r="D123" s="688">
        <v>4680115882645</v>
      </c>
      <c r="E123" s="68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81</v>
      </c>
      <c r="L123" s="35" t="s">
        <v>45</v>
      </c>
      <c r="M123" s="36" t="s">
        <v>113</v>
      </c>
      <c r="N123" s="36"/>
      <c r="O123" s="35">
        <v>40</v>
      </c>
      <c r="P123" s="7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90"/>
      <c r="R123" s="690"/>
      <c r="S123" s="690"/>
      <c r="T123" s="691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245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700"/>
      <c r="B124" s="700"/>
      <c r="C124" s="700"/>
      <c r="D124" s="700"/>
      <c r="E124" s="700"/>
      <c r="F124" s="700"/>
      <c r="G124" s="700"/>
      <c r="H124" s="700"/>
      <c r="I124" s="700"/>
      <c r="J124" s="700"/>
      <c r="K124" s="700"/>
      <c r="L124" s="700"/>
      <c r="M124" s="700"/>
      <c r="N124" s="700"/>
      <c r="O124" s="701"/>
      <c r="P124" s="697" t="s">
        <v>40</v>
      </c>
      <c r="Q124" s="698"/>
      <c r="R124" s="698"/>
      <c r="S124" s="698"/>
      <c r="T124" s="698"/>
      <c r="U124" s="698"/>
      <c r="V124" s="699"/>
      <c r="W124" s="40" t="s">
        <v>39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700"/>
      <c r="B125" s="700"/>
      <c r="C125" s="700"/>
      <c r="D125" s="700"/>
      <c r="E125" s="700"/>
      <c r="F125" s="700"/>
      <c r="G125" s="700"/>
      <c r="H125" s="700"/>
      <c r="I125" s="700"/>
      <c r="J125" s="700"/>
      <c r="K125" s="700"/>
      <c r="L125" s="700"/>
      <c r="M125" s="700"/>
      <c r="N125" s="700"/>
      <c r="O125" s="701"/>
      <c r="P125" s="697" t="s">
        <v>40</v>
      </c>
      <c r="Q125" s="698"/>
      <c r="R125" s="698"/>
      <c r="S125" s="698"/>
      <c r="T125" s="698"/>
      <c r="U125" s="698"/>
      <c r="V125" s="699"/>
      <c r="W125" s="40" t="s">
        <v>0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customHeight="1" x14ac:dyDescent="0.25">
      <c r="A126" s="687" t="s">
        <v>179</v>
      </c>
      <c r="B126" s="687"/>
      <c r="C126" s="687"/>
      <c r="D126" s="687"/>
      <c r="E126" s="687"/>
      <c r="F126" s="687"/>
      <c r="G126" s="687"/>
      <c r="H126" s="687"/>
      <c r="I126" s="687"/>
      <c r="J126" s="687"/>
      <c r="K126" s="687"/>
      <c r="L126" s="687"/>
      <c r="M126" s="687"/>
      <c r="N126" s="687"/>
      <c r="O126" s="687"/>
      <c r="P126" s="687"/>
      <c r="Q126" s="687"/>
      <c r="R126" s="687"/>
      <c r="S126" s="687"/>
      <c r="T126" s="687"/>
      <c r="U126" s="687"/>
      <c r="V126" s="687"/>
      <c r="W126" s="687"/>
      <c r="X126" s="687"/>
      <c r="Y126" s="687"/>
      <c r="Z126" s="687"/>
      <c r="AA126" s="63"/>
      <c r="AB126" s="63"/>
      <c r="AC126" s="63"/>
    </row>
    <row r="127" spans="1:68" ht="27" customHeight="1" x14ac:dyDescent="0.25">
      <c r="A127" s="60" t="s">
        <v>246</v>
      </c>
      <c r="B127" s="60" t="s">
        <v>247</v>
      </c>
      <c r="C127" s="34">
        <v>4301060357</v>
      </c>
      <c r="D127" s="688">
        <v>4680115882652</v>
      </c>
      <c r="E127" s="68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81</v>
      </c>
      <c r="L127" s="35" t="s">
        <v>45</v>
      </c>
      <c r="M127" s="36" t="s">
        <v>113</v>
      </c>
      <c r="N127" s="36"/>
      <c r="O127" s="35">
        <v>40</v>
      </c>
      <c r="P127" s="7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90"/>
      <c r="R127" s="690"/>
      <c r="S127" s="690"/>
      <c r="T127" s="691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248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249</v>
      </c>
      <c r="B128" s="60" t="s">
        <v>250</v>
      </c>
      <c r="C128" s="34">
        <v>4301060317</v>
      </c>
      <c r="D128" s="688">
        <v>4680115880238</v>
      </c>
      <c r="E128" s="68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81</v>
      </c>
      <c r="L128" s="35" t="s">
        <v>45</v>
      </c>
      <c r="M128" s="36" t="s">
        <v>113</v>
      </c>
      <c r="N128" s="36"/>
      <c r="O128" s="35">
        <v>40</v>
      </c>
      <c r="P128" s="75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90"/>
      <c r="R128" s="690"/>
      <c r="S128" s="690"/>
      <c r="T128" s="691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251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700"/>
      <c r="B129" s="700"/>
      <c r="C129" s="700"/>
      <c r="D129" s="700"/>
      <c r="E129" s="700"/>
      <c r="F129" s="700"/>
      <c r="G129" s="700"/>
      <c r="H129" s="700"/>
      <c r="I129" s="700"/>
      <c r="J129" s="700"/>
      <c r="K129" s="700"/>
      <c r="L129" s="700"/>
      <c r="M129" s="700"/>
      <c r="N129" s="700"/>
      <c r="O129" s="701"/>
      <c r="P129" s="697" t="s">
        <v>40</v>
      </c>
      <c r="Q129" s="698"/>
      <c r="R129" s="698"/>
      <c r="S129" s="698"/>
      <c r="T129" s="698"/>
      <c r="U129" s="698"/>
      <c r="V129" s="699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700"/>
      <c r="B130" s="700"/>
      <c r="C130" s="700"/>
      <c r="D130" s="700"/>
      <c r="E130" s="700"/>
      <c r="F130" s="700"/>
      <c r="G130" s="700"/>
      <c r="H130" s="700"/>
      <c r="I130" s="700"/>
      <c r="J130" s="700"/>
      <c r="K130" s="700"/>
      <c r="L130" s="700"/>
      <c r="M130" s="700"/>
      <c r="N130" s="700"/>
      <c r="O130" s="701"/>
      <c r="P130" s="697" t="s">
        <v>40</v>
      </c>
      <c r="Q130" s="698"/>
      <c r="R130" s="698"/>
      <c r="S130" s="698"/>
      <c r="T130" s="698"/>
      <c r="U130" s="698"/>
      <c r="V130" s="699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86" t="s">
        <v>252</v>
      </c>
      <c r="B131" s="686"/>
      <c r="C131" s="686"/>
      <c r="D131" s="686"/>
      <c r="E131" s="686"/>
      <c r="F131" s="686"/>
      <c r="G131" s="686"/>
      <c r="H131" s="686"/>
      <c r="I131" s="686"/>
      <c r="J131" s="686"/>
      <c r="K131" s="686"/>
      <c r="L131" s="686"/>
      <c r="M131" s="686"/>
      <c r="N131" s="686"/>
      <c r="O131" s="686"/>
      <c r="P131" s="686"/>
      <c r="Q131" s="686"/>
      <c r="R131" s="686"/>
      <c r="S131" s="686"/>
      <c r="T131" s="686"/>
      <c r="U131" s="686"/>
      <c r="V131" s="686"/>
      <c r="W131" s="686"/>
      <c r="X131" s="686"/>
      <c r="Y131" s="686"/>
      <c r="Z131" s="686"/>
      <c r="AA131" s="62"/>
      <c r="AB131" s="62"/>
      <c r="AC131" s="62"/>
    </row>
    <row r="132" spans="1:68" ht="14.25" customHeight="1" x14ac:dyDescent="0.25">
      <c r="A132" s="687" t="s">
        <v>105</v>
      </c>
      <c r="B132" s="687"/>
      <c r="C132" s="687"/>
      <c r="D132" s="687"/>
      <c r="E132" s="687"/>
      <c r="F132" s="687"/>
      <c r="G132" s="687"/>
      <c r="H132" s="687"/>
      <c r="I132" s="687"/>
      <c r="J132" s="687"/>
      <c r="K132" s="687"/>
      <c r="L132" s="687"/>
      <c r="M132" s="687"/>
      <c r="N132" s="687"/>
      <c r="O132" s="687"/>
      <c r="P132" s="687"/>
      <c r="Q132" s="687"/>
      <c r="R132" s="687"/>
      <c r="S132" s="687"/>
      <c r="T132" s="687"/>
      <c r="U132" s="687"/>
      <c r="V132" s="687"/>
      <c r="W132" s="687"/>
      <c r="X132" s="687"/>
      <c r="Y132" s="687"/>
      <c r="Z132" s="687"/>
      <c r="AA132" s="63"/>
      <c r="AB132" s="63"/>
      <c r="AC132" s="63"/>
    </row>
    <row r="133" spans="1:68" ht="27" customHeight="1" x14ac:dyDescent="0.25">
      <c r="A133" s="60" t="s">
        <v>253</v>
      </c>
      <c r="B133" s="60" t="s">
        <v>254</v>
      </c>
      <c r="C133" s="34">
        <v>4301011564</v>
      </c>
      <c r="D133" s="688">
        <v>4680115882577</v>
      </c>
      <c r="E133" s="6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81</v>
      </c>
      <c r="L133" s="35" t="s">
        <v>45</v>
      </c>
      <c r="M133" s="36" t="s">
        <v>102</v>
      </c>
      <c r="N133" s="36"/>
      <c r="O133" s="35">
        <v>90</v>
      </c>
      <c r="P133" s="7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90"/>
      <c r="R133" s="690"/>
      <c r="S133" s="690"/>
      <c r="T133" s="691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255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253</v>
      </c>
      <c r="B134" s="60" t="s">
        <v>256</v>
      </c>
      <c r="C134" s="34">
        <v>4301011562</v>
      </c>
      <c r="D134" s="688">
        <v>4680115882577</v>
      </c>
      <c r="E134" s="68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81</v>
      </c>
      <c r="L134" s="35" t="s">
        <v>45</v>
      </c>
      <c r="M134" s="36" t="s">
        <v>102</v>
      </c>
      <c r="N134" s="36"/>
      <c r="O134" s="35">
        <v>90</v>
      </c>
      <c r="P134" s="75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90"/>
      <c r="R134" s="690"/>
      <c r="S134" s="690"/>
      <c r="T134" s="69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255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00"/>
      <c r="B135" s="700"/>
      <c r="C135" s="700"/>
      <c r="D135" s="700"/>
      <c r="E135" s="700"/>
      <c r="F135" s="700"/>
      <c r="G135" s="700"/>
      <c r="H135" s="700"/>
      <c r="I135" s="700"/>
      <c r="J135" s="700"/>
      <c r="K135" s="700"/>
      <c r="L135" s="700"/>
      <c r="M135" s="700"/>
      <c r="N135" s="700"/>
      <c r="O135" s="701"/>
      <c r="P135" s="697" t="s">
        <v>40</v>
      </c>
      <c r="Q135" s="698"/>
      <c r="R135" s="698"/>
      <c r="S135" s="698"/>
      <c r="T135" s="698"/>
      <c r="U135" s="698"/>
      <c r="V135" s="699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700"/>
      <c r="B136" s="700"/>
      <c r="C136" s="700"/>
      <c r="D136" s="700"/>
      <c r="E136" s="700"/>
      <c r="F136" s="700"/>
      <c r="G136" s="700"/>
      <c r="H136" s="700"/>
      <c r="I136" s="700"/>
      <c r="J136" s="700"/>
      <c r="K136" s="700"/>
      <c r="L136" s="700"/>
      <c r="M136" s="700"/>
      <c r="N136" s="700"/>
      <c r="O136" s="701"/>
      <c r="P136" s="697" t="s">
        <v>40</v>
      </c>
      <c r="Q136" s="698"/>
      <c r="R136" s="698"/>
      <c r="S136" s="698"/>
      <c r="T136" s="698"/>
      <c r="U136" s="698"/>
      <c r="V136" s="699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87" t="s">
        <v>153</v>
      </c>
      <c r="B137" s="687"/>
      <c r="C137" s="687"/>
      <c r="D137" s="687"/>
      <c r="E137" s="687"/>
      <c r="F137" s="687"/>
      <c r="G137" s="687"/>
      <c r="H137" s="687"/>
      <c r="I137" s="687"/>
      <c r="J137" s="687"/>
      <c r="K137" s="687"/>
      <c r="L137" s="687"/>
      <c r="M137" s="687"/>
      <c r="N137" s="687"/>
      <c r="O137" s="687"/>
      <c r="P137" s="687"/>
      <c r="Q137" s="687"/>
      <c r="R137" s="687"/>
      <c r="S137" s="687"/>
      <c r="T137" s="687"/>
      <c r="U137" s="687"/>
      <c r="V137" s="687"/>
      <c r="W137" s="687"/>
      <c r="X137" s="687"/>
      <c r="Y137" s="687"/>
      <c r="Z137" s="687"/>
      <c r="AA137" s="63"/>
      <c r="AB137" s="63"/>
      <c r="AC137" s="63"/>
    </row>
    <row r="138" spans="1:68" ht="27" customHeight="1" x14ac:dyDescent="0.25">
      <c r="A138" s="60" t="s">
        <v>257</v>
      </c>
      <c r="B138" s="60" t="s">
        <v>258</v>
      </c>
      <c r="C138" s="34">
        <v>4301031235</v>
      </c>
      <c r="D138" s="688">
        <v>4680115883444</v>
      </c>
      <c r="E138" s="6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81</v>
      </c>
      <c r="L138" s="35" t="s">
        <v>45</v>
      </c>
      <c r="M138" s="36" t="s">
        <v>102</v>
      </c>
      <c r="N138" s="36"/>
      <c r="O138" s="35">
        <v>90</v>
      </c>
      <c r="P138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90"/>
      <c r="R138" s="690"/>
      <c r="S138" s="690"/>
      <c r="T138" s="691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259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257</v>
      </c>
      <c r="B139" s="60" t="s">
        <v>260</v>
      </c>
      <c r="C139" s="34">
        <v>4301031234</v>
      </c>
      <c r="D139" s="688">
        <v>4680115883444</v>
      </c>
      <c r="E139" s="68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81</v>
      </c>
      <c r="L139" s="35" t="s">
        <v>45</v>
      </c>
      <c r="M139" s="36" t="s">
        <v>102</v>
      </c>
      <c r="N139" s="36"/>
      <c r="O139" s="35">
        <v>90</v>
      </c>
      <c r="P139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90"/>
      <c r="R139" s="690"/>
      <c r="S139" s="690"/>
      <c r="T139" s="691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259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00"/>
      <c r="B140" s="700"/>
      <c r="C140" s="700"/>
      <c r="D140" s="700"/>
      <c r="E140" s="700"/>
      <c r="F140" s="700"/>
      <c r="G140" s="700"/>
      <c r="H140" s="700"/>
      <c r="I140" s="700"/>
      <c r="J140" s="700"/>
      <c r="K140" s="700"/>
      <c r="L140" s="700"/>
      <c r="M140" s="700"/>
      <c r="N140" s="700"/>
      <c r="O140" s="701"/>
      <c r="P140" s="697" t="s">
        <v>40</v>
      </c>
      <c r="Q140" s="698"/>
      <c r="R140" s="698"/>
      <c r="S140" s="698"/>
      <c r="T140" s="698"/>
      <c r="U140" s="698"/>
      <c r="V140" s="699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700"/>
      <c r="B141" s="700"/>
      <c r="C141" s="700"/>
      <c r="D141" s="700"/>
      <c r="E141" s="700"/>
      <c r="F141" s="700"/>
      <c r="G141" s="700"/>
      <c r="H141" s="700"/>
      <c r="I141" s="700"/>
      <c r="J141" s="700"/>
      <c r="K141" s="700"/>
      <c r="L141" s="700"/>
      <c r="M141" s="700"/>
      <c r="N141" s="700"/>
      <c r="O141" s="701"/>
      <c r="P141" s="697" t="s">
        <v>40</v>
      </c>
      <c r="Q141" s="698"/>
      <c r="R141" s="698"/>
      <c r="S141" s="698"/>
      <c r="T141" s="698"/>
      <c r="U141" s="698"/>
      <c r="V141" s="699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87" t="s">
        <v>76</v>
      </c>
      <c r="B142" s="687"/>
      <c r="C142" s="687"/>
      <c r="D142" s="687"/>
      <c r="E142" s="687"/>
      <c r="F142" s="687"/>
      <c r="G142" s="687"/>
      <c r="H142" s="687"/>
      <c r="I142" s="687"/>
      <c r="J142" s="687"/>
      <c r="K142" s="687"/>
      <c r="L142" s="687"/>
      <c r="M142" s="687"/>
      <c r="N142" s="687"/>
      <c r="O142" s="687"/>
      <c r="P142" s="687"/>
      <c r="Q142" s="687"/>
      <c r="R142" s="687"/>
      <c r="S142" s="687"/>
      <c r="T142" s="687"/>
      <c r="U142" s="687"/>
      <c r="V142" s="687"/>
      <c r="W142" s="687"/>
      <c r="X142" s="687"/>
      <c r="Y142" s="687"/>
      <c r="Z142" s="687"/>
      <c r="AA142" s="63"/>
      <c r="AB142" s="63"/>
      <c r="AC142" s="63"/>
    </row>
    <row r="143" spans="1:68" ht="16.5" customHeight="1" x14ac:dyDescent="0.25">
      <c r="A143" s="60" t="s">
        <v>261</v>
      </c>
      <c r="B143" s="60" t="s">
        <v>262</v>
      </c>
      <c r="C143" s="34">
        <v>4301051477</v>
      </c>
      <c r="D143" s="688">
        <v>4680115882584</v>
      </c>
      <c r="E143" s="6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81</v>
      </c>
      <c r="L143" s="35" t="s">
        <v>45</v>
      </c>
      <c r="M143" s="36" t="s">
        <v>102</v>
      </c>
      <c r="N143" s="36"/>
      <c r="O143" s="35">
        <v>60</v>
      </c>
      <c r="P143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90"/>
      <c r="R143" s="690"/>
      <c r="S143" s="690"/>
      <c r="T143" s="691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255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261</v>
      </c>
      <c r="B144" s="60" t="s">
        <v>263</v>
      </c>
      <c r="C144" s="34">
        <v>4301051476</v>
      </c>
      <c r="D144" s="688">
        <v>4680115882584</v>
      </c>
      <c r="E144" s="68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81</v>
      </c>
      <c r="L144" s="35" t="s">
        <v>45</v>
      </c>
      <c r="M144" s="36" t="s">
        <v>102</v>
      </c>
      <c r="N144" s="36"/>
      <c r="O144" s="35">
        <v>60</v>
      </c>
      <c r="P144" s="76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90"/>
      <c r="R144" s="690"/>
      <c r="S144" s="690"/>
      <c r="T144" s="691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255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00"/>
      <c r="B145" s="700"/>
      <c r="C145" s="700"/>
      <c r="D145" s="700"/>
      <c r="E145" s="700"/>
      <c r="F145" s="700"/>
      <c r="G145" s="700"/>
      <c r="H145" s="700"/>
      <c r="I145" s="700"/>
      <c r="J145" s="700"/>
      <c r="K145" s="700"/>
      <c r="L145" s="700"/>
      <c r="M145" s="700"/>
      <c r="N145" s="700"/>
      <c r="O145" s="701"/>
      <c r="P145" s="697" t="s">
        <v>40</v>
      </c>
      <c r="Q145" s="698"/>
      <c r="R145" s="698"/>
      <c r="S145" s="698"/>
      <c r="T145" s="698"/>
      <c r="U145" s="698"/>
      <c r="V145" s="699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700"/>
      <c r="B146" s="700"/>
      <c r="C146" s="700"/>
      <c r="D146" s="700"/>
      <c r="E146" s="700"/>
      <c r="F146" s="700"/>
      <c r="G146" s="700"/>
      <c r="H146" s="700"/>
      <c r="I146" s="700"/>
      <c r="J146" s="700"/>
      <c r="K146" s="700"/>
      <c r="L146" s="700"/>
      <c r="M146" s="700"/>
      <c r="N146" s="700"/>
      <c r="O146" s="701"/>
      <c r="P146" s="697" t="s">
        <v>40</v>
      </c>
      <c r="Q146" s="698"/>
      <c r="R146" s="698"/>
      <c r="S146" s="698"/>
      <c r="T146" s="698"/>
      <c r="U146" s="698"/>
      <c r="V146" s="699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86" t="s">
        <v>103</v>
      </c>
      <c r="B147" s="686"/>
      <c r="C147" s="686"/>
      <c r="D147" s="686"/>
      <c r="E147" s="686"/>
      <c r="F147" s="686"/>
      <c r="G147" s="686"/>
      <c r="H147" s="686"/>
      <c r="I147" s="686"/>
      <c r="J147" s="686"/>
      <c r="K147" s="686"/>
      <c r="L147" s="686"/>
      <c r="M147" s="686"/>
      <c r="N147" s="686"/>
      <c r="O147" s="686"/>
      <c r="P147" s="686"/>
      <c r="Q147" s="686"/>
      <c r="R147" s="686"/>
      <c r="S147" s="686"/>
      <c r="T147" s="686"/>
      <c r="U147" s="686"/>
      <c r="V147" s="686"/>
      <c r="W147" s="686"/>
      <c r="X147" s="686"/>
      <c r="Y147" s="686"/>
      <c r="Z147" s="686"/>
      <c r="AA147" s="62"/>
      <c r="AB147" s="62"/>
      <c r="AC147" s="62"/>
    </row>
    <row r="148" spans="1:68" ht="14.25" customHeight="1" x14ac:dyDescent="0.25">
      <c r="A148" s="687" t="s">
        <v>105</v>
      </c>
      <c r="B148" s="687"/>
      <c r="C148" s="687"/>
      <c r="D148" s="687"/>
      <c r="E148" s="687"/>
      <c r="F148" s="687"/>
      <c r="G148" s="687"/>
      <c r="H148" s="687"/>
      <c r="I148" s="687"/>
      <c r="J148" s="687"/>
      <c r="K148" s="687"/>
      <c r="L148" s="687"/>
      <c r="M148" s="687"/>
      <c r="N148" s="687"/>
      <c r="O148" s="687"/>
      <c r="P148" s="687"/>
      <c r="Q148" s="687"/>
      <c r="R148" s="687"/>
      <c r="S148" s="687"/>
      <c r="T148" s="687"/>
      <c r="U148" s="687"/>
      <c r="V148" s="687"/>
      <c r="W148" s="687"/>
      <c r="X148" s="687"/>
      <c r="Y148" s="687"/>
      <c r="Z148" s="687"/>
      <c r="AA148" s="63"/>
      <c r="AB148" s="63"/>
      <c r="AC148" s="63"/>
    </row>
    <row r="149" spans="1:68" ht="27" customHeight="1" x14ac:dyDescent="0.25">
      <c r="A149" s="60" t="s">
        <v>264</v>
      </c>
      <c r="B149" s="60" t="s">
        <v>265</v>
      </c>
      <c r="C149" s="34">
        <v>4301011705</v>
      </c>
      <c r="D149" s="688">
        <v>4607091384604</v>
      </c>
      <c r="E149" s="68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114</v>
      </c>
      <c r="L149" s="35" t="s">
        <v>45</v>
      </c>
      <c r="M149" s="36" t="s">
        <v>109</v>
      </c>
      <c r="N149" s="36"/>
      <c r="O149" s="35">
        <v>50</v>
      </c>
      <c r="P149" s="7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90"/>
      <c r="R149" s="690"/>
      <c r="S149" s="690"/>
      <c r="T149" s="691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266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00"/>
      <c r="B150" s="700"/>
      <c r="C150" s="700"/>
      <c r="D150" s="700"/>
      <c r="E150" s="700"/>
      <c r="F150" s="700"/>
      <c r="G150" s="700"/>
      <c r="H150" s="700"/>
      <c r="I150" s="700"/>
      <c r="J150" s="700"/>
      <c r="K150" s="700"/>
      <c r="L150" s="700"/>
      <c r="M150" s="700"/>
      <c r="N150" s="700"/>
      <c r="O150" s="701"/>
      <c r="P150" s="697" t="s">
        <v>40</v>
      </c>
      <c r="Q150" s="698"/>
      <c r="R150" s="698"/>
      <c r="S150" s="698"/>
      <c r="T150" s="698"/>
      <c r="U150" s="698"/>
      <c r="V150" s="699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700"/>
      <c r="B151" s="700"/>
      <c r="C151" s="700"/>
      <c r="D151" s="700"/>
      <c r="E151" s="700"/>
      <c r="F151" s="700"/>
      <c r="G151" s="700"/>
      <c r="H151" s="700"/>
      <c r="I151" s="700"/>
      <c r="J151" s="700"/>
      <c r="K151" s="700"/>
      <c r="L151" s="700"/>
      <c r="M151" s="700"/>
      <c r="N151" s="700"/>
      <c r="O151" s="701"/>
      <c r="P151" s="697" t="s">
        <v>40</v>
      </c>
      <c r="Q151" s="698"/>
      <c r="R151" s="698"/>
      <c r="S151" s="698"/>
      <c r="T151" s="698"/>
      <c r="U151" s="698"/>
      <c r="V151" s="699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87" t="s">
        <v>153</v>
      </c>
      <c r="B152" s="687"/>
      <c r="C152" s="687"/>
      <c r="D152" s="687"/>
      <c r="E152" s="687"/>
      <c r="F152" s="687"/>
      <c r="G152" s="687"/>
      <c r="H152" s="687"/>
      <c r="I152" s="687"/>
      <c r="J152" s="687"/>
      <c r="K152" s="687"/>
      <c r="L152" s="687"/>
      <c r="M152" s="687"/>
      <c r="N152" s="687"/>
      <c r="O152" s="687"/>
      <c r="P152" s="687"/>
      <c r="Q152" s="687"/>
      <c r="R152" s="687"/>
      <c r="S152" s="687"/>
      <c r="T152" s="687"/>
      <c r="U152" s="687"/>
      <c r="V152" s="687"/>
      <c r="W152" s="687"/>
      <c r="X152" s="687"/>
      <c r="Y152" s="687"/>
      <c r="Z152" s="687"/>
      <c r="AA152" s="63"/>
      <c r="AB152" s="63"/>
      <c r="AC152" s="63"/>
    </row>
    <row r="153" spans="1:68" ht="16.5" customHeight="1" x14ac:dyDescent="0.25">
      <c r="A153" s="60" t="s">
        <v>267</v>
      </c>
      <c r="B153" s="60" t="s">
        <v>268</v>
      </c>
      <c r="C153" s="34">
        <v>4301030895</v>
      </c>
      <c r="D153" s="688">
        <v>4607091387667</v>
      </c>
      <c r="E153" s="68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110</v>
      </c>
      <c r="L153" s="35" t="s">
        <v>45</v>
      </c>
      <c r="M153" s="36" t="s">
        <v>109</v>
      </c>
      <c r="N153" s="36"/>
      <c r="O153" s="35">
        <v>40</v>
      </c>
      <c r="P153" s="7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90"/>
      <c r="R153" s="690"/>
      <c r="S153" s="690"/>
      <c r="T153" s="691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269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270</v>
      </c>
      <c r="B154" s="60" t="s">
        <v>271</v>
      </c>
      <c r="C154" s="34">
        <v>4301030961</v>
      </c>
      <c r="D154" s="688">
        <v>4607091387636</v>
      </c>
      <c r="E154" s="68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81</v>
      </c>
      <c r="L154" s="35" t="s">
        <v>45</v>
      </c>
      <c r="M154" s="36" t="s">
        <v>80</v>
      </c>
      <c r="N154" s="36"/>
      <c r="O154" s="35">
        <v>40</v>
      </c>
      <c r="P154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90"/>
      <c r="R154" s="690"/>
      <c r="S154" s="690"/>
      <c r="T154" s="691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272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273</v>
      </c>
      <c r="B155" s="60" t="s">
        <v>274</v>
      </c>
      <c r="C155" s="34">
        <v>4301030963</v>
      </c>
      <c r="D155" s="688">
        <v>4607091382426</v>
      </c>
      <c r="E155" s="68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110</v>
      </c>
      <c r="L155" s="35" t="s">
        <v>45</v>
      </c>
      <c r="M155" s="36" t="s">
        <v>80</v>
      </c>
      <c r="N155" s="36"/>
      <c r="O155" s="35">
        <v>40</v>
      </c>
      <c r="P155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90"/>
      <c r="R155" s="690"/>
      <c r="S155" s="690"/>
      <c r="T155" s="691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275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00"/>
      <c r="B156" s="700"/>
      <c r="C156" s="700"/>
      <c r="D156" s="700"/>
      <c r="E156" s="700"/>
      <c r="F156" s="700"/>
      <c r="G156" s="700"/>
      <c r="H156" s="700"/>
      <c r="I156" s="700"/>
      <c r="J156" s="700"/>
      <c r="K156" s="700"/>
      <c r="L156" s="700"/>
      <c r="M156" s="700"/>
      <c r="N156" s="700"/>
      <c r="O156" s="701"/>
      <c r="P156" s="697" t="s">
        <v>40</v>
      </c>
      <c r="Q156" s="698"/>
      <c r="R156" s="698"/>
      <c r="S156" s="698"/>
      <c r="T156" s="698"/>
      <c r="U156" s="698"/>
      <c r="V156" s="699"/>
      <c r="W156" s="40" t="s">
        <v>39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700"/>
      <c r="B157" s="700"/>
      <c r="C157" s="700"/>
      <c r="D157" s="700"/>
      <c r="E157" s="700"/>
      <c r="F157" s="700"/>
      <c r="G157" s="700"/>
      <c r="H157" s="700"/>
      <c r="I157" s="700"/>
      <c r="J157" s="700"/>
      <c r="K157" s="700"/>
      <c r="L157" s="700"/>
      <c r="M157" s="700"/>
      <c r="N157" s="700"/>
      <c r="O157" s="701"/>
      <c r="P157" s="697" t="s">
        <v>40</v>
      </c>
      <c r="Q157" s="698"/>
      <c r="R157" s="698"/>
      <c r="S157" s="698"/>
      <c r="T157" s="698"/>
      <c r="U157" s="698"/>
      <c r="V157" s="699"/>
      <c r="W157" s="40" t="s">
        <v>0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685" t="s">
        <v>276</v>
      </c>
      <c r="B158" s="685"/>
      <c r="C158" s="685"/>
      <c r="D158" s="685"/>
      <c r="E158" s="685"/>
      <c r="F158" s="685"/>
      <c r="G158" s="685"/>
      <c r="H158" s="685"/>
      <c r="I158" s="685"/>
      <c r="J158" s="685"/>
      <c r="K158" s="685"/>
      <c r="L158" s="685"/>
      <c r="M158" s="685"/>
      <c r="N158" s="685"/>
      <c r="O158" s="685"/>
      <c r="P158" s="685"/>
      <c r="Q158" s="685"/>
      <c r="R158" s="685"/>
      <c r="S158" s="685"/>
      <c r="T158" s="685"/>
      <c r="U158" s="685"/>
      <c r="V158" s="685"/>
      <c r="W158" s="685"/>
      <c r="X158" s="685"/>
      <c r="Y158" s="685"/>
      <c r="Z158" s="685"/>
      <c r="AA158" s="52"/>
      <c r="AB158" s="52"/>
      <c r="AC158" s="52"/>
    </row>
    <row r="159" spans="1:68" ht="16.5" customHeight="1" x14ac:dyDescent="0.25">
      <c r="A159" s="686" t="s">
        <v>277</v>
      </c>
      <c r="B159" s="686"/>
      <c r="C159" s="686"/>
      <c r="D159" s="686"/>
      <c r="E159" s="686"/>
      <c r="F159" s="686"/>
      <c r="G159" s="686"/>
      <c r="H159" s="686"/>
      <c r="I159" s="686"/>
      <c r="J159" s="686"/>
      <c r="K159" s="686"/>
      <c r="L159" s="686"/>
      <c r="M159" s="686"/>
      <c r="N159" s="686"/>
      <c r="O159" s="686"/>
      <c r="P159" s="686"/>
      <c r="Q159" s="686"/>
      <c r="R159" s="686"/>
      <c r="S159" s="686"/>
      <c r="T159" s="686"/>
      <c r="U159" s="686"/>
      <c r="V159" s="686"/>
      <c r="W159" s="686"/>
      <c r="X159" s="686"/>
      <c r="Y159" s="686"/>
      <c r="Z159" s="686"/>
      <c r="AA159" s="62"/>
      <c r="AB159" s="62"/>
      <c r="AC159" s="62"/>
    </row>
    <row r="160" spans="1:68" ht="14.25" customHeight="1" x14ac:dyDescent="0.25">
      <c r="A160" s="687" t="s">
        <v>142</v>
      </c>
      <c r="B160" s="687"/>
      <c r="C160" s="687"/>
      <c r="D160" s="687"/>
      <c r="E160" s="687"/>
      <c r="F160" s="687"/>
      <c r="G160" s="687"/>
      <c r="H160" s="687"/>
      <c r="I160" s="687"/>
      <c r="J160" s="687"/>
      <c r="K160" s="687"/>
      <c r="L160" s="687"/>
      <c r="M160" s="687"/>
      <c r="N160" s="687"/>
      <c r="O160" s="687"/>
      <c r="P160" s="687"/>
      <c r="Q160" s="687"/>
      <c r="R160" s="687"/>
      <c r="S160" s="687"/>
      <c r="T160" s="687"/>
      <c r="U160" s="687"/>
      <c r="V160" s="687"/>
      <c r="W160" s="687"/>
      <c r="X160" s="687"/>
      <c r="Y160" s="687"/>
      <c r="Z160" s="687"/>
      <c r="AA160" s="63"/>
      <c r="AB160" s="63"/>
      <c r="AC160" s="63"/>
    </row>
    <row r="161" spans="1:68" ht="27" customHeight="1" x14ac:dyDescent="0.25">
      <c r="A161" s="60" t="s">
        <v>278</v>
      </c>
      <c r="B161" s="60" t="s">
        <v>279</v>
      </c>
      <c r="C161" s="34">
        <v>4301020323</v>
      </c>
      <c r="D161" s="688">
        <v>4680115886223</v>
      </c>
      <c r="E161" s="68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157</v>
      </c>
      <c r="L161" s="35" t="s">
        <v>45</v>
      </c>
      <c r="M161" s="36" t="s">
        <v>80</v>
      </c>
      <c r="N161" s="36"/>
      <c r="O161" s="35">
        <v>40</v>
      </c>
      <c r="P161" s="7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90"/>
      <c r="R161" s="690"/>
      <c r="S161" s="690"/>
      <c r="T161" s="691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21" t="s">
        <v>280</v>
      </c>
      <c r="AG161" s="75"/>
      <c r="AJ161" s="79" t="s">
        <v>45</v>
      </c>
      <c r="AK161" s="79">
        <v>0</v>
      </c>
      <c r="BB161" s="22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00"/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1"/>
      <c r="P162" s="697" t="s">
        <v>40</v>
      </c>
      <c r="Q162" s="698"/>
      <c r="R162" s="698"/>
      <c r="S162" s="698"/>
      <c r="T162" s="698"/>
      <c r="U162" s="698"/>
      <c r="V162" s="699"/>
      <c r="W162" s="40" t="s">
        <v>39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700"/>
      <c r="B163" s="700"/>
      <c r="C163" s="700"/>
      <c r="D163" s="700"/>
      <c r="E163" s="700"/>
      <c r="F163" s="700"/>
      <c r="G163" s="700"/>
      <c r="H163" s="700"/>
      <c r="I163" s="700"/>
      <c r="J163" s="700"/>
      <c r="K163" s="700"/>
      <c r="L163" s="700"/>
      <c r="M163" s="700"/>
      <c r="N163" s="700"/>
      <c r="O163" s="701"/>
      <c r="P163" s="697" t="s">
        <v>40</v>
      </c>
      <c r="Q163" s="698"/>
      <c r="R163" s="698"/>
      <c r="S163" s="698"/>
      <c r="T163" s="698"/>
      <c r="U163" s="698"/>
      <c r="V163" s="699"/>
      <c r="W163" s="40" t="s">
        <v>0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87" t="s">
        <v>153</v>
      </c>
      <c r="B164" s="687"/>
      <c r="C164" s="687"/>
      <c r="D164" s="687"/>
      <c r="E164" s="687"/>
      <c r="F164" s="687"/>
      <c r="G164" s="687"/>
      <c r="H164" s="687"/>
      <c r="I164" s="687"/>
      <c r="J164" s="687"/>
      <c r="K164" s="687"/>
      <c r="L164" s="687"/>
      <c r="M164" s="687"/>
      <c r="N164" s="687"/>
      <c r="O164" s="687"/>
      <c r="P164" s="687"/>
      <c r="Q164" s="687"/>
      <c r="R164" s="687"/>
      <c r="S164" s="687"/>
      <c r="T164" s="687"/>
      <c r="U164" s="687"/>
      <c r="V164" s="687"/>
      <c r="W164" s="687"/>
      <c r="X164" s="687"/>
      <c r="Y164" s="687"/>
      <c r="Z164" s="687"/>
      <c r="AA164" s="63"/>
      <c r="AB164" s="63"/>
      <c r="AC164" s="63"/>
    </row>
    <row r="165" spans="1:68" ht="27" customHeight="1" x14ac:dyDescent="0.25">
      <c r="A165" s="60" t="s">
        <v>281</v>
      </c>
      <c r="B165" s="60" t="s">
        <v>282</v>
      </c>
      <c r="C165" s="34">
        <v>4301031191</v>
      </c>
      <c r="D165" s="688">
        <v>4680115880993</v>
      </c>
      <c r="E165" s="6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114</v>
      </c>
      <c r="L165" s="35" t="s">
        <v>45</v>
      </c>
      <c r="M165" s="36" t="s">
        <v>80</v>
      </c>
      <c r="N165" s="36"/>
      <c r="O165" s="35">
        <v>40</v>
      </c>
      <c r="P165" s="7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90"/>
      <c r="R165" s="690"/>
      <c r="S165" s="690"/>
      <c r="T165" s="691"/>
      <c r="U165" s="37" t="s">
        <v>45</v>
      </c>
      <c r="V165" s="37" t="s">
        <v>45</v>
      </c>
      <c r="W165" s="38" t="s">
        <v>0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 t="s">
        <v>45</v>
      </c>
      <c r="AB165" s="66" t="s">
        <v>45</v>
      </c>
      <c r="AC165" s="223" t="s">
        <v>283</v>
      </c>
      <c r="AG165" s="75"/>
      <c r="AJ165" s="79" t="s">
        <v>45</v>
      </c>
      <c r="AK165" s="79">
        <v>0</v>
      </c>
      <c r="BB165" s="224" t="s">
        <v>66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284</v>
      </c>
      <c r="B166" s="60" t="s">
        <v>285</v>
      </c>
      <c r="C166" s="34">
        <v>4301031204</v>
      </c>
      <c r="D166" s="688">
        <v>4680115881761</v>
      </c>
      <c r="E166" s="68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114</v>
      </c>
      <c r="L166" s="35" t="s">
        <v>45</v>
      </c>
      <c r="M166" s="36" t="s">
        <v>80</v>
      </c>
      <c r="N166" s="36"/>
      <c r="O166" s="35">
        <v>40</v>
      </c>
      <c r="P166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90"/>
      <c r="R166" s="690"/>
      <c r="S166" s="690"/>
      <c r="T166" s="691"/>
      <c r="U166" s="37" t="s">
        <v>45</v>
      </c>
      <c r="V166" s="37" t="s">
        <v>45</v>
      </c>
      <c r="W166" s="38" t="s">
        <v>0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 t="s">
        <v>45</v>
      </c>
      <c r="AB166" s="66" t="s">
        <v>45</v>
      </c>
      <c r="AC166" s="225" t="s">
        <v>286</v>
      </c>
      <c r="AG166" s="75"/>
      <c r="AJ166" s="79" t="s">
        <v>45</v>
      </c>
      <c r="AK166" s="79">
        <v>0</v>
      </c>
      <c r="BB166" s="226" t="s">
        <v>66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287</v>
      </c>
      <c r="B167" s="60" t="s">
        <v>288</v>
      </c>
      <c r="C167" s="34">
        <v>4301031201</v>
      </c>
      <c r="D167" s="688">
        <v>4680115881563</v>
      </c>
      <c r="E167" s="68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114</v>
      </c>
      <c r="L167" s="35" t="s">
        <v>45</v>
      </c>
      <c r="M167" s="36" t="s">
        <v>80</v>
      </c>
      <c r="N167" s="36"/>
      <c r="O167" s="35">
        <v>40</v>
      </c>
      <c r="P167" s="7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90"/>
      <c r="R167" s="690"/>
      <c r="S167" s="690"/>
      <c r="T167" s="691"/>
      <c r="U167" s="37" t="s">
        <v>45</v>
      </c>
      <c r="V167" s="37" t="s">
        <v>45</v>
      </c>
      <c r="W167" s="38" t="s">
        <v>0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 t="s">
        <v>45</v>
      </c>
      <c r="AB167" s="66" t="s">
        <v>45</v>
      </c>
      <c r="AC167" s="227" t="s">
        <v>289</v>
      </c>
      <c r="AG167" s="75"/>
      <c r="AJ167" s="79" t="s">
        <v>45</v>
      </c>
      <c r="AK167" s="79">
        <v>0</v>
      </c>
      <c r="BB167" s="228" t="s">
        <v>66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customHeight="1" x14ac:dyDescent="0.25">
      <c r="A168" s="60" t="s">
        <v>290</v>
      </c>
      <c r="B168" s="60" t="s">
        <v>291</v>
      </c>
      <c r="C168" s="34">
        <v>4301031199</v>
      </c>
      <c r="D168" s="688">
        <v>4680115880986</v>
      </c>
      <c r="E168" s="6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157</v>
      </c>
      <c r="L168" s="35" t="s">
        <v>45</v>
      </c>
      <c r="M168" s="36" t="s">
        <v>80</v>
      </c>
      <c r="N168" s="36"/>
      <c r="O168" s="35">
        <v>40</v>
      </c>
      <c r="P168" s="7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90"/>
      <c r="R168" s="690"/>
      <c r="S168" s="690"/>
      <c r="T168" s="691"/>
      <c r="U168" s="37" t="s">
        <v>45</v>
      </c>
      <c r="V168" s="37" t="s">
        <v>45</v>
      </c>
      <c r="W168" s="38" t="s">
        <v>0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 t="s">
        <v>45</v>
      </c>
      <c r="AB168" s="66" t="s">
        <v>45</v>
      </c>
      <c r="AC168" s="229" t="s">
        <v>283</v>
      </c>
      <c r="AG168" s="75"/>
      <c r="AJ168" s="79" t="s">
        <v>45</v>
      </c>
      <c r="AK168" s="79">
        <v>0</v>
      </c>
      <c r="BB168" s="230" t="s">
        <v>66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customHeight="1" x14ac:dyDescent="0.25">
      <c r="A169" s="60" t="s">
        <v>292</v>
      </c>
      <c r="B169" s="60" t="s">
        <v>293</v>
      </c>
      <c r="C169" s="34">
        <v>4301031205</v>
      </c>
      <c r="D169" s="688">
        <v>4680115881785</v>
      </c>
      <c r="E169" s="68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157</v>
      </c>
      <c r="L169" s="35" t="s">
        <v>45</v>
      </c>
      <c r="M169" s="36" t="s">
        <v>80</v>
      </c>
      <c r="N169" s="36"/>
      <c r="O169" s="35">
        <v>40</v>
      </c>
      <c r="P169" s="7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90"/>
      <c r="R169" s="690"/>
      <c r="S169" s="690"/>
      <c r="T169" s="691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 t="s">
        <v>45</v>
      </c>
      <c r="AB169" s="66" t="s">
        <v>45</v>
      </c>
      <c r="AC169" s="231" t="s">
        <v>286</v>
      </c>
      <c r="AG169" s="75"/>
      <c r="AJ169" s="79" t="s">
        <v>45</v>
      </c>
      <c r="AK169" s="79">
        <v>0</v>
      </c>
      <c r="BB169" s="232" t="s">
        <v>66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294</v>
      </c>
      <c r="B170" s="60" t="s">
        <v>295</v>
      </c>
      <c r="C170" s="34">
        <v>4301031399</v>
      </c>
      <c r="D170" s="688">
        <v>4680115886537</v>
      </c>
      <c r="E170" s="68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157</v>
      </c>
      <c r="L170" s="35" t="s">
        <v>45</v>
      </c>
      <c r="M170" s="36" t="s">
        <v>80</v>
      </c>
      <c r="N170" s="36"/>
      <c r="O170" s="35">
        <v>40</v>
      </c>
      <c r="P170" s="77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90"/>
      <c r="R170" s="690"/>
      <c r="S170" s="690"/>
      <c r="T170" s="691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33" t="s">
        <v>296</v>
      </c>
      <c r="AG170" s="75"/>
      <c r="AJ170" s="79" t="s">
        <v>45</v>
      </c>
      <c r="AK170" s="79">
        <v>0</v>
      </c>
      <c r="BB170" s="234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297</v>
      </c>
      <c r="B171" s="60" t="s">
        <v>298</v>
      </c>
      <c r="C171" s="34">
        <v>4301031202</v>
      </c>
      <c r="D171" s="688">
        <v>4680115881679</v>
      </c>
      <c r="E171" s="68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157</v>
      </c>
      <c r="L171" s="35" t="s">
        <v>45</v>
      </c>
      <c r="M171" s="36" t="s">
        <v>80</v>
      </c>
      <c r="N171" s="36"/>
      <c r="O171" s="35">
        <v>40</v>
      </c>
      <c r="P171" s="7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90"/>
      <c r="R171" s="690"/>
      <c r="S171" s="690"/>
      <c r="T171" s="691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289</v>
      </c>
      <c r="AG171" s="75"/>
      <c r="AJ171" s="79" t="s">
        <v>45</v>
      </c>
      <c r="AK171" s="79">
        <v>0</v>
      </c>
      <c r="BB171" s="236" t="s">
        <v>66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299</v>
      </c>
      <c r="B172" s="60" t="s">
        <v>300</v>
      </c>
      <c r="C172" s="34">
        <v>4301031158</v>
      </c>
      <c r="D172" s="688">
        <v>4680115880191</v>
      </c>
      <c r="E172" s="68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81</v>
      </c>
      <c r="L172" s="35" t="s">
        <v>45</v>
      </c>
      <c r="M172" s="36" t="s">
        <v>80</v>
      </c>
      <c r="N172" s="36"/>
      <c r="O172" s="35">
        <v>40</v>
      </c>
      <c r="P172" s="7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90"/>
      <c r="R172" s="690"/>
      <c r="S172" s="690"/>
      <c r="T172" s="691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 t="s">
        <v>45</v>
      </c>
      <c r="AB172" s="66" t="s">
        <v>45</v>
      </c>
      <c r="AC172" s="237" t="s">
        <v>289</v>
      </c>
      <c r="AG172" s="75"/>
      <c r="AJ172" s="79" t="s">
        <v>45</v>
      </c>
      <c r="AK172" s="79">
        <v>0</v>
      </c>
      <c r="BB172" s="238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301</v>
      </c>
      <c r="B173" s="60" t="s">
        <v>302</v>
      </c>
      <c r="C173" s="34">
        <v>4301031245</v>
      </c>
      <c r="D173" s="688">
        <v>4680115883963</v>
      </c>
      <c r="E173" s="68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157</v>
      </c>
      <c r="L173" s="35" t="s">
        <v>45</v>
      </c>
      <c r="M173" s="36" t="s">
        <v>80</v>
      </c>
      <c r="N173" s="36"/>
      <c r="O173" s="35">
        <v>40</v>
      </c>
      <c r="P173" s="7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90"/>
      <c r="R173" s="690"/>
      <c r="S173" s="690"/>
      <c r="T173" s="691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303</v>
      </c>
      <c r="AG173" s="75"/>
      <c r="AJ173" s="79" t="s">
        <v>45</v>
      </c>
      <c r="AK173" s="79">
        <v>0</v>
      </c>
      <c r="BB173" s="240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700"/>
      <c r="B174" s="700"/>
      <c r="C174" s="700"/>
      <c r="D174" s="700"/>
      <c r="E174" s="700"/>
      <c r="F174" s="700"/>
      <c r="G174" s="700"/>
      <c r="H174" s="700"/>
      <c r="I174" s="700"/>
      <c r="J174" s="700"/>
      <c r="K174" s="700"/>
      <c r="L174" s="700"/>
      <c r="M174" s="700"/>
      <c r="N174" s="700"/>
      <c r="O174" s="701"/>
      <c r="P174" s="697" t="s">
        <v>40</v>
      </c>
      <c r="Q174" s="698"/>
      <c r="R174" s="698"/>
      <c r="S174" s="698"/>
      <c r="T174" s="698"/>
      <c r="U174" s="698"/>
      <c r="V174" s="699"/>
      <c r="W174" s="40" t="s">
        <v>39</v>
      </c>
      <c r="X174" s="41">
        <f>IFERROR(X165/H165,"0")+IFERROR(X166/H166,"0")+IFERROR(X167/H167,"0")+IFERROR(X168/H168,"0")+IFERROR(X169/H169,"0")+IFERROR(X170/H170,"0")+IFERROR(X171/H171,"0")+IFERROR(X172/H172,"0")+IFERROR(X173/H173,"0")</f>
        <v>0</v>
      </c>
      <c r="Y174" s="41">
        <f>IFERROR(Y165/H165,"0")+IFERROR(Y166/H166,"0")+IFERROR(Y167/H167,"0")+IFERROR(Y168/H168,"0")+IFERROR(Y169/H169,"0")+IFERROR(Y170/H170,"0")+IFERROR(Y171/H171,"0")+IFERROR(Y172/H172,"0")+IFERROR(Y173/H173,"0")</f>
        <v>0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4"/>
      <c r="AB174" s="64"/>
      <c r="AC174" s="64"/>
    </row>
    <row r="175" spans="1:68" x14ac:dyDescent="0.2">
      <c r="A175" s="700"/>
      <c r="B175" s="700"/>
      <c r="C175" s="700"/>
      <c r="D175" s="700"/>
      <c r="E175" s="700"/>
      <c r="F175" s="700"/>
      <c r="G175" s="700"/>
      <c r="H175" s="700"/>
      <c r="I175" s="700"/>
      <c r="J175" s="700"/>
      <c r="K175" s="700"/>
      <c r="L175" s="700"/>
      <c r="M175" s="700"/>
      <c r="N175" s="700"/>
      <c r="O175" s="701"/>
      <c r="P175" s="697" t="s">
        <v>40</v>
      </c>
      <c r="Q175" s="698"/>
      <c r="R175" s="698"/>
      <c r="S175" s="698"/>
      <c r="T175" s="698"/>
      <c r="U175" s="698"/>
      <c r="V175" s="699"/>
      <c r="W175" s="40" t="s">
        <v>0</v>
      </c>
      <c r="X175" s="41">
        <f>IFERROR(SUM(X165:X173),"0")</f>
        <v>0</v>
      </c>
      <c r="Y175" s="41">
        <f>IFERROR(SUM(Y165:Y173),"0")</f>
        <v>0</v>
      </c>
      <c r="Z175" s="40"/>
      <c r="AA175" s="64"/>
      <c r="AB175" s="64"/>
      <c r="AC175" s="64"/>
    </row>
    <row r="176" spans="1:68" ht="14.25" customHeight="1" x14ac:dyDescent="0.25">
      <c r="A176" s="687" t="s">
        <v>97</v>
      </c>
      <c r="B176" s="687"/>
      <c r="C176" s="687"/>
      <c r="D176" s="687"/>
      <c r="E176" s="687"/>
      <c r="F176" s="687"/>
      <c r="G176" s="687"/>
      <c r="H176" s="687"/>
      <c r="I176" s="687"/>
      <c r="J176" s="687"/>
      <c r="K176" s="687"/>
      <c r="L176" s="687"/>
      <c r="M176" s="687"/>
      <c r="N176" s="687"/>
      <c r="O176" s="687"/>
      <c r="P176" s="687"/>
      <c r="Q176" s="687"/>
      <c r="R176" s="687"/>
      <c r="S176" s="687"/>
      <c r="T176" s="687"/>
      <c r="U176" s="687"/>
      <c r="V176" s="687"/>
      <c r="W176" s="687"/>
      <c r="X176" s="687"/>
      <c r="Y176" s="687"/>
      <c r="Z176" s="687"/>
      <c r="AA176" s="63"/>
      <c r="AB176" s="63"/>
      <c r="AC176" s="63"/>
    </row>
    <row r="177" spans="1:68" ht="27" customHeight="1" x14ac:dyDescent="0.25">
      <c r="A177" s="60" t="s">
        <v>304</v>
      </c>
      <c r="B177" s="60" t="s">
        <v>305</v>
      </c>
      <c r="C177" s="34">
        <v>4301032053</v>
      </c>
      <c r="D177" s="688">
        <v>4680115886780</v>
      </c>
      <c r="E177" s="6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308</v>
      </c>
      <c r="L177" s="35" t="s">
        <v>45</v>
      </c>
      <c r="M177" s="36" t="s">
        <v>307</v>
      </c>
      <c r="N177" s="36"/>
      <c r="O177" s="35">
        <v>60</v>
      </c>
      <c r="P177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90"/>
      <c r="R177" s="690"/>
      <c r="S177" s="690"/>
      <c r="T177" s="691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 t="s">
        <v>45</v>
      </c>
      <c r="AB177" s="66" t="s">
        <v>45</v>
      </c>
      <c r="AC177" s="241" t="s">
        <v>306</v>
      </c>
      <c r="AG177" s="75"/>
      <c r="AJ177" s="79" t="s">
        <v>45</v>
      </c>
      <c r="AK177" s="79">
        <v>0</v>
      </c>
      <c r="BB177" s="24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309</v>
      </c>
      <c r="B178" s="60" t="s">
        <v>310</v>
      </c>
      <c r="C178" s="34">
        <v>4301032051</v>
      </c>
      <c r="D178" s="688">
        <v>4680115886742</v>
      </c>
      <c r="E178" s="6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308</v>
      </c>
      <c r="L178" s="35" t="s">
        <v>45</v>
      </c>
      <c r="M178" s="36" t="s">
        <v>307</v>
      </c>
      <c r="N178" s="36"/>
      <c r="O178" s="35">
        <v>90</v>
      </c>
      <c r="P178" s="777" t="s">
        <v>311</v>
      </c>
      <c r="Q178" s="690"/>
      <c r="R178" s="690"/>
      <c r="S178" s="690"/>
      <c r="T178" s="69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 t="s">
        <v>45</v>
      </c>
      <c r="AB178" s="66" t="s">
        <v>45</v>
      </c>
      <c r="AC178" s="243" t="s">
        <v>312</v>
      </c>
      <c r="AG178" s="75"/>
      <c r="AJ178" s="79" t="s">
        <v>45</v>
      </c>
      <c r="AK178" s="79">
        <v>0</v>
      </c>
      <c r="BB178" s="24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313</v>
      </c>
      <c r="B179" s="60" t="s">
        <v>314</v>
      </c>
      <c r="C179" s="34">
        <v>4301032052</v>
      </c>
      <c r="D179" s="688">
        <v>4680115886766</v>
      </c>
      <c r="E179" s="68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308</v>
      </c>
      <c r="L179" s="35" t="s">
        <v>45</v>
      </c>
      <c r="M179" s="36" t="s">
        <v>307</v>
      </c>
      <c r="N179" s="36"/>
      <c r="O179" s="35">
        <v>90</v>
      </c>
      <c r="P179" s="778" t="s">
        <v>315</v>
      </c>
      <c r="Q179" s="690"/>
      <c r="R179" s="690"/>
      <c r="S179" s="690"/>
      <c r="T179" s="691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 t="s">
        <v>45</v>
      </c>
      <c r="AB179" s="66" t="s">
        <v>45</v>
      </c>
      <c r="AC179" s="245" t="s">
        <v>312</v>
      </c>
      <c r="AG179" s="75"/>
      <c r="AJ179" s="79" t="s">
        <v>45</v>
      </c>
      <c r="AK179" s="79">
        <v>0</v>
      </c>
      <c r="BB179" s="24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700"/>
      <c r="B180" s="700"/>
      <c r="C180" s="700"/>
      <c r="D180" s="700"/>
      <c r="E180" s="700"/>
      <c r="F180" s="700"/>
      <c r="G180" s="700"/>
      <c r="H180" s="700"/>
      <c r="I180" s="700"/>
      <c r="J180" s="700"/>
      <c r="K180" s="700"/>
      <c r="L180" s="700"/>
      <c r="M180" s="700"/>
      <c r="N180" s="700"/>
      <c r="O180" s="701"/>
      <c r="P180" s="697" t="s">
        <v>40</v>
      </c>
      <c r="Q180" s="698"/>
      <c r="R180" s="698"/>
      <c r="S180" s="698"/>
      <c r="T180" s="698"/>
      <c r="U180" s="698"/>
      <c r="V180" s="699"/>
      <c r="W180" s="40" t="s">
        <v>39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700"/>
      <c r="B181" s="700"/>
      <c r="C181" s="700"/>
      <c r="D181" s="700"/>
      <c r="E181" s="700"/>
      <c r="F181" s="700"/>
      <c r="G181" s="700"/>
      <c r="H181" s="700"/>
      <c r="I181" s="700"/>
      <c r="J181" s="700"/>
      <c r="K181" s="700"/>
      <c r="L181" s="700"/>
      <c r="M181" s="700"/>
      <c r="N181" s="700"/>
      <c r="O181" s="701"/>
      <c r="P181" s="697" t="s">
        <v>40</v>
      </c>
      <c r="Q181" s="698"/>
      <c r="R181" s="698"/>
      <c r="S181" s="698"/>
      <c r="T181" s="698"/>
      <c r="U181" s="698"/>
      <c r="V181" s="699"/>
      <c r="W181" s="40" t="s">
        <v>0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87" t="s">
        <v>316</v>
      </c>
      <c r="B182" s="687"/>
      <c r="C182" s="687"/>
      <c r="D182" s="687"/>
      <c r="E182" s="687"/>
      <c r="F182" s="687"/>
      <c r="G182" s="687"/>
      <c r="H182" s="687"/>
      <c r="I182" s="687"/>
      <c r="J182" s="687"/>
      <c r="K182" s="687"/>
      <c r="L182" s="687"/>
      <c r="M182" s="687"/>
      <c r="N182" s="687"/>
      <c r="O182" s="687"/>
      <c r="P182" s="687"/>
      <c r="Q182" s="687"/>
      <c r="R182" s="687"/>
      <c r="S182" s="687"/>
      <c r="T182" s="687"/>
      <c r="U182" s="687"/>
      <c r="V182" s="687"/>
      <c r="W182" s="687"/>
      <c r="X182" s="687"/>
      <c r="Y182" s="687"/>
      <c r="Z182" s="687"/>
      <c r="AA182" s="63"/>
      <c r="AB182" s="63"/>
      <c r="AC182" s="63"/>
    </row>
    <row r="183" spans="1:68" ht="27" customHeight="1" x14ac:dyDescent="0.25">
      <c r="A183" s="60" t="s">
        <v>317</v>
      </c>
      <c r="B183" s="60" t="s">
        <v>318</v>
      </c>
      <c r="C183" s="34">
        <v>4301170013</v>
      </c>
      <c r="D183" s="688">
        <v>4680115886797</v>
      </c>
      <c r="E183" s="68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308</v>
      </c>
      <c r="L183" s="35" t="s">
        <v>45</v>
      </c>
      <c r="M183" s="36" t="s">
        <v>307</v>
      </c>
      <c r="N183" s="36"/>
      <c r="O183" s="35">
        <v>90</v>
      </c>
      <c r="P183" s="779" t="s">
        <v>319</v>
      </c>
      <c r="Q183" s="690"/>
      <c r="R183" s="690"/>
      <c r="S183" s="690"/>
      <c r="T183" s="69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312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00"/>
      <c r="B184" s="700"/>
      <c r="C184" s="700"/>
      <c r="D184" s="700"/>
      <c r="E184" s="700"/>
      <c r="F184" s="700"/>
      <c r="G184" s="700"/>
      <c r="H184" s="700"/>
      <c r="I184" s="700"/>
      <c r="J184" s="700"/>
      <c r="K184" s="700"/>
      <c r="L184" s="700"/>
      <c r="M184" s="700"/>
      <c r="N184" s="700"/>
      <c r="O184" s="701"/>
      <c r="P184" s="697" t="s">
        <v>40</v>
      </c>
      <c r="Q184" s="698"/>
      <c r="R184" s="698"/>
      <c r="S184" s="698"/>
      <c r="T184" s="698"/>
      <c r="U184" s="698"/>
      <c r="V184" s="699"/>
      <c r="W184" s="40" t="s">
        <v>39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700"/>
      <c r="B185" s="700"/>
      <c r="C185" s="700"/>
      <c r="D185" s="700"/>
      <c r="E185" s="700"/>
      <c r="F185" s="700"/>
      <c r="G185" s="700"/>
      <c r="H185" s="700"/>
      <c r="I185" s="700"/>
      <c r="J185" s="700"/>
      <c r="K185" s="700"/>
      <c r="L185" s="700"/>
      <c r="M185" s="700"/>
      <c r="N185" s="700"/>
      <c r="O185" s="701"/>
      <c r="P185" s="697" t="s">
        <v>40</v>
      </c>
      <c r="Q185" s="698"/>
      <c r="R185" s="698"/>
      <c r="S185" s="698"/>
      <c r="T185" s="698"/>
      <c r="U185" s="698"/>
      <c r="V185" s="699"/>
      <c r="W185" s="40" t="s">
        <v>0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86" t="s">
        <v>320</v>
      </c>
      <c r="B186" s="686"/>
      <c r="C186" s="686"/>
      <c r="D186" s="686"/>
      <c r="E186" s="686"/>
      <c r="F186" s="686"/>
      <c r="G186" s="686"/>
      <c r="H186" s="686"/>
      <c r="I186" s="686"/>
      <c r="J186" s="686"/>
      <c r="K186" s="686"/>
      <c r="L186" s="686"/>
      <c r="M186" s="686"/>
      <c r="N186" s="686"/>
      <c r="O186" s="686"/>
      <c r="P186" s="686"/>
      <c r="Q186" s="686"/>
      <c r="R186" s="686"/>
      <c r="S186" s="686"/>
      <c r="T186" s="686"/>
      <c r="U186" s="686"/>
      <c r="V186" s="686"/>
      <c r="W186" s="686"/>
      <c r="X186" s="686"/>
      <c r="Y186" s="686"/>
      <c r="Z186" s="686"/>
      <c r="AA186" s="62"/>
      <c r="AB186" s="62"/>
      <c r="AC186" s="62"/>
    </row>
    <row r="187" spans="1:68" ht="14.25" customHeight="1" x14ac:dyDescent="0.25">
      <c r="A187" s="687" t="s">
        <v>105</v>
      </c>
      <c r="B187" s="687"/>
      <c r="C187" s="687"/>
      <c r="D187" s="687"/>
      <c r="E187" s="687"/>
      <c r="F187" s="687"/>
      <c r="G187" s="687"/>
      <c r="H187" s="687"/>
      <c r="I187" s="687"/>
      <c r="J187" s="687"/>
      <c r="K187" s="687"/>
      <c r="L187" s="687"/>
      <c r="M187" s="687"/>
      <c r="N187" s="687"/>
      <c r="O187" s="687"/>
      <c r="P187" s="687"/>
      <c r="Q187" s="687"/>
      <c r="R187" s="687"/>
      <c r="S187" s="687"/>
      <c r="T187" s="687"/>
      <c r="U187" s="687"/>
      <c r="V187" s="687"/>
      <c r="W187" s="687"/>
      <c r="X187" s="687"/>
      <c r="Y187" s="687"/>
      <c r="Z187" s="687"/>
      <c r="AA187" s="63"/>
      <c r="AB187" s="63"/>
      <c r="AC187" s="63"/>
    </row>
    <row r="188" spans="1:68" ht="16.5" customHeight="1" x14ac:dyDescent="0.25">
      <c r="A188" s="60" t="s">
        <v>321</v>
      </c>
      <c r="B188" s="60" t="s">
        <v>322</v>
      </c>
      <c r="C188" s="34">
        <v>4301011450</v>
      </c>
      <c r="D188" s="688">
        <v>4680115881402</v>
      </c>
      <c r="E188" s="68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110</v>
      </c>
      <c r="L188" s="35" t="s">
        <v>45</v>
      </c>
      <c r="M188" s="36" t="s">
        <v>109</v>
      </c>
      <c r="N188" s="36"/>
      <c r="O188" s="35">
        <v>55</v>
      </c>
      <c r="P188" s="7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90"/>
      <c r="R188" s="690"/>
      <c r="S188" s="690"/>
      <c r="T188" s="691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49" t="s">
        <v>323</v>
      </c>
      <c r="AG188" s="75"/>
      <c r="AJ188" s="79" t="s">
        <v>45</v>
      </c>
      <c r="AK188" s="79">
        <v>0</v>
      </c>
      <c r="BB188" s="250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324</v>
      </c>
      <c r="B189" s="60" t="s">
        <v>325</v>
      </c>
      <c r="C189" s="34">
        <v>4301011768</v>
      </c>
      <c r="D189" s="688">
        <v>4680115881396</v>
      </c>
      <c r="E189" s="68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81</v>
      </c>
      <c r="L189" s="35" t="s">
        <v>45</v>
      </c>
      <c r="M189" s="36" t="s">
        <v>109</v>
      </c>
      <c r="N189" s="36"/>
      <c r="O189" s="35">
        <v>55</v>
      </c>
      <c r="P189" s="7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90"/>
      <c r="R189" s="690"/>
      <c r="S189" s="690"/>
      <c r="T189" s="691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 t="s">
        <v>45</v>
      </c>
      <c r="AB189" s="66" t="s">
        <v>45</v>
      </c>
      <c r="AC189" s="251" t="s">
        <v>323</v>
      </c>
      <c r="AG189" s="75"/>
      <c r="AJ189" s="79" t="s">
        <v>45</v>
      </c>
      <c r="AK189" s="79">
        <v>0</v>
      </c>
      <c r="BB189" s="252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700"/>
      <c r="B190" s="700"/>
      <c r="C190" s="700"/>
      <c r="D190" s="700"/>
      <c r="E190" s="700"/>
      <c r="F190" s="700"/>
      <c r="G190" s="700"/>
      <c r="H190" s="700"/>
      <c r="I190" s="700"/>
      <c r="J190" s="700"/>
      <c r="K190" s="700"/>
      <c r="L190" s="700"/>
      <c r="M190" s="700"/>
      <c r="N190" s="700"/>
      <c r="O190" s="701"/>
      <c r="P190" s="697" t="s">
        <v>40</v>
      </c>
      <c r="Q190" s="698"/>
      <c r="R190" s="698"/>
      <c r="S190" s="698"/>
      <c r="T190" s="698"/>
      <c r="U190" s="698"/>
      <c r="V190" s="699"/>
      <c r="W190" s="40" t="s">
        <v>39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700"/>
      <c r="B191" s="700"/>
      <c r="C191" s="700"/>
      <c r="D191" s="700"/>
      <c r="E191" s="700"/>
      <c r="F191" s="700"/>
      <c r="G191" s="700"/>
      <c r="H191" s="700"/>
      <c r="I191" s="700"/>
      <c r="J191" s="700"/>
      <c r="K191" s="700"/>
      <c r="L191" s="700"/>
      <c r="M191" s="700"/>
      <c r="N191" s="700"/>
      <c r="O191" s="701"/>
      <c r="P191" s="697" t="s">
        <v>40</v>
      </c>
      <c r="Q191" s="698"/>
      <c r="R191" s="698"/>
      <c r="S191" s="698"/>
      <c r="T191" s="698"/>
      <c r="U191" s="698"/>
      <c r="V191" s="699"/>
      <c r="W191" s="40" t="s">
        <v>0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87" t="s">
        <v>142</v>
      </c>
      <c r="B192" s="687"/>
      <c r="C192" s="687"/>
      <c r="D192" s="687"/>
      <c r="E192" s="687"/>
      <c r="F192" s="687"/>
      <c r="G192" s="687"/>
      <c r="H192" s="687"/>
      <c r="I192" s="687"/>
      <c r="J192" s="687"/>
      <c r="K192" s="687"/>
      <c r="L192" s="687"/>
      <c r="M192" s="687"/>
      <c r="N192" s="687"/>
      <c r="O192" s="687"/>
      <c r="P192" s="687"/>
      <c r="Q192" s="687"/>
      <c r="R192" s="687"/>
      <c r="S192" s="687"/>
      <c r="T192" s="687"/>
      <c r="U192" s="687"/>
      <c r="V192" s="687"/>
      <c r="W192" s="687"/>
      <c r="X192" s="687"/>
      <c r="Y192" s="687"/>
      <c r="Z192" s="687"/>
      <c r="AA192" s="63"/>
      <c r="AB192" s="63"/>
      <c r="AC192" s="63"/>
    </row>
    <row r="193" spans="1:68" ht="16.5" customHeight="1" x14ac:dyDescent="0.25">
      <c r="A193" s="60" t="s">
        <v>326</v>
      </c>
      <c r="B193" s="60" t="s">
        <v>327</v>
      </c>
      <c r="C193" s="34">
        <v>4301020262</v>
      </c>
      <c r="D193" s="688">
        <v>4680115882935</v>
      </c>
      <c r="E193" s="68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110</v>
      </c>
      <c r="L193" s="35" t="s">
        <v>45</v>
      </c>
      <c r="M193" s="36" t="s">
        <v>113</v>
      </c>
      <c r="N193" s="36"/>
      <c r="O193" s="35">
        <v>50</v>
      </c>
      <c r="P193" s="7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90"/>
      <c r="R193" s="690"/>
      <c r="S193" s="690"/>
      <c r="T193" s="691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 t="s">
        <v>45</v>
      </c>
      <c r="AB193" s="66" t="s">
        <v>45</v>
      </c>
      <c r="AC193" s="253" t="s">
        <v>328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329</v>
      </c>
      <c r="B194" s="60" t="s">
        <v>330</v>
      </c>
      <c r="C194" s="34">
        <v>4301020220</v>
      </c>
      <c r="D194" s="688">
        <v>4680115880764</v>
      </c>
      <c r="E194" s="68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81</v>
      </c>
      <c r="L194" s="35" t="s">
        <v>45</v>
      </c>
      <c r="M194" s="36" t="s">
        <v>109</v>
      </c>
      <c r="N194" s="36"/>
      <c r="O194" s="35">
        <v>50</v>
      </c>
      <c r="P194" s="7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90"/>
      <c r="R194" s="690"/>
      <c r="S194" s="690"/>
      <c r="T194" s="691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55" t="s">
        <v>328</v>
      </c>
      <c r="AG194" s="75"/>
      <c r="AJ194" s="79" t="s">
        <v>45</v>
      </c>
      <c r="AK194" s="79">
        <v>0</v>
      </c>
      <c r="BB194" s="256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700"/>
      <c r="B195" s="700"/>
      <c r="C195" s="700"/>
      <c r="D195" s="700"/>
      <c r="E195" s="700"/>
      <c r="F195" s="700"/>
      <c r="G195" s="700"/>
      <c r="H195" s="700"/>
      <c r="I195" s="700"/>
      <c r="J195" s="700"/>
      <c r="K195" s="700"/>
      <c r="L195" s="700"/>
      <c r="M195" s="700"/>
      <c r="N195" s="700"/>
      <c r="O195" s="701"/>
      <c r="P195" s="697" t="s">
        <v>40</v>
      </c>
      <c r="Q195" s="698"/>
      <c r="R195" s="698"/>
      <c r="S195" s="698"/>
      <c r="T195" s="698"/>
      <c r="U195" s="698"/>
      <c r="V195" s="699"/>
      <c r="W195" s="40" t="s">
        <v>39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700"/>
      <c r="B196" s="700"/>
      <c r="C196" s="700"/>
      <c r="D196" s="700"/>
      <c r="E196" s="700"/>
      <c r="F196" s="700"/>
      <c r="G196" s="700"/>
      <c r="H196" s="700"/>
      <c r="I196" s="700"/>
      <c r="J196" s="700"/>
      <c r="K196" s="700"/>
      <c r="L196" s="700"/>
      <c r="M196" s="700"/>
      <c r="N196" s="700"/>
      <c r="O196" s="701"/>
      <c r="P196" s="697" t="s">
        <v>40</v>
      </c>
      <c r="Q196" s="698"/>
      <c r="R196" s="698"/>
      <c r="S196" s="698"/>
      <c r="T196" s="698"/>
      <c r="U196" s="698"/>
      <c r="V196" s="699"/>
      <c r="W196" s="40" t="s">
        <v>0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87" t="s">
        <v>153</v>
      </c>
      <c r="B197" s="687"/>
      <c r="C197" s="687"/>
      <c r="D197" s="687"/>
      <c r="E197" s="687"/>
      <c r="F197" s="687"/>
      <c r="G197" s="687"/>
      <c r="H197" s="687"/>
      <c r="I197" s="687"/>
      <c r="J197" s="687"/>
      <c r="K197" s="687"/>
      <c r="L197" s="687"/>
      <c r="M197" s="687"/>
      <c r="N197" s="687"/>
      <c r="O197" s="687"/>
      <c r="P197" s="687"/>
      <c r="Q197" s="687"/>
      <c r="R197" s="687"/>
      <c r="S197" s="687"/>
      <c r="T197" s="687"/>
      <c r="U197" s="687"/>
      <c r="V197" s="687"/>
      <c r="W197" s="687"/>
      <c r="X197" s="687"/>
      <c r="Y197" s="687"/>
      <c r="Z197" s="687"/>
      <c r="AA197" s="63"/>
      <c r="AB197" s="63"/>
      <c r="AC197" s="63"/>
    </row>
    <row r="198" spans="1:68" ht="27" customHeight="1" x14ac:dyDescent="0.25">
      <c r="A198" s="60" t="s">
        <v>331</v>
      </c>
      <c r="B198" s="60" t="s">
        <v>332</v>
      </c>
      <c r="C198" s="34">
        <v>4301031224</v>
      </c>
      <c r="D198" s="688">
        <v>4680115882683</v>
      </c>
      <c r="E198" s="6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114</v>
      </c>
      <c r="L198" s="35" t="s">
        <v>45</v>
      </c>
      <c r="M198" s="36" t="s">
        <v>80</v>
      </c>
      <c r="N198" s="36"/>
      <c r="O198" s="35">
        <v>40</v>
      </c>
      <c r="P198" s="7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90"/>
      <c r="R198" s="690"/>
      <c r="S198" s="690"/>
      <c r="T198" s="69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 t="s">
        <v>45</v>
      </c>
      <c r="AB198" s="66" t="s">
        <v>45</v>
      </c>
      <c r="AC198" s="257" t="s">
        <v>333</v>
      </c>
      <c r="AG198" s="75"/>
      <c r="AJ198" s="79" t="s">
        <v>45</v>
      </c>
      <c r="AK198" s="79">
        <v>0</v>
      </c>
      <c r="BB198" s="258" t="s">
        <v>66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334</v>
      </c>
      <c r="B199" s="60" t="s">
        <v>335</v>
      </c>
      <c r="C199" s="34">
        <v>4301031230</v>
      </c>
      <c r="D199" s="688">
        <v>4680115882690</v>
      </c>
      <c r="E199" s="6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114</v>
      </c>
      <c r="L199" s="35" t="s">
        <v>45</v>
      </c>
      <c r="M199" s="36" t="s">
        <v>80</v>
      </c>
      <c r="N199" s="36"/>
      <c r="O199" s="35">
        <v>40</v>
      </c>
      <c r="P199" s="7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90"/>
      <c r="R199" s="690"/>
      <c r="S199" s="690"/>
      <c r="T199" s="69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 t="s">
        <v>45</v>
      </c>
      <c r="AB199" s="66" t="s">
        <v>45</v>
      </c>
      <c r="AC199" s="259" t="s">
        <v>336</v>
      </c>
      <c r="AG199" s="75"/>
      <c r="AJ199" s="79" t="s">
        <v>45</v>
      </c>
      <c r="AK199" s="79">
        <v>0</v>
      </c>
      <c r="BB199" s="260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337</v>
      </c>
      <c r="B200" s="60" t="s">
        <v>338</v>
      </c>
      <c r="C200" s="34">
        <v>4301031220</v>
      </c>
      <c r="D200" s="688">
        <v>4680115882669</v>
      </c>
      <c r="E200" s="6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114</v>
      </c>
      <c r="L200" s="35" t="s">
        <v>45</v>
      </c>
      <c r="M200" s="36" t="s">
        <v>80</v>
      </c>
      <c r="N200" s="36"/>
      <c r="O200" s="35">
        <v>40</v>
      </c>
      <c r="P200" s="7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90"/>
      <c r="R200" s="690"/>
      <c r="S200" s="690"/>
      <c r="T200" s="691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 t="s">
        <v>45</v>
      </c>
      <c r="AB200" s="66" t="s">
        <v>45</v>
      </c>
      <c r="AC200" s="261" t="s">
        <v>339</v>
      </c>
      <c r="AG200" s="75"/>
      <c r="AJ200" s="79" t="s">
        <v>45</v>
      </c>
      <c r="AK200" s="79">
        <v>0</v>
      </c>
      <c r="BB200" s="262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340</v>
      </c>
      <c r="B201" s="60" t="s">
        <v>341</v>
      </c>
      <c r="C201" s="34">
        <v>4301031221</v>
      </c>
      <c r="D201" s="688">
        <v>4680115882676</v>
      </c>
      <c r="E201" s="68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114</v>
      </c>
      <c r="L201" s="35" t="s">
        <v>45</v>
      </c>
      <c r="M201" s="36" t="s">
        <v>80</v>
      </c>
      <c r="N201" s="36"/>
      <c r="O201" s="35">
        <v>40</v>
      </c>
      <c r="P201" s="7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90"/>
      <c r="R201" s="690"/>
      <c r="S201" s="690"/>
      <c r="T201" s="69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 t="s">
        <v>45</v>
      </c>
      <c r="AB201" s="66" t="s">
        <v>45</v>
      </c>
      <c r="AC201" s="263" t="s">
        <v>342</v>
      </c>
      <c r="AG201" s="75"/>
      <c r="AJ201" s="79" t="s">
        <v>45</v>
      </c>
      <c r="AK201" s="79">
        <v>0</v>
      </c>
      <c r="BB201" s="264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343</v>
      </c>
      <c r="B202" s="60" t="s">
        <v>344</v>
      </c>
      <c r="C202" s="34">
        <v>4301031223</v>
      </c>
      <c r="D202" s="688">
        <v>4680115884014</v>
      </c>
      <c r="E202" s="68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157</v>
      </c>
      <c r="L202" s="35" t="s">
        <v>45</v>
      </c>
      <c r="M202" s="36" t="s">
        <v>80</v>
      </c>
      <c r="N202" s="36"/>
      <c r="O202" s="35">
        <v>40</v>
      </c>
      <c r="P202" s="7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90"/>
      <c r="R202" s="690"/>
      <c r="S202" s="690"/>
      <c r="T202" s="691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65" t="s">
        <v>333</v>
      </c>
      <c r="AG202" s="75"/>
      <c r="AJ202" s="79" t="s">
        <v>45</v>
      </c>
      <c r="AK202" s="79">
        <v>0</v>
      </c>
      <c r="BB202" s="266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345</v>
      </c>
      <c r="B203" s="60" t="s">
        <v>346</v>
      </c>
      <c r="C203" s="34">
        <v>4301031222</v>
      </c>
      <c r="D203" s="688">
        <v>4680115884007</v>
      </c>
      <c r="E203" s="6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157</v>
      </c>
      <c r="L203" s="35" t="s">
        <v>45</v>
      </c>
      <c r="M203" s="36" t="s">
        <v>80</v>
      </c>
      <c r="N203" s="36"/>
      <c r="O203" s="35">
        <v>40</v>
      </c>
      <c r="P203" s="7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90"/>
      <c r="R203" s="690"/>
      <c r="S203" s="690"/>
      <c r="T203" s="691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67" t="s">
        <v>336</v>
      </c>
      <c r="AG203" s="75"/>
      <c r="AJ203" s="79" t="s">
        <v>45</v>
      </c>
      <c r="AK203" s="79">
        <v>0</v>
      </c>
      <c r="BB203" s="268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347</v>
      </c>
      <c r="B204" s="60" t="s">
        <v>348</v>
      </c>
      <c r="C204" s="34">
        <v>4301031229</v>
      </c>
      <c r="D204" s="688">
        <v>4680115884038</v>
      </c>
      <c r="E204" s="6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157</v>
      </c>
      <c r="L204" s="35" t="s">
        <v>45</v>
      </c>
      <c r="M204" s="36" t="s">
        <v>80</v>
      </c>
      <c r="N204" s="36"/>
      <c r="O204" s="35">
        <v>40</v>
      </c>
      <c r="P204" s="79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90"/>
      <c r="R204" s="690"/>
      <c r="S204" s="690"/>
      <c r="T204" s="691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69" t="s">
        <v>339</v>
      </c>
      <c r="AG204" s="75"/>
      <c r="AJ204" s="79" t="s">
        <v>45</v>
      </c>
      <c r="AK204" s="79">
        <v>0</v>
      </c>
      <c r="BB204" s="270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349</v>
      </c>
      <c r="B205" s="60" t="s">
        <v>350</v>
      </c>
      <c r="C205" s="34">
        <v>4301031225</v>
      </c>
      <c r="D205" s="688">
        <v>4680115884021</v>
      </c>
      <c r="E205" s="68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157</v>
      </c>
      <c r="L205" s="35" t="s">
        <v>45</v>
      </c>
      <c r="M205" s="36" t="s">
        <v>80</v>
      </c>
      <c r="N205" s="36"/>
      <c r="O205" s="35">
        <v>40</v>
      </c>
      <c r="P205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90"/>
      <c r="R205" s="690"/>
      <c r="S205" s="690"/>
      <c r="T205" s="691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1" t="s">
        <v>342</v>
      </c>
      <c r="AG205" s="75"/>
      <c r="AJ205" s="79" t="s">
        <v>45</v>
      </c>
      <c r="AK205" s="79">
        <v>0</v>
      </c>
      <c r="BB205" s="272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700"/>
      <c r="B206" s="700"/>
      <c r="C206" s="700"/>
      <c r="D206" s="700"/>
      <c r="E206" s="700"/>
      <c r="F206" s="700"/>
      <c r="G206" s="700"/>
      <c r="H206" s="700"/>
      <c r="I206" s="700"/>
      <c r="J206" s="700"/>
      <c r="K206" s="700"/>
      <c r="L206" s="700"/>
      <c r="M206" s="700"/>
      <c r="N206" s="700"/>
      <c r="O206" s="701"/>
      <c r="P206" s="697" t="s">
        <v>40</v>
      </c>
      <c r="Q206" s="698"/>
      <c r="R206" s="698"/>
      <c r="S206" s="698"/>
      <c r="T206" s="698"/>
      <c r="U206" s="698"/>
      <c r="V206" s="699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x14ac:dyDescent="0.2">
      <c r="A207" s="700"/>
      <c r="B207" s="700"/>
      <c r="C207" s="700"/>
      <c r="D207" s="700"/>
      <c r="E207" s="700"/>
      <c r="F207" s="700"/>
      <c r="G207" s="700"/>
      <c r="H207" s="700"/>
      <c r="I207" s="700"/>
      <c r="J207" s="700"/>
      <c r="K207" s="700"/>
      <c r="L207" s="700"/>
      <c r="M207" s="700"/>
      <c r="N207" s="700"/>
      <c r="O207" s="701"/>
      <c r="P207" s="697" t="s">
        <v>40</v>
      </c>
      <c r="Q207" s="698"/>
      <c r="R207" s="698"/>
      <c r="S207" s="698"/>
      <c r="T207" s="698"/>
      <c r="U207" s="698"/>
      <c r="V207" s="699"/>
      <c r="W207" s="40" t="s">
        <v>0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4.25" customHeight="1" x14ac:dyDescent="0.25">
      <c r="A208" s="687" t="s">
        <v>76</v>
      </c>
      <c r="B208" s="687"/>
      <c r="C208" s="687"/>
      <c r="D208" s="687"/>
      <c r="E208" s="687"/>
      <c r="F208" s="687"/>
      <c r="G208" s="687"/>
      <c r="H208" s="687"/>
      <c r="I208" s="687"/>
      <c r="J208" s="687"/>
      <c r="K208" s="687"/>
      <c r="L208" s="687"/>
      <c r="M208" s="687"/>
      <c r="N208" s="687"/>
      <c r="O208" s="687"/>
      <c r="P208" s="687"/>
      <c r="Q208" s="687"/>
      <c r="R208" s="687"/>
      <c r="S208" s="687"/>
      <c r="T208" s="687"/>
      <c r="U208" s="687"/>
      <c r="V208" s="687"/>
      <c r="W208" s="687"/>
      <c r="X208" s="687"/>
      <c r="Y208" s="687"/>
      <c r="Z208" s="687"/>
      <c r="AA208" s="63"/>
      <c r="AB208" s="63"/>
      <c r="AC208" s="63"/>
    </row>
    <row r="209" spans="1:68" ht="27" customHeight="1" x14ac:dyDescent="0.25">
      <c r="A209" s="60" t="s">
        <v>351</v>
      </c>
      <c r="B209" s="60" t="s">
        <v>352</v>
      </c>
      <c r="C209" s="34">
        <v>4301051408</v>
      </c>
      <c r="D209" s="688">
        <v>4680115881594</v>
      </c>
      <c r="E209" s="68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110</v>
      </c>
      <c r="L209" s="35" t="s">
        <v>45</v>
      </c>
      <c r="M209" s="36" t="s">
        <v>113</v>
      </c>
      <c r="N209" s="36"/>
      <c r="O209" s="35">
        <v>40</v>
      </c>
      <c r="P209" s="7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90"/>
      <c r="R209" s="690"/>
      <c r="S209" s="690"/>
      <c r="T209" s="691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 t="s">
        <v>45</v>
      </c>
      <c r="AB209" s="66" t="s">
        <v>45</v>
      </c>
      <c r="AC209" s="273" t="s">
        <v>353</v>
      </c>
      <c r="AG209" s="75"/>
      <c r="AJ209" s="79" t="s">
        <v>45</v>
      </c>
      <c r="AK209" s="79">
        <v>0</v>
      </c>
      <c r="BB209" s="274" t="s">
        <v>66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354</v>
      </c>
      <c r="B210" s="60" t="s">
        <v>355</v>
      </c>
      <c r="C210" s="34">
        <v>4301051411</v>
      </c>
      <c r="D210" s="688">
        <v>4680115881617</v>
      </c>
      <c r="E210" s="68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110</v>
      </c>
      <c r="L210" s="35" t="s">
        <v>45</v>
      </c>
      <c r="M210" s="36" t="s">
        <v>113</v>
      </c>
      <c r="N210" s="36"/>
      <c r="O210" s="35">
        <v>40</v>
      </c>
      <c r="P210" s="7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90"/>
      <c r="R210" s="690"/>
      <c r="S210" s="690"/>
      <c r="T210" s="691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75" t="s">
        <v>356</v>
      </c>
      <c r="AG210" s="75"/>
      <c r="AJ210" s="79" t="s">
        <v>45</v>
      </c>
      <c r="AK210" s="79">
        <v>0</v>
      </c>
      <c r="BB210" s="276" t="s">
        <v>66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357</v>
      </c>
      <c r="B211" s="60" t="s">
        <v>358</v>
      </c>
      <c r="C211" s="34">
        <v>4301051656</v>
      </c>
      <c r="D211" s="688">
        <v>4680115880573</v>
      </c>
      <c r="E211" s="68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110</v>
      </c>
      <c r="L211" s="35" t="s">
        <v>45</v>
      </c>
      <c r="M211" s="36" t="s">
        <v>113</v>
      </c>
      <c r="N211" s="36"/>
      <c r="O211" s="35">
        <v>45</v>
      </c>
      <c r="P211" s="7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90"/>
      <c r="R211" s="690"/>
      <c r="S211" s="690"/>
      <c r="T211" s="691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77" t="s">
        <v>359</v>
      </c>
      <c r="AG211" s="75"/>
      <c r="AJ211" s="79" t="s">
        <v>45</v>
      </c>
      <c r="AK211" s="79">
        <v>0</v>
      </c>
      <c r="BB211" s="278" t="s">
        <v>66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360</v>
      </c>
      <c r="B212" s="60" t="s">
        <v>361</v>
      </c>
      <c r="C212" s="34">
        <v>4301051407</v>
      </c>
      <c r="D212" s="688">
        <v>4680115882195</v>
      </c>
      <c r="E212" s="68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81</v>
      </c>
      <c r="L212" s="35" t="s">
        <v>45</v>
      </c>
      <c r="M212" s="36" t="s">
        <v>113</v>
      </c>
      <c r="N212" s="36"/>
      <c r="O212" s="35">
        <v>40</v>
      </c>
      <c r="P212" s="7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90"/>
      <c r="R212" s="690"/>
      <c r="S212" s="690"/>
      <c r="T212" s="691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 t="s">
        <v>45</v>
      </c>
      <c r="AB212" s="66" t="s">
        <v>45</v>
      </c>
      <c r="AC212" s="279" t="s">
        <v>353</v>
      </c>
      <c r="AG212" s="75"/>
      <c r="AJ212" s="79" t="s">
        <v>45</v>
      </c>
      <c r="AK212" s="79">
        <v>0</v>
      </c>
      <c r="BB212" s="280" t="s">
        <v>66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customHeight="1" x14ac:dyDescent="0.25">
      <c r="A213" s="60" t="s">
        <v>362</v>
      </c>
      <c r="B213" s="60" t="s">
        <v>363</v>
      </c>
      <c r="C213" s="34">
        <v>4301051752</v>
      </c>
      <c r="D213" s="688">
        <v>4680115882607</v>
      </c>
      <c r="E213" s="68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81</v>
      </c>
      <c r="L213" s="35" t="s">
        <v>45</v>
      </c>
      <c r="M213" s="36" t="s">
        <v>138</v>
      </c>
      <c r="N213" s="36"/>
      <c r="O213" s="35">
        <v>45</v>
      </c>
      <c r="P213" s="7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90"/>
      <c r="R213" s="690"/>
      <c r="S213" s="690"/>
      <c r="T213" s="691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6"/>
        <v>0</v>
      </c>
      <c r="Z213" s="39" t="str">
        <f t="shared" si="41"/>
        <v/>
      </c>
      <c r="AA213" s="65" t="s">
        <v>45</v>
      </c>
      <c r="AB213" s="66" t="s">
        <v>45</v>
      </c>
      <c r="AC213" s="281" t="s">
        <v>364</v>
      </c>
      <c r="AG213" s="75"/>
      <c r="AJ213" s="79" t="s">
        <v>45</v>
      </c>
      <c r="AK213" s="79">
        <v>0</v>
      </c>
      <c r="BB213" s="282" t="s">
        <v>66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365</v>
      </c>
      <c r="B214" s="60" t="s">
        <v>366</v>
      </c>
      <c r="C214" s="34">
        <v>4301051666</v>
      </c>
      <c r="D214" s="688">
        <v>4680115880092</v>
      </c>
      <c r="E214" s="6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81</v>
      </c>
      <c r="L214" s="35" t="s">
        <v>45</v>
      </c>
      <c r="M214" s="36" t="s">
        <v>113</v>
      </c>
      <c r="N214" s="36"/>
      <c r="O214" s="35">
        <v>45</v>
      </c>
      <c r="P214" s="7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90"/>
      <c r="R214" s="690"/>
      <c r="S214" s="690"/>
      <c r="T214" s="691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 t="shared" si="41"/>
        <v/>
      </c>
      <c r="AA214" s="65" t="s">
        <v>45</v>
      </c>
      <c r="AB214" s="66" t="s">
        <v>45</v>
      </c>
      <c r="AC214" s="283" t="s">
        <v>359</v>
      </c>
      <c r="AG214" s="75"/>
      <c r="AJ214" s="79" t="s">
        <v>45</v>
      </c>
      <c r="AK214" s="79">
        <v>0</v>
      </c>
      <c r="BB214" s="284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27" customHeight="1" x14ac:dyDescent="0.25">
      <c r="A215" s="60" t="s">
        <v>367</v>
      </c>
      <c r="B215" s="60" t="s">
        <v>368</v>
      </c>
      <c r="C215" s="34">
        <v>4301051668</v>
      </c>
      <c r="D215" s="688">
        <v>4680115880221</v>
      </c>
      <c r="E215" s="6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81</v>
      </c>
      <c r="L215" s="35" t="s">
        <v>45</v>
      </c>
      <c r="M215" s="36" t="s">
        <v>113</v>
      </c>
      <c r="N215" s="36"/>
      <c r="O215" s="35">
        <v>45</v>
      </c>
      <c r="P215" s="7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90"/>
      <c r="R215" s="690"/>
      <c r="S215" s="690"/>
      <c r="T215" s="691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 t="shared" si="41"/>
        <v/>
      </c>
      <c r="AA215" s="65" t="s">
        <v>45</v>
      </c>
      <c r="AB215" s="66" t="s">
        <v>45</v>
      </c>
      <c r="AC215" s="285" t="s">
        <v>359</v>
      </c>
      <c r="AG215" s="75"/>
      <c r="AJ215" s="79" t="s">
        <v>45</v>
      </c>
      <c r="AK215" s="79">
        <v>0</v>
      </c>
      <c r="BB215" s="286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369</v>
      </c>
      <c r="B216" s="60" t="s">
        <v>370</v>
      </c>
      <c r="C216" s="34">
        <v>4301051945</v>
      </c>
      <c r="D216" s="688">
        <v>4680115880504</v>
      </c>
      <c r="E216" s="68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81</v>
      </c>
      <c r="L216" s="35" t="s">
        <v>45</v>
      </c>
      <c r="M216" s="36" t="s">
        <v>138</v>
      </c>
      <c r="N216" s="36"/>
      <c r="O216" s="35">
        <v>40</v>
      </c>
      <c r="P216" s="7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90"/>
      <c r="R216" s="690"/>
      <c r="S216" s="690"/>
      <c r="T216" s="691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si="41"/>
        <v/>
      </c>
      <c r="AA216" s="65" t="s">
        <v>45</v>
      </c>
      <c r="AB216" s="66" t="s">
        <v>45</v>
      </c>
      <c r="AC216" s="287" t="s">
        <v>371</v>
      </c>
      <c r="AG216" s="75"/>
      <c r="AJ216" s="79" t="s">
        <v>45</v>
      </c>
      <c r="AK216" s="79">
        <v>0</v>
      </c>
      <c r="BB216" s="288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372</v>
      </c>
      <c r="B217" s="60" t="s">
        <v>373</v>
      </c>
      <c r="C217" s="34">
        <v>4301051410</v>
      </c>
      <c r="D217" s="688">
        <v>4680115882164</v>
      </c>
      <c r="E217" s="68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81</v>
      </c>
      <c r="L217" s="35" t="s">
        <v>45</v>
      </c>
      <c r="M217" s="36" t="s">
        <v>113</v>
      </c>
      <c r="N217" s="36"/>
      <c r="O217" s="35">
        <v>40</v>
      </c>
      <c r="P217" s="8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90"/>
      <c r="R217" s="690"/>
      <c r="S217" s="690"/>
      <c r="T217" s="691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9" t="s">
        <v>374</v>
      </c>
      <c r="AG217" s="75"/>
      <c r="AJ217" s="79" t="s">
        <v>45</v>
      </c>
      <c r="AK217" s="79">
        <v>0</v>
      </c>
      <c r="BB217" s="290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x14ac:dyDescent="0.2">
      <c r="A218" s="700"/>
      <c r="B218" s="700"/>
      <c r="C218" s="700"/>
      <c r="D218" s="700"/>
      <c r="E218" s="700"/>
      <c r="F218" s="700"/>
      <c r="G218" s="700"/>
      <c r="H218" s="700"/>
      <c r="I218" s="700"/>
      <c r="J218" s="700"/>
      <c r="K218" s="700"/>
      <c r="L218" s="700"/>
      <c r="M218" s="700"/>
      <c r="N218" s="700"/>
      <c r="O218" s="701"/>
      <c r="P218" s="697" t="s">
        <v>40</v>
      </c>
      <c r="Q218" s="698"/>
      <c r="R218" s="698"/>
      <c r="S218" s="698"/>
      <c r="T218" s="698"/>
      <c r="U218" s="698"/>
      <c r="V218" s="699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0</v>
      </c>
      <c r="Y218" s="41">
        <f>IFERROR(Y209/H209,"0")+IFERROR(Y210/H210,"0")+IFERROR(Y211/H211,"0")+IFERROR(Y212/H212,"0")+IFERROR(Y213/H213,"0")+IFERROR(Y214/H214,"0")+IFERROR(Y215/H215,"0")+IFERROR(Y216/H216,"0")+IFERROR(Y217/H217,"0")</f>
        <v>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700"/>
      <c r="B219" s="700"/>
      <c r="C219" s="700"/>
      <c r="D219" s="700"/>
      <c r="E219" s="700"/>
      <c r="F219" s="700"/>
      <c r="G219" s="700"/>
      <c r="H219" s="700"/>
      <c r="I219" s="700"/>
      <c r="J219" s="700"/>
      <c r="K219" s="700"/>
      <c r="L219" s="700"/>
      <c r="M219" s="700"/>
      <c r="N219" s="700"/>
      <c r="O219" s="701"/>
      <c r="P219" s="697" t="s">
        <v>40</v>
      </c>
      <c r="Q219" s="698"/>
      <c r="R219" s="698"/>
      <c r="S219" s="698"/>
      <c r="T219" s="698"/>
      <c r="U219" s="698"/>
      <c r="V219" s="699"/>
      <c r="W219" s="40" t="s">
        <v>0</v>
      </c>
      <c r="X219" s="41">
        <f>IFERROR(SUM(X209:X217),"0")</f>
        <v>0</v>
      </c>
      <c r="Y219" s="41">
        <f>IFERROR(SUM(Y209:Y217),"0")</f>
        <v>0</v>
      </c>
      <c r="Z219" s="40"/>
      <c r="AA219" s="64"/>
      <c r="AB219" s="64"/>
      <c r="AC219" s="64"/>
    </row>
    <row r="220" spans="1:68" ht="14.25" customHeight="1" x14ac:dyDescent="0.25">
      <c r="A220" s="687" t="s">
        <v>179</v>
      </c>
      <c r="B220" s="687"/>
      <c r="C220" s="687"/>
      <c r="D220" s="687"/>
      <c r="E220" s="687"/>
      <c r="F220" s="687"/>
      <c r="G220" s="687"/>
      <c r="H220" s="687"/>
      <c r="I220" s="687"/>
      <c r="J220" s="687"/>
      <c r="K220" s="687"/>
      <c r="L220" s="687"/>
      <c r="M220" s="687"/>
      <c r="N220" s="687"/>
      <c r="O220" s="687"/>
      <c r="P220" s="687"/>
      <c r="Q220" s="687"/>
      <c r="R220" s="687"/>
      <c r="S220" s="687"/>
      <c r="T220" s="687"/>
      <c r="U220" s="687"/>
      <c r="V220" s="687"/>
      <c r="W220" s="687"/>
      <c r="X220" s="687"/>
      <c r="Y220" s="687"/>
      <c r="Z220" s="687"/>
      <c r="AA220" s="63"/>
      <c r="AB220" s="63"/>
      <c r="AC220" s="63"/>
    </row>
    <row r="221" spans="1:68" ht="27" customHeight="1" x14ac:dyDescent="0.25">
      <c r="A221" s="60" t="s">
        <v>375</v>
      </c>
      <c r="B221" s="60" t="s">
        <v>376</v>
      </c>
      <c r="C221" s="34">
        <v>4301060463</v>
      </c>
      <c r="D221" s="688">
        <v>4680115880818</v>
      </c>
      <c r="E221" s="6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81</v>
      </c>
      <c r="L221" s="35" t="s">
        <v>45</v>
      </c>
      <c r="M221" s="36" t="s">
        <v>138</v>
      </c>
      <c r="N221" s="36"/>
      <c r="O221" s="35">
        <v>40</v>
      </c>
      <c r="P221" s="8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90"/>
      <c r="R221" s="690"/>
      <c r="S221" s="690"/>
      <c r="T221" s="691"/>
      <c r="U221" s="37" t="s">
        <v>45</v>
      </c>
      <c r="V221" s="37" t="s">
        <v>45</v>
      </c>
      <c r="W221" s="38" t="s">
        <v>0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 t="s">
        <v>45</v>
      </c>
      <c r="AB221" s="66" t="s">
        <v>45</v>
      </c>
      <c r="AC221" s="291" t="s">
        <v>377</v>
      </c>
      <c r="AG221" s="75"/>
      <c r="AJ221" s="79" t="s">
        <v>45</v>
      </c>
      <c r="AK221" s="79">
        <v>0</v>
      </c>
      <c r="BB221" s="292" t="s">
        <v>66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378</v>
      </c>
      <c r="B222" s="60" t="s">
        <v>379</v>
      </c>
      <c r="C222" s="34">
        <v>4301060389</v>
      </c>
      <c r="D222" s="688">
        <v>4680115880801</v>
      </c>
      <c r="E222" s="68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81</v>
      </c>
      <c r="L222" s="35" t="s">
        <v>45</v>
      </c>
      <c r="M222" s="36" t="s">
        <v>113</v>
      </c>
      <c r="N222" s="36"/>
      <c r="O222" s="35">
        <v>40</v>
      </c>
      <c r="P222" s="8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90"/>
      <c r="R222" s="690"/>
      <c r="S222" s="690"/>
      <c r="T222" s="691"/>
      <c r="U222" s="37" t="s">
        <v>45</v>
      </c>
      <c r="V222" s="37" t="s">
        <v>45</v>
      </c>
      <c r="W222" s="38" t="s">
        <v>0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 t="s">
        <v>45</v>
      </c>
      <c r="AB222" s="66" t="s">
        <v>45</v>
      </c>
      <c r="AC222" s="293" t="s">
        <v>380</v>
      </c>
      <c r="AG222" s="75"/>
      <c r="AJ222" s="79" t="s">
        <v>45</v>
      </c>
      <c r="AK222" s="79">
        <v>0</v>
      </c>
      <c r="BB222" s="294" t="s">
        <v>66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700"/>
      <c r="B223" s="700"/>
      <c r="C223" s="700"/>
      <c r="D223" s="700"/>
      <c r="E223" s="700"/>
      <c r="F223" s="700"/>
      <c r="G223" s="700"/>
      <c r="H223" s="700"/>
      <c r="I223" s="700"/>
      <c r="J223" s="700"/>
      <c r="K223" s="700"/>
      <c r="L223" s="700"/>
      <c r="M223" s="700"/>
      <c r="N223" s="700"/>
      <c r="O223" s="701"/>
      <c r="P223" s="697" t="s">
        <v>40</v>
      </c>
      <c r="Q223" s="698"/>
      <c r="R223" s="698"/>
      <c r="S223" s="698"/>
      <c r="T223" s="698"/>
      <c r="U223" s="698"/>
      <c r="V223" s="699"/>
      <c r="W223" s="40" t="s">
        <v>39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x14ac:dyDescent="0.2">
      <c r="A224" s="700"/>
      <c r="B224" s="700"/>
      <c r="C224" s="700"/>
      <c r="D224" s="700"/>
      <c r="E224" s="700"/>
      <c r="F224" s="700"/>
      <c r="G224" s="700"/>
      <c r="H224" s="700"/>
      <c r="I224" s="700"/>
      <c r="J224" s="700"/>
      <c r="K224" s="700"/>
      <c r="L224" s="700"/>
      <c r="M224" s="700"/>
      <c r="N224" s="700"/>
      <c r="O224" s="701"/>
      <c r="P224" s="697" t="s">
        <v>40</v>
      </c>
      <c r="Q224" s="698"/>
      <c r="R224" s="698"/>
      <c r="S224" s="698"/>
      <c r="T224" s="698"/>
      <c r="U224" s="698"/>
      <c r="V224" s="699"/>
      <c r="W224" s="40" t="s">
        <v>0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customHeight="1" x14ac:dyDescent="0.25">
      <c r="A225" s="686" t="s">
        <v>381</v>
      </c>
      <c r="B225" s="686"/>
      <c r="C225" s="686"/>
      <c r="D225" s="686"/>
      <c r="E225" s="686"/>
      <c r="F225" s="686"/>
      <c r="G225" s="686"/>
      <c r="H225" s="686"/>
      <c r="I225" s="686"/>
      <c r="J225" s="686"/>
      <c r="K225" s="686"/>
      <c r="L225" s="686"/>
      <c r="M225" s="686"/>
      <c r="N225" s="686"/>
      <c r="O225" s="686"/>
      <c r="P225" s="686"/>
      <c r="Q225" s="686"/>
      <c r="R225" s="686"/>
      <c r="S225" s="686"/>
      <c r="T225" s="686"/>
      <c r="U225" s="686"/>
      <c r="V225" s="686"/>
      <c r="W225" s="686"/>
      <c r="X225" s="686"/>
      <c r="Y225" s="686"/>
      <c r="Z225" s="686"/>
      <c r="AA225" s="62"/>
      <c r="AB225" s="62"/>
      <c r="AC225" s="62"/>
    </row>
    <row r="226" spans="1:68" ht="14.25" customHeight="1" x14ac:dyDescent="0.25">
      <c r="A226" s="687" t="s">
        <v>105</v>
      </c>
      <c r="B226" s="687"/>
      <c r="C226" s="687"/>
      <c r="D226" s="687"/>
      <c r="E226" s="687"/>
      <c r="F226" s="687"/>
      <c r="G226" s="687"/>
      <c r="H226" s="687"/>
      <c r="I226" s="687"/>
      <c r="J226" s="687"/>
      <c r="K226" s="687"/>
      <c r="L226" s="687"/>
      <c r="M226" s="687"/>
      <c r="N226" s="687"/>
      <c r="O226" s="687"/>
      <c r="P226" s="687"/>
      <c r="Q226" s="687"/>
      <c r="R226" s="687"/>
      <c r="S226" s="687"/>
      <c r="T226" s="687"/>
      <c r="U226" s="687"/>
      <c r="V226" s="687"/>
      <c r="W226" s="687"/>
      <c r="X226" s="687"/>
      <c r="Y226" s="687"/>
      <c r="Z226" s="687"/>
      <c r="AA226" s="63"/>
      <c r="AB226" s="63"/>
      <c r="AC226" s="63"/>
    </row>
    <row r="227" spans="1:68" ht="27" customHeight="1" x14ac:dyDescent="0.25">
      <c r="A227" s="60" t="s">
        <v>382</v>
      </c>
      <c r="B227" s="60" t="s">
        <v>383</v>
      </c>
      <c r="C227" s="34">
        <v>4301011826</v>
      </c>
      <c r="D227" s="688">
        <v>4680115884137</v>
      </c>
      <c r="E227" s="6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110</v>
      </c>
      <c r="L227" s="35" t="s">
        <v>45</v>
      </c>
      <c r="M227" s="36" t="s">
        <v>109</v>
      </c>
      <c r="N227" s="36"/>
      <c r="O227" s="35">
        <v>55</v>
      </c>
      <c r="P227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90"/>
      <c r="R227" s="690"/>
      <c r="S227" s="690"/>
      <c r="T227" s="69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 t="s">
        <v>45</v>
      </c>
      <c r="AB227" s="66" t="s">
        <v>45</v>
      </c>
      <c r="AC227" s="295" t="s">
        <v>384</v>
      </c>
      <c r="AG227" s="75"/>
      <c r="AJ227" s="79" t="s">
        <v>45</v>
      </c>
      <c r="AK227" s="79">
        <v>0</v>
      </c>
      <c r="BB227" s="296" t="s">
        <v>66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382</v>
      </c>
      <c r="B228" s="60" t="s">
        <v>385</v>
      </c>
      <c r="C228" s="34">
        <v>4301011942</v>
      </c>
      <c r="D228" s="688">
        <v>4680115884137</v>
      </c>
      <c r="E228" s="68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110</v>
      </c>
      <c r="L228" s="35" t="s">
        <v>45</v>
      </c>
      <c r="M228" s="36" t="s">
        <v>387</v>
      </c>
      <c r="N228" s="36"/>
      <c r="O228" s="35">
        <v>55</v>
      </c>
      <c r="P228" s="80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90"/>
      <c r="R228" s="690"/>
      <c r="S228" s="690"/>
      <c r="T228" s="691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 t="s">
        <v>45</v>
      </c>
      <c r="AB228" s="66" t="s">
        <v>45</v>
      </c>
      <c r="AC228" s="297" t="s">
        <v>386</v>
      </c>
      <c r="AG228" s="75"/>
      <c r="AJ228" s="79" t="s">
        <v>45</v>
      </c>
      <c r="AK228" s="79">
        <v>0</v>
      </c>
      <c r="BB228" s="298" t="s">
        <v>66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388</v>
      </c>
      <c r="B229" s="60" t="s">
        <v>389</v>
      </c>
      <c r="C229" s="34">
        <v>4301011724</v>
      </c>
      <c r="D229" s="688">
        <v>4680115884236</v>
      </c>
      <c r="E229" s="68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110</v>
      </c>
      <c r="L229" s="35" t="s">
        <v>45</v>
      </c>
      <c r="M229" s="36" t="s">
        <v>109</v>
      </c>
      <c r="N229" s="36"/>
      <c r="O229" s="35">
        <v>55</v>
      </c>
      <c r="P229" s="8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90"/>
      <c r="R229" s="690"/>
      <c r="S229" s="690"/>
      <c r="T229" s="691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299" t="s">
        <v>390</v>
      </c>
      <c r="AG229" s="75"/>
      <c r="AJ229" s="79" t="s">
        <v>45</v>
      </c>
      <c r="AK229" s="79">
        <v>0</v>
      </c>
      <c r="BB229" s="300" t="s">
        <v>66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391</v>
      </c>
      <c r="B230" s="60" t="s">
        <v>392</v>
      </c>
      <c r="C230" s="34">
        <v>4301011941</v>
      </c>
      <c r="D230" s="688">
        <v>4680115884175</v>
      </c>
      <c r="E230" s="68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110</v>
      </c>
      <c r="L230" s="35" t="s">
        <v>45</v>
      </c>
      <c r="M230" s="36" t="s">
        <v>387</v>
      </c>
      <c r="N230" s="36"/>
      <c r="O230" s="35">
        <v>55</v>
      </c>
      <c r="P230" s="80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90"/>
      <c r="R230" s="690"/>
      <c r="S230" s="690"/>
      <c r="T230" s="691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 t="s">
        <v>45</v>
      </c>
      <c r="AB230" s="66" t="s">
        <v>45</v>
      </c>
      <c r="AC230" s="301" t="s">
        <v>386</v>
      </c>
      <c r="AG230" s="75"/>
      <c r="AJ230" s="79" t="s">
        <v>45</v>
      </c>
      <c r="AK230" s="79">
        <v>0</v>
      </c>
      <c r="BB230" s="302" t="s">
        <v>66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391</v>
      </c>
      <c r="B231" s="60" t="s">
        <v>393</v>
      </c>
      <c r="C231" s="34">
        <v>4301011721</v>
      </c>
      <c r="D231" s="688">
        <v>4680115884175</v>
      </c>
      <c r="E231" s="68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110</v>
      </c>
      <c r="L231" s="35" t="s">
        <v>45</v>
      </c>
      <c r="M231" s="36" t="s">
        <v>109</v>
      </c>
      <c r="N231" s="36"/>
      <c r="O231" s="35">
        <v>55</v>
      </c>
      <c r="P231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90"/>
      <c r="R231" s="690"/>
      <c r="S231" s="690"/>
      <c r="T231" s="69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303" t="s">
        <v>394</v>
      </c>
      <c r="AG231" s="75"/>
      <c r="AJ231" s="79" t="s">
        <v>45</v>
      </c>
      <c r="AK231" s="79">
        <v>0</v>
      </c>
      <c r="BB231" s="304" t="s">
        <v>66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395</v>
      </c>
      <c r="B232" s="60" t="s">
        <v>396</v>
      </c>
      <c r="C232" s="34">
        <v>4301011824</v>
      </c>
      <c r="D232" s="688">
        <v>4680115884144</v>
      </c>
      <c r="E232" s="6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114</v>
      </c>
      <c r="L232" s="35" t="s">
        <v>45</v>
      </c>
      <c r="M232" s="36" t="s">
        <v>109</v>
      </c>
      <c r="N232" s="36"/>
      <c r="O232" s="35">
        <v>55</v>
      </c>
      <c r="P232" s="8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90"/>
      <c r="R232" s="690"/>
      <c r="S232" s="690"/>
      <c r="T232" s="69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05" t="s">
        <v>384</v>
      </c>
      <c r="AG232" s="75"/>
      <c r="AJ232" s="79" t="s">
        <v>45</v>
      </c>
      <c r="AK232" s="79">
        <v>0</v>
      </c>
      <c r="BB232" s="306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397</v>
      </c>
      <c r="B233" s="60" t="s">
        <v>398</v>
      </c>
      <c r="C233" s="34">
        <v>4301011726</v>
      </c>
      <c r="D233" s="688">
        <v>4680115884182</v>
      </c>
      <c r="E233" s="68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114</v>
      </c>
      <c r="L233" s="35" t="s">
        <v>45</v>
      </c>
      <c r="M233" s="36" t="s">
        <v>109</v>
      </c>
      <c r="N233" s="36"/>
      <c r="O233" s="35">
        <v>55</v>
      </c>
      <c r="P233" s="8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90"/>
      <c r="R233" s="690"/>
      <c r="S233" s="690"/>
      <c r="T233" s="69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07" t="s">
        <v>390</v>
      </c>
      <c r="AG233" s="75"/>
      <c r="AJ233" s="79" t="s">
        <v>45</v>
      </c>
      <c r="AK233" s="79">
        <v>0</v>
      </c>
      <c r="BB233" s="308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399</v>
      </c>
      <c r="B234" s="60" t="s">
        <v>400</v>
      </c>
      <c r="C234" s="34">
        <v>4301011722</v>
      </c>
      <c r="D234" s="688">
        <v>4680115884205</v>
      </c>
      <c r="E234" s="68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114</v>
      </c>
      <c r="L234" s="35" t="s">
        <v>45</v>
      </c>
      <c r="M234" s="36" t="s">
        <v>109</v>
      </c>
      <c r="N234" s="36"/>
      <c r="O234" s="35">
        <v>55</v>
      </c>
      <c r="P234" s="8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90"/>
      <c r="R234" s="690"/>
      <c r="S234" s="690"/>
      <c r="T234" s="69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09" t="s">
        <v>394</v>
      </c>
      <c r="AG234" s="75"/>
      <c r="AJ234" s="79" t="s">
        <v>45</v>
      </c>
      <c r="AK234" s="79">
        <v>0</v>
      </c>
      <c r="BB234" s="310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700"/>
      <c r="B235" s="700"/>
      <c r="C235" s="700"/>
      <c r="D235" s="700"/>
      <c r="E235" s="700"/>
      <c r="F235" s="700"/>
      <c r="G235" s="700"/>
      <c r="H235" s="700"/>
      <c r="I235" s="700"/>
      <c r="J235" s="700"/>
      <c r="K235" s="700"/>
      <c r="L235" s="700"/>
      <c r="M235" s="700"/>
      <c r="N235" s="700"/>
      <c r="O235" s="701"/>
      <c r="P235" s="697" t="s">
        <v>40</v>
      </c>
      <c r="Q235" s="698"/>
      <c r="R235" s="698"/>
      <c r="S235" s="698"/>
      <c r="T235" s="698"/>
      <c r="U235" s="698"/>
      <c r="V235" s="699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700"/>
      <c r="B236" s="700"/>
      <c r="C236" s="700"/>
      <c r="D236" s="700"/>
      <c r="E236" s="700"/>
      <c r="F236" s="700"/>
      <c r="G236" s="700"/>
      <c r="H236" s="700"/>
      <c r="I236" s="700"/>
      <c r="J236" s="700"/>
      <c r="K236" s="700"/>
      <c r="L236" s="700"/>
      <c r="M236" s="700"/>
      <c r="N236" s="700"/>
      <c r="O236" s="701"/>
      <c r="P236" s="697" t="s">
        <v>40</v>
      </c>
      <c r="Q236" s="698"/>
      <c r="R236" s="698"/>
      <c r="S236" s="698"/>
      <c r="T236" s="698"/>
      <c r="U236" s="698"/>
      <c r="V236" s="699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87" t="s">
        <v>142</v>
      </c>
      <c r="B237" s="687"/>
      <c r="C237" s="687"/>
      <c r="D237" s="687"/>
      <c r="E237" s="687"/>
      <c r="F237" s="687"/>
      <c r="G237" s="687"/>
      <c r="H237" s="687"/>
      <c r="I237" s="687"/>
      <c r="J237" s="687"/>
      <c r="K237" s="687"/>
      <c r="L237" s="687"/>
      <c r="M237" s="687"/>
      <c r="N237" s="687"/>
      <c r="O237" s="687"/>
      <c r="P237" s="687"/>
      <c r="Q237" s="687"/>
      <c r="R237" s="687"/>
      <c r="S237" s="687"/>
      <c r="T237" s="687"/>
      <c r="U237" s="687"/>
      <c r="V237" s="687"/>
      <c r="W237" s="687"/>
      <c r="X237" s="687"/>
      <c r="Y237" s="687"/>
      <c r="Z237" s="687"/>
      <c r="AA237" s="63"/>
      <c r="AB237" s="63"/>
      <c r="AC237" s="63"/>
    </row>
    <row r="238" spans="1:68" ht="27" customHeight="1" x14ac:dyDescent="0.25">
      <c r="A238" s="60" t="s">
        <v>401</v>
      </c>
      <c r="B238" s="60" t="s">
        <v>402</v>
      </c>
      <c r="C238" s="34">
        <v>4301020377</v>
      </c>
      <c r="D238" s="688">
        <v>4680115885981</v>
      </c>
      <c r="E238" s="68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157</v>
      </c>
      <c r="L238" s="35" t="s">
        <v>45</v>
      </c>
      <c r="M238" s="36" t="s">
        <v>113</v>
      </c>
      <c r="N238" s="36"/>
      <c r="O238" s="35">
        <v>50</v>
      </c>
      <c r="P238" s="81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90"/>
      <c r="R238" s="690"/>
      <c r="S238" s="690"/>
      <c r="T238" s="691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1" t="s">
        <v>403</v>
      </c>
      <c r="AG238" s="75"/>
      <c r="AJ238" s="79" t="s">
        <v>45</v>
      </c>
      <c r="AK238" s="79">
        <v>0</v>
      </c>
      <c r="BB238" s="312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401</v>
      </c>
      <c r="B239" s="60" t="s">
        <v>404</v>
      </c>
      <c r="C239" s="34">
        <v>4301020340</v>
      </c>
      <c r="D239" s="688">
        <v>4680115885721</v>
      </c>
      <c r="E239" s="68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157</v>
      </c>
      <c r="L239" s="35" t="s">
        <v>45</v>
      </c>
      <c r="M239" s="36" t="s">
        <v>113</v>
      </c>
      <c r="N239" s="36"/>
      <c r="O239" s="35">
        <v>50</v>
      </c>
      <c r="P239" s="81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90"/>
      <c r="R239" s="690"/>
      <c r="S239" s="690"/>
      <c r="T239" s="691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3" t="s">
        <v>403</v>
      </c>
      <c r="AG239" s="75"/>
      <c r="AJ239" s="79" t="s">
        <v>45</v>
      </c>
      <c r="AK239" s="79">
        <v>0</v>
      </c>
      <c r="BB239" s="314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700"/>
      <c r="B240" s="700"/>
      <c r="C240" s="700"/>
      <c r="D240" s="700"/>
      <c r="E240" s="700"/>
      <c r="F240" s="700"/>
      <c r="G240" s="700"/>
      <c r="H240" s="700"/>
      <c r="I240" s="700"/>
      <c r="J240" s="700"/>
      <c r="K240" s="700"/>
      <c r="L240" s="700"/>
      <c r="M240" s="700"/>
      <c r="N240" s="700"/>
      <c r="O240" s="701"/>
      <c r="P240" s="697" t="s">
        <v>40</v>
      </c>
      <c r="Q240" s="698"/>
      <c r="R240" s="698"/>
      <c r="S240" s="698"/>
      <c r="T240" s="698"/>
      <c r="U240" s="698"/>
      <c r="V240" s="699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700"/>
      <c r="B241" s="700"/>
      <c r="C241" s="700"/>
      <c r="D241" s="700"/>
      <c r="E241" s="700"/>
      <c r="F241" s="700"/>
      <c r="G241" s="700"/>
      <c r="H241" s="700"/>
      <c r="I241" s="700"/>
      <c r="J241" s="700"/>
      <c r="K241" s="700"/>
      <c r="L241" s="700"/>
      <c r="M241" s="700"/>
      <c r="N241" s="700"/>
      <c r="O241" s="701"/>
      <c r="P241" s="697" t="s">
        <v>40</v>
      </c>
      <c r="Q241" s="698"/>
      <c r="R241" s="698"/>
      <c r="S241" s="698"/>
      <c r="T241" s="698"/>
      <c r="U241" s="698"/>
      <c r="V241" s="699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87" t="s">
        <v>405</v>
      </c>
      <c r="B242" s="687"/>
      <c r="C242" s="687"/>
      <c r="D242" s="687"/>
      <c r="E242" s="687"/>
      <c r="F242" s="687"/>
      <c r="G242" s="687"/>
      <c r="H242" s="687"/>
      <c r="I242" s="687"/>
      <c r="J242" s="687"/>
      <c r="K242" s="687"/>
      <c r="L242" s="687"/>
      <c r="M242" s="687"/>
      <c r="N242" s="687"/>
      <c r="O242" s="687"/>
      <c r="P242" s="687"/>
      <c r="Q242" s="687"/>
      <c r="R242" s="687"/>
      <c r="S242" s="687"/>
      <c r="T242" s="687"/>
      <c r="U242" s="687"/>
      <c r="V242" s="687"/>
      <c r="W242" s="687"/>
      <c r="X242" s="687"/>
      <c r="Y242" s="687"/>
      <c r="Z242" s="687"/>
      <c r="AA242" s="63"/>
      <c r="AB242" s="63"/>
      <c r="AC242" s="63"/>
    </row>
    <row r="243" spans="1:68" ht="27" customHeight="1" x14ac:dyDescent="0.25">
      <c r="A243" s="60" t="s">
        <v>406</v>
      </c>
      <c r="B243" s="60" t="s">
        <v>407</v>
      </c>
      <c r="C243" s="34">
        <v>4301040361</v>
      </c>
      <c r="D243" s="688">
        <v>4680115886803</v>
      </c>
      <c r="E243" s="68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308</v>
      </c>
      <c r="L243" s="35" t="s">
        <v>45</v>
      </c>
      <c r="M243" s="36" t="s">
        <v>307</v>
      </c>
      <c r="N243" s="36"/>
      <c r="O243" s="35">
        <v>45</v>
      </c>
      <c r="P243" s="81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90"/>
      <c r="R243" s="690"/>
      <c r="S243" s="690"/>
      <c r="T243" s="691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 t="s">
        <v>45</v>
      </c>
      <c r="AB243" s="66" t="s">
        <v>45</v>
      </c>
      <c r="AC243" s="315" t="s">
        <v>408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00"/>
      <c r="B244" s="700"/>
      <c r="C244" s="700"/>
      <c r="D244" s="700"/>
      <c r="E244" s="700"/>
      <c r="F244" s="700"/>
      <c r="G244" s="700"/>
      <c r="H244" s="700"/>
      <c r="I244" s="700"/>
      <c r="J244" s="700"/>
      <c r="K244" s="700"/>
      <c r="L244" s="700"/>
      <c r="M244" s="700"/>
      <c r="N244" s="700"/>
      <c r="O244" s="701"/>
      <c r="P244" s="697" t="s">
        <v>40</v>
      </c>
      <c r="Q244" s="698"/>
      <c r="R244" s="698"/>
      <c r="S244" s="698"/>
      <c r="T244" s="698"/>
      <c r="U244" s="698"/>
      <c r="V244" s="699"/>
      <c r="W244" s="40" t="s">
        <v>39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700"/>
      <c r="B245" s="700"/>
      <c r="C245" s="700"/>
      <c r="D245" s="700"/>
      <c r="E245" s="700"/>
      <c r="F245" s="700"/>
      <c r="G245" s="700"/>
      <c r="H245" s="700"/>
      <c r="I245" s="700"/>
      <c r="J245" s="700"/>
      <c r="K245" s="700"/>
      <c r="L245" s="700"/>
      <c r="M245" s="700"/>
      <c r="N245" s="700"/>
      <c r="O245" s="701"/>
      <c r="P245" s="697" t="s">
        <v>40</v>
      </c>
      <c r="Q245" s="698"/>
      <c r="R245" s="698"/>
      <c r="S245" s="698"/>
      <c r="T245" s="698"/>
      <c r="U245" s="698"/>
      <c r="V245" s="699"/>
      <c r="W245" s="40" t="s">
        <v>0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87" t="s">
        <v>409</v>
      </c>
      <c r="B246" s="687"/>
      <c r="C246" s="687"/>
      <c r="D246" s="687"/>
      <c r="E246" s="687"/>
      <c r="F246" s="687"/>
      <c r="G246" s="687"/>
      <c r="H246" s="687"/>
      <c r="I246" s="687"/>
      <c r="J246" s="687"/>
      <c r="K246" s="687"/>
      <c r="L246" s="687"/>
      <c r="M246" s="687"/>
      <c r="N246" s="687"/>
      <c r="O246" s="687"/>
      <c r="P246" s="687"/>
      <c r="Q246" s="687"/>
      <c r="R246" s="687"/>
      <c r="S246" s="687"/>
      <c r="T246" s="687"/>
      <c r="U246" s="687"/>
      <c r="V246" s="687"/>
      <c r="W246" s="687"/>
      <c r="X246" s="687"/>
      <c r="Y246" s="687"/>
      <c r="Z246" s="687"/>
      <c r="AA246" s="63"/>
      <c r="AB246" s="63"/>
      <c r="AC246" s="63"/>
    </row>
    <row r="247" spans="1:68" ht="27" customHeight="1" x14ac:dyDescent="0.25">
      <c r="A247" s="60" t="s">
        <v>410</v>
      </c>
      <c r="B247" s="60" t="s">
        <v>411</v>
      </c>
      <c r="C247" s="34">
        <v>4301041004</v>
      </c>
      <c r="D247" s="688">
        <v>4680115886704</v>
      </c>
      <c r="E247" s="68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308</v>
      </c>
      <c r="L247" s="35" t="s">
        <v>45</v>
      </c>
      <c r="M247" s="36" t="s">
        <v>307</v>
      </c>
      <c r="N247" s="36"/>
      <c r="O247" s="35">
        <v>90</v>
      </c>
      <c r="P247" s="814" t="s">
        <v>412</v>
      </c>
      <c r="Q247" s="690"/>
      <c r="R247" s="690"/>
      <c r="S247" s="690"/>
      <c r="T247" s="691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413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414</v>
      </c>
      <c r="B248" s="60" t="s">
        <v>415</v>
      </c>
      <c r="C248" s="34">
        <v>4301041003</v>
      </c>
      <c r="D248" s="688">
        <v>4680115886681</v>
      </c>
      <c r="E248" s="6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308</v>
      </c>
      <c r="L248" s="35" t="s">
        <v>45</v>
      </c>
      <c r="M248" s="36" t="s">
        <v>307</v>
      </c>
      <c r="N248" s="36"/>
      <c r="O248" s="35">
        <v>90</v>
      </c>
      <c r="P248" s="81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90"/>
      <c r="R248" s="690"/>
      <c r="S248" s="690"/>
      <c r="T248" s="691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 t="s">
        <v>45</v>
      </c>
      <c r="AB248" s="66" t="s">
        <v>45</v>
      </c>
      <c r="AC248" s="319" t="s">
        <v>413</v>
      </c>
      <c r="AG248" s="75"/>
      <c r="AJ248" s="79" t="s">
        <v>45</v>
      </c>
      <c r="AK248" s="79">
        <v>0</v>
      </c>
      <c r="BB248" s="32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416</v>
      </c>
      <c r="B249" s="60" t="s">
        <v>417</v>
      </c>
      <c r="C249" s="34">
        <v>4301041007</v>
      </c>
      <c r="D249" s="688">
        <v>4680115886735</v>
      </c>
      <c r="E249" s="6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308</v>
      </c>
      <c r="L249" s="35" t="s">
        <v>45</v>
      </c>
      <c r="M249" s="36" t="s">
        <v>307</v>
      </c>
      <c r="N249" s="36"/>
      <c r="O249" s="35">
        <v>90</v>
      </c>
      <c r="P249" s="816" t="s">
        <v>418</v>
      </c>
      <c r="Q249" s="690"/>
      <c r="R249" s="690"/>
      <c r="S249" s="690"/>
      <c r="T249" s="691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 t="s">
        <v>45</v>
      </c>
      <c r="AB249" s="66" t="s">
        <v>45</v>
      </c>
      <c r="AC249" s="321" t="s">
        <v>413</v>
      </c>
      <c r="AG249" s="75"/>
      <c r="AJ249" s="79" t="s">
        <v>45</v>
      </c>
      <c r="AK249" s="79">
        <v>0</v>
      </c>
      <c r="BB249" s="32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419</v>
      </c>
      <c r="B250" s="60" t="s">
        <v>420</v>
      </c>
      <c r="C250" s="34">
        <v>4301041006</v>
      </c>
      <c r="D250" s="688">
        <v>4680115886728</v>
      </c>
      <c r="E250" s="6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308</v>
      </c>
      <c r="L250" s="35" t="s">
        <v>45</v>
      </c>
      <c r="M250" s="36" t="s">
        <v>307</v>
      </c>
      <c r="N250" s="36"/>
      <c r="O250" s="35">
        <v>90</v>
      </c>
      <c r="P250" s="817" t="s">
        <v>421</v>
      </c>
      <c r="Q250" s="690"/>
      <c r="R250" s="690"/>
      <c r="S250" s="690"/>
      <c r="T250" s="691"/>
      <c r="U250" s="37" t="s">
        <v>45</v>
      </c>
      <c r="V250" s="37" t="s">
        <v>45</v>
      </c>
      <c r="W250" s="38" t="s">
        <v>0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 t="s">
        <v>45</v>
      </c>
      <c r="AB250" s="66" t="s">
        <v>45</v>
      </c>
      <c r="AC250" s="323" t="s">
        <v>413</v>
      </c>
      <c r="AG250" s="75"/>
      <c r="AJ250" s="79" t="s">
        <v>45</v>
      </c>
      <c r="AK250" s="79">
        <v>0</v>
      </c>
      <c r="BB250" s="324" t="s">
        <v>66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422</v>
      </c>
      <c r="B251" s="60" t="s">
        <v>423</v>
      </c>
      <c r="C251" s="34">
        <v>4301041005</v>
      </c>
      <c r="D251" s="688">
        <v>4680115886711</v>
      </c>
      <c r="E251" s="6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308</v>
      </c>
      <c r="L251" s="35" t="s">
        <v>45</v>
      </c>
      <c r="M251" s="36" t="s">
        <v>307</v>
      </c>
      <c r="N251" s="36"/>
      <c r="O251" s="35">
        <v>90</v>
      </c>
      <c r="P251" s="818" t="s">
        <v>424</v>
      </c>
      <c r="Q251" s="690"/>
      <c r="R251" s="690"/>
      <c r="S251" s="690"/>
      <c r="T251" s="691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25" t="s">
        <v>413</v>
      </c>
      <c r="AG251" s="75"/>
      <c r="AJ251" s="79" t="s">
        <v>45</v>
      </c>
      <c r="AK251" s="79">
        <v>0</v>
      </c>
      <c r="BB251" s="326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700"/>
      <c r="B252" s="700"/>
      <c r="C252" s="700"/>
      <c r="D252" s="700"/>
      <c r="E252" s="700"/>
      <c r="F252" s="700"/>
      <c r="G252" s="700"/>
      <c r="H252" s="700"/>
      <c r="I252" s="700"/>
      <c r="J252" s="700"/>
      <c r="K252" s="700"/>
      <c r="L252" s="700"/>
      <c r="M252" s="700"/>
      <c r="N252" s="700"/>
      <c r="O252" s="701"/>
      <c r="P252" s="697" t="s">
        <v>40</v>
      </c>
      <c r="Q252" s="698"/>
      <c r="R252" s="698"/>
      <c r="S252" s="698"/>
      <c r="T252" s="698"/>
      <c r="U252" s="698"/>
      <c r="V252" s="699"/>
      <c r="W252" s="40" t="s">
        <v>39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700"/>
      <c r="B253" s="700"/>
      <c r="C253" s="700"/>
      <c r="D253" s="700"/>
      <c r="E253" s="700"/>
      <c r="F253" s="700"/>
      <c r="G253" s="700"/>
      <c r="H253" s="700"/>
      <c r="I253" s="700"/>
      <c r="J253" s="700"/>
      <c r="K253" s="700"/>
      <c r="L253" s="700"/>
      <c r="M253" s="700"/>
      <c r="N253" s="700"/>
      <c r="O253" s="701"/>
      <c r="P253" s="697" t="s">
        <v>40</v>
      </c>
      <c r="Q253" s="698"/>
      <c r="R253" s="698"/>
      <c r="S253" s="698"/>
      <c r="T253" s="698"/>
      <c r="U253" s="698"/>
      <c r="V253" s="699"/>
      <c r="W253" s="40" t="s">
        <v>0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86" t="s">
        <v>425</v>
      </c>
      <c r="B254" s="686"/>
      <c r="C254" s="686"/>
      <c r="D254" s="686"/>
      <c r="E254" s="686"/>
      <c r="F254" s="686"/>
      <c r="G254" s="686"/>
      <c r="H254" s="686"/>
      <c r="I254" s="686"/>
      <c r="J254" s="686"/>
      <c r="K254" s="686"/>
      <c r="L254" s="686"/>
      <c r="M254" s="686"/>
      <c r="N254" s="686"/>
      <c r="O254" s="686"/>
      <c r="P254" s="686"/>
      <c r="Q254" s="686"/>
      <c r="R254" s="686"/>
      <c r="S254" s="686"/>
      <c r="T254" s="686"/>
      <c r="U254" s="686"/>
      <c r="V254" s="686"/>
      <c r="W254" s="686"/>
      <c r="X254" s="686"/>
      <c r="Y254" s="686"/>
      <c r="Z254" s="686"/>
      <c r="AA254" s="62"/>
      <c r="AB254" s="62"/>
      <c r="AC254" s="62"/>
    </row>
    <row r="255" spans="1:68" ht="14.25" customHeight="1" x14ac:dyDescent="0.25">
      <c r="A255" s="687" t="s">
        <v>105</v>
      </c>
      <c r="B255" s="687"/>
      <c r="C255" s="687"/>
      <c r="D255" s="687"/>
      <c r="E255" s="687"/>
      <c r="F255" s="687"/>
      <c r="G255" s="687"/>
      <c r="H255" s="687"/>
      <c r="I255" s="687"/>
      <c r="J255" s="687"/>
      <c r="K255" s="687"/>
      <c r="L255" s="687"/>
      <c r="M255" s="687"/>
      <c r="N255" s="687"/>
      <c r="O255" s="687"/>
      <c r="P255" s="687"/>
      <c r="Q255" s="687"/>
      <c r="R255" s="687"/>
      <c r="S255" s="687"/>
      <c r="T255" s="687"/>
      <c r="U255" s="687"/>
      <c r="V255" s="687"/>
      <c r="W255" s="687"/>
      <c r="X255" s="687"/>
      <c r="Y255" s="687"/>
      <c r="Z255" s="687"/>
      <c r="AA255" s="63"/>
      <c r="AB255" s="63"/>
      <c r="AC255" s="63"/>
    </row>
    <row r="256" spans="1:68" ht="27" customHeight="1" x14ac:dyDescent="0.25">
      <c r="A256" s="60" t="s">
        <v>426</v>
      </c>
      <c r="B256" s="60" t="s">
        <v>427</v>
      </c>
      <c r="C256" s="34">
        <v>4301011855</v>
      </c>
      <c r="D256" s="688">
        <v>4680115885837</v>
      </c>
      <c r="E256" s="6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110</v>
      </c>
      <c r="L256" s="35" t="s">
        <v>45</v>
      </c>
      <c r="M256" s="36" t="s">
        <v>109</v>
      </c>
      <c r="N256" s="36"/>
      <c r="O256" s="35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90"/>
      <c r="R256" s="690"/>
      <c r="S256" s="690"/>
      <c r="T256" s="69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 t="s">
        <v>45</v>
      </c>
      <c r="AB256" s="66" t="s">
        <v>45</v>
      </c>
      <c r="AC256" s="327" t="s">
        <v>428</v>
      </c>
      <c r="AG256" s="75"/>
      <c r="AJ256" s="79" t="s">
        <v>45</v>
      </c>
      <c r="AK256" s="79">
        <v>0</v>
      </c>
      <c r="BB256" s="328" t="s">
        <v>66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429</v>
      </c>
      <c r="B257" s="60" t="s">
        <v>430</v>
      </c>
      <c r="C257" s="34">
        <v>4301011910</v>
      </c>
      <c r="D257" s="688">
        <v>4680115885806</v>
      </c>
      <c r="E257" s="68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110</v>
      </c>
      <c r="L257" s="35" t="s">
        <v>45</v>
      </c>
      <c r="M257" s="36" t="s">
        <v>387</v>
      </c>
      <c r="N257" s="36"/>
      <c r="O257" s="35">
        <v>55</v>
      </c>
      <c r="P257" s="82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90"/>
      <c r="R257" s="690"/>
      <c r="S257" s="690"/>
      <c r="T257" s="691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29" t="s">
        <v>431</v>
      </c>
      <c r="AG257" s="75"/>
      <c r="AJ257" s="79" t="s">
        <v>45</v>
      </c>
      <c r="AK257" s="79">
        <v>0</v>
      </c>
      <c r="BB257" s="33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429</v>
      </c>
      <c r="B258" s="60" t="s">
        <v>432</v>
      </c>
      <c r="C258" s="34">
        <v>4301011850</v>
      </c>
      <c r="D258" s="688">
        <v>4680115885806</v>
      </c>
      <c r="E258" s="6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110</v>
      </c>
      <c r="L258" s="35" t="s">
        <v>45</v>
      </c>
      <c r="M258" s="36" t="s">
        <v>109</v>
      </c>
      <c r="N258" s="36"/>
      <c r="O258" s="35">
        <v>55</v>
      </c>
      <c r="P258" s="8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90"/>
      <c r="R258" s="690"/>
      <c r="S258" s="690"/>
      <c r="T258" s="691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31" t="s">
        <v>433</v>
      </c>
      <c r="AG258" s="75"/>
      <c r="AJ258" s="79" t="s">
        <v>45</v>
      </c>
      <c r="AK258" s="79">
        <v>0</v>
      </c>
      <c r="BB258" s="33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434</v>
      </c>
      <c r="B259" s="60" t="s">
        <v>435</v>
      </c>
      <c r="C259" s="34">
        <v>4301011853</v>
      </c>
      <c r="D259" s="688">
        <v>4680115885851</v>
      </c>
      <c r="E259" s="68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110</v>
      </c>
      <c r="L259" s="35" t="s">
        <v>45</v>
      </c>
      <c r="M259" s="36" t="s">
        <v>109</v>
      </c>
      <c r="N259" s="36"/>
      <c r="O259" s="35">
        <v>55</v>
      </c>
      <c r="P259" s="8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90"/>
      <c r="R259" s="690"/>
      <c r="S259" s="690"/>
      <c r="T259" s="691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3" t="s">
        <v>436</v>
      </c>
      <c r="AG259" s="75"/>
      <c r="AJ259" s="79" t="s">
        <v>45</v>
      </c>
      <c r="AK259" s="79">
        <v>0</v>
      </c>
      <c r="BB259" s="334" t="s">
        <v>66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437</v>
      </c>
      <c r="B260" s="60" t="s">
        <v>438</v>
      </c>
      <c r="C260" s="34">
        <v>4301011852</v>
      </c>
      <c r="D260" s="688">
        <v>4680115885844</v>
      </c>
      <c r="E260" s="6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114</v>
      </c>
      <c r="L260" s="35" t="s">
        <v>45</v>
      </c>
      <c r="M260" s="36" t="s">
        <v>109</v>
      </c>
      <c r="N260" s="36"/>
      <c r="O260" s="35">
        <v>55</v>
      </c>
      <c r="P260" s="8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90"/>
      <c r="R260" s="690"/>
      <c r="S260" s="690"/>
      <c r="T260" s="691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35" t="s">
        <v>439</v>
      </c>
      <c r="AG260" s="75"/>
      <c r="AJ260" s="79" t="s">
        <v>45</v>
      </c>
      <c r="AK260" s="79">
        <v>0</v>
      </c>
      <c r="BB260" s="336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440</v>
      </c>
      <c r="B261" s="60" t="s">
        <v>441</v>
      </c>
      <c r="C261" s="34">
        <v>4301011851</v>
      </c>
      <c r="D261" s="688">
        <v>4680115885820</v>
      </c>
      <c r="E261" s="68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114</v>
      </c>
      <c r="L261" s="35" t="s">
        <v>45</v>
      </c>
      <c r="M261" s="36" t="s">
        <v>109</v>
      </c>
      <c r="N261" s="36"/>
      <c r="O261" s="35">
        <v>55</v>
      </c>
      <c r="P261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90"/>
      <c r="R261" s="690"/>
      <c r="S261" s="690"/>
      <c r="T261" s="691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37" t="s">
        <v>442</v>
      </c>
      <c r="AG261" s="75"/>
      <c r="AJ261" s="79" t="s">
        <v>45</v>
      </c>
      <c r="AK261" s="79">
        <v>0</v>
      </c>
      <c r="BB261" s="338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700"/>
      <c r="B262" s="700"/>
      <c r="C262" s="700"/>
      <c r="D262" s="700"/>
      <c r="E262" s="700"/>
      <c r="F262" s="700"/>
      <c r="G262" s="700"/>
      <c r="H262" s="700"/>
      <c r="I262" s="700"/>
      <c r="J262" s="700"/>
      <c r="K262" s="700"/>
      <c r="L262" s="700"/>
      <c r="M262" s="700"/>
      <c r="N262" s="700"/>
      <c r="O262" s="701"/>
      <c r="P262" s="697" t="s">
        <v>40</v>
      </c>
      <c r="Q262" s="698"/>
      <c r="R262" s="698"/>
      <c r="S262" s="698"/>
      <c r="T262" s="698"/>
      <c r="U262" s="698"/>
      <c r="V262" s="699"/>
      <c r="W262" s="40" t="s">
        <v>39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700"/>
      <c r="B263" s="700"/>
      <c r="C263" s="700"/>
      <c r="D263" s="700"/>
      <c r="E263" s="700"/>
      <c r="F263" s="700"/>
      <c r="G263" s="700"/>
      <c r="H263" s="700"/>
      <c r="I263" s="700"/>
      <c r="J263" s="700"/>
      <c r="K263" s="700"/>
      <c r="L263" s="700"/>
      <c r="M263" s="700"/>
      <c r="N263" s="700"/>
      <c r="O263" s="701"/>
      <c r="P263" s="697" t="s">
        <v>40</v>
      </c>
      <c r="Q263" s="698"/>
      <c r="R263" s="698"/>
      <c r="S263" s="698"/>
      <c r="T263" s="698"/>
      <c r="U263" s="698"/>
      <c r="V263" s="699"/>
      <c r="W263" s="40" t="s">
        <v>0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86" t="s">
        <v>443</v>
      </c>
      <c r="B264" s="686"/>
      <c r="C264" s="686"/>
      <c r="D264" s="686"/>
      <c r="E264" s="686"/>
      <c r="F264" s="686"/>
      <c r="G264" s="686"/>
      <c r="H264" s="686"/>
      <c r="I264" s="686"/>
      <c r="J264" s="686"/>
      <c r="K264" s="686"/>
      <c r="L264" s="686"/>
      <c r="M264" s="686"/>
      <c r="N264" s="686"/>
      <c r="O264" s="686"/>
      <c r="P264" s="686"/>
      <c r="Q264" s="686"/>
      <c r="R264" s="686"/>
      <c r="S264" s="686"/>
      <c r="T264" s="686"/>
      <c r="U264" s="686"/>
      <c r="V264" s="686"/>
      <c r="W264" s="686"/>
      <c r="X264" s="686"/>
      <c r="Y264" s="686"/>
      <c r="Z264" s="686"/>
      <c r="AA264" s="62"/>
      <c r="AB264" s="62"/>
      <c r="AC264" s="62"/>
    </row>
    <row r="265" spans="1:68" ht="14.25" customHeight="1" x14ac:dyDescent="0.25">
      <c r="A265" s="687" t="s">
        <v>105</v>
      </c>
      <c r="B265" s="687"/>
      <c r="C265" s="687"/>
      <c r="D265" s="687"/>
      <c r="E265" s="687"/>
      <c r="F265" s="687"/>
      <c r="G265" s="687"/>
      <c r="H265" s="687"/>
      <c r="I265" s="687"/>
      <c r="J265" s="687"/>
      <c r="K265" s="687"/>
      <c r="L265" s="687"/>
      <c r="M265" s="687"/>
      <c r="N265" s="687"/>
      <c r="O265" s="687"/>
      <c r="P265" s="687"/>
      <c r="Q265" s="687"/>
      <c r="R265" s="687"/>
      <c r="S265" s="687"/>
      <c r="T265" s="687"/>
      <c r="U265" s="687"/>
      <c r="V265" s="687"/>
      <c r="W265" s="687"/>
      <c r="X265" s="687"/>
      <c r="Y265" s="687"/>
      <c r="Z265" s="687"/>
      <c r="AA265" s="63"/>
      <c r="AB265" s="63"/>
      <c r="AC265" s="63"/>
    </row>
    <row r="266" spans="1:68" ht="27" customHeight="1" x14ac:dyDescent="0.25">
      <c r="A266" s="60" t="s">
        <v>444</v>
      </c>
      <c r="B266" s="60" t="s">
        <v>445</v>
      </c>
      <c r="C266" s="34">
        <v>4301011223</v>
      </c>
      <c r="D266" s="688">
        <v>4607091383423</v>
      </c>
      <c r="E266" s="68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110</v>
      </c>
      <c r="L266" s="35" t="s">
        <v>45</v>
      </c>
      <c r="M266" s="36" t="s">
        <v>113</v>
      </c>
      <c r="N266" s="36"/>
      <c r="O266" s="35">
        <v>35</v>
      </c>
      <c r="P266" s="8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0"/>
      <c r="R266" s="690"/>
      <c r="S266" s="690"/>
      <c r="T266" s="691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39" t="s">
        <v>108</v>
      </c>
      <c r="AG266" s="75"/>
      <c r="AJ266" s="79" t="s">
        <v>45</v>
      </c>
      <c r="AK266" s="79">
        <v>0</v>
      </c>
      <c r="BB266" s="34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446</v>
      </c>
      <c r="B267" s="60" t="s">
        <v>447</v>
      </c>
      <c r="C267" s="34">
        <v>4301012099</v>
      </c>
      <c r="D267" s="688">
        <v>4680115885691</v>
      </c>
      <c r="E267" s="6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110</v>
      </c>
      <c r="L267" s="35" t="s">
        <v>45</v>
      </c>
      <c r="M267" s="36" t="s">
        <v>113</v>
      </c>
      <c r="N267" s="36"/>
      <c r="O267" s="35">
        <v>30</v>
      </c>
      <c r="P267" s="8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0"/>
      <c r="R267" s="690"/>
      <c r="S267" s="690"/>
      <c r="T267" s="691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41" t="s">
        <v>448</v>
      </c>
      <c r="AG267" s="75"/>
      <c r="AJ267" s="79" t="s">
        <v>45</v>
      </c>
      <c r="AK267" s="79">
        <v>0</v>
      </c>
      <c r="BB267" s="34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449</v>
      </c>
      <c r="B268" s="60" t="s">
        <v>450</v>
      </c>
      <c r="C268" s="34">
        <v>4301012098</v>
      </c>
      <c r="D268" s="688">
        <v>4680115885660</v>
      </c>
      <c r="E268" s="68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110</v>
      </c>
      <c r="L268" s="35" t="s">
        <v>45</v>
      </c>
      <c r="M268" s="36" t="s">
        <v>113</v>
      </c>
      <c r="N268" s="36"/>
      <c r="O268" s="35">
        <v>35</v>
      </c>
      <c r="P268" s="8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0"/>
      <c r="R268" s="690"/>
      <c r="S268" s="690"/>
      <c r="T268" s="691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43" t="s">
        <v>451</v>
      </c>
      <c r="AG268" s="75"/>
      <c r="AJ268" s="79" t="s">
        <v>45</v>
      </c>
      <c r="AK268" s="79">
        <v>0</v>
      </c>
      <c r="BB268" s="34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452</v>
      </c>
      <c r="B269" s="60" t="s">
        <v>453</v>
      </c>
      <c r="C269" s="34">
        <v>4301012176</v>
      </c>
      <c r="D269" s="688">
        <v>4680115886773</v>
      </c>
      <c r="E269" s="68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110</v>
      </c>
      <c r="L269" s="35" t="s">
        <v>45</v>
      </c>
      <c r="M269" s="36" t="s">
        <v>109</v>
      </c>
      <c r="N269" s="36"/>
      <c r="O269" s="35">
        <v>31</v>
      </c>
      <c r="P269" s="828" t="s">
        <v>454</v>
      </c>
      <c r="Q269" s="690"/>
      <c r="R269" s="690"/>
      <c r="S269" s="690"/>
      <c r="T269" s="691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 t="s">
        <v>45</v>
      </c>
      <c r="AB269" s="66" t="s">
        <v>45</v>
      </c>
      <c r="AC269" s="345" t="s">
        <v>455</v>
      </c>
      <c r="AG269" s="75"/>
      <c r="AJ269" s="79" t="s">
        <v>45</v>
      </c>
      <c r="AK269" s="79">
        <v>0</v>
      </c>
      <c r="BB269" s="346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700"/>
      <c r="B270" s="700"/>
      <c r="C270" s="700"/>
      <c r="D270" s="700"/>
      <c r="E270" s="700"/>
      <c r="F270" s="700"/>
      <c r="G270" s="700"/>
      <c r="H270" s="700"/>
      <c r="I270" s="700"/>
      <c r="J270" s="700"/>
      <c r="K270" s="700"/>
      <c r="L270" s="700"/>
      <c r="M270" s="700"/>
      <c r="N270" s="700"/>
      <c r="O270" s="701"/>
      <c r="P270" s="697" t="s">
        <v>40</v>
      </c>
      <c r="Q270" s="698"/>
      <c r="R270" s="698"/>
      <c r="S270" s="698"/>
      <c r="T270" s="698"/>
      <c r="U270" s="698"/>
      <c r="V270" s="699"/>
      <c r="W270" s="40" t="s">
        <v>39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700"/>
      <c r="B271" s="700"/>
      <c r="C271" s="700"/>
      <c r="D271" s="700"/>
      <c r="E271" s="700"/>
      <c r="F271" s="700"/>
      <c r="G271" s="700"/>
      <c r="H271" s="700"/>
      <c r="I271" s="700"/>
      <c r="J271" s="700"/>
      <c r="K271" s="700"/>
      <c r="L271" s="700"/>
      <c r="M271" s="700"/>
      <c r="N271" s="700"/>
      <c r="O271" s="701"/>
      <c r="P271" s="697" t="s">
        <v>40</v>
      </c>
      <c r="Q271" s="698"/>
      <c r="R271" s="698"/>
      <c r="S271" s="698"/>
      <c r="T271" s="698"/>
      <c r="U271" s="698"/>
      <c r="V271" s="699"/>
      <c r="W271" s="40" t="s">
        <v>0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86" t="s">
        <v>456</v>
      </c>
      <c r="B272" s="686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2"/>
      <c r="AB272" s="62"/>
      <c r="AC272" s="62"/>
    </row>
    <row r="273" spans="1:68" ht="14.25" customHeight="1" x14ac:dyDescent="0.25">
      <c r="A273" s="687" t="s">
        <v>76</v>
      </c>
      <c r="B273" s="687"/>
      <c r="C273" s="687"/>
      <c r="D273" s="687"/>
      <c r="E273" s="687"/>
      <c r="F273" s="687"/>
      <c r="G273" s="687"/>
      <c r="H273" s="687"/>
      <c r="I273" s="687"/>
      <c r="J273" s="687"/>
      <c r="K273" s="687"/>
      <c r="L273" s="687"/>
      <c r="M273" s="687"/>
      <c r="N273" s="687"/>
      <c r="O273" s="687"/>
      <c r="P273" s="687"/>
      <c r="Q273" s="687"/>
      <c r="R273" s="687"/>
      <c r="S273" s="687"/>
      <c r="T273" s="687"/>
      <c r="U273" s="687"/>
      <c r="V273" s="687"/>
      <c r="W273" s="687"/>
      <c r="X273" s="687"/>
      <c r="Y273" s="687"/>
      <c r="Z273" s="687"/>
      <c r="AA273" s="63"/>
      <c r="AB273" s="63"/>
      <c r="AC273" s="63"/>
    </row>
    <row r="274" spans="1:68" ht="27" customHeight="1" x14ac:dyDescent="0.25">
      <c r="A274" s="60" t="s">
        <v>457</v>
      </c>
      <c r="B274" s="60" t="s">
        <v>458</v>
      </c>
      <c r="C274" s="34">
        <v>4301051893</v>
      </c>
      <c r="D274" s="688">
        <v>4680115886186</v>
      </c>
      <c r="E274" s="68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81</v>
      </c>
      <c r="L274" s="35" t="s">
        <v>45</v>
      </c>
      <c r="M274" s="36" t="s">
        <v>113</v>
      </c>
      <c r="N274" s="36"/>
      <c r="O274" s="35">
        <v>45</v>
      </c>
      <c r="P274" s="8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0"/>
      <c r="R274" s="690"/>
      <c r="S274" s="690"/>
      <c r="T274" s="691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47" t="s">
        <v>459</v>
      </c>
      <c r="AG274" s="75"/>
      <c r="AJ274" s="79" t="s">
        <v>45</v>
      </c>
      <c r="AK274" s="79">
        <v>0</v>
      </c>
      <c r="BB274" s="34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460</v>
      </c>
      <c r="B275" s="60" t="s">
        <v>461</v>
      </c>
      <c r="C275" s="34">
        <v>4301051795</v>
      </c>
      <c r="D275" s="688">
        <v>4680115881228</v>
      </c>
      <c r="E275" s="68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81</v>
      </c>
      <c r="L275" s="35" t="s">
        <v>45</v>
      </c>
      <c r="M275" s="36" t="s">
        <v>138</v>
      </c>
      <c r="N275" s="36"/>
      <c r="O275" s="35">
        <v>40</v>
      </c>
      <c r="P275" s="83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0"/>
      <c r="R275" s="690"/>
      <c r="S275" s="690"/>
      <c r="T275" s="691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49" t="s">
        <v>462</v>
      </c>
      <c r="AG275" s="75"/>
      <c r="AJ275" s="79" t="s">
        <v>45</v>
      </c>
      <c r="AK275" s="79">
        <v>0</v>
      </c>
      <c r="BB275" s="35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463</v>
      </c>
      <c r="B276" s="60" t="s">
        <v>464</v>
      </c>
      <c r="C276" s="34">
        <v>4301051388</v>
      </c>
      <c r="D276" s="688">
        <v>4680115881211</v>
      </c>
      <c r="E276" s="68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81</v>
      </c>
      <c r="L276" s="35" t="s">
        <v>45</v>
      </c>
      <c r="M276" s="36" t="s">
        <v>113</v>
      </c>
      <c r="N276" s="36"/>
      <c r="O276" s="35">
        <v>45</v>
      </c>
      <c r="P276" s="8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0"/>
      <c r="R276" s="690"/>
      <c r="S276" s="690"/>
      <c r="T276" s="691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51" t="s">
        <v>465</v>
      </c>
      <c r="AG276" s="75"/>
      <c r="AJ276" s="79" t="s">
        <v>45</v>
      </c>
      <c r="AK276" s="79">
        <v>0</v>
      </c>
      <c r="BB276" s="35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customHeight="1" x14ac:dyDescent="0.25">
      <c r="A277" s="60" t="s">
        <v>466</v>
      </c>
      <c r="B277" s="60" t="s">
        <v>467</v>
      </c>
      <c r="C277" s="34">
        <v>4301051386</v>
      </c>
      <c r="D277" s="688">
        <v>4680115881020</v>
      </c>
      <c r="E277" s="68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114</v>
      </c>
      <c r="L277" s="35" t="s">
        <v>45</v>
      </c>
      <c r="M277" s="36" t="s">
        <v>113</v>
      </c>
      <c r="N277" s="36"/>
      <c r="O277" s="35">
        <v>45</v>
      </c>
      <c r="P277" s="83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0"/>
      <c r="R277" s="690"/>
      <c r="S277" s="690"/>
      <c r="T277" s="691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53" t="s">
        <v>459</v>
      </c>
      <c r="AG277" s="75"/>
      <c r="AJ277" s="79" t="s">
        <v>45</v>
      </c>
      <c r="AK277" s="79">
        <v>0</v>
      </c>
      <c r="BB277" s="35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00"/>
      <c r="B278" s="700"/>
      <c r="C278" s="700"/>
      <c r="D278" s="700"/>
      <c r="E278" s="700"/>
      <c r="F278" s="700"/>
      <c r="G278" s="700"/>
      <c r="H278" s="700"/>
      <c r="I278" s="700"/>
      <c r="J278" s="700"/>
      <c r="K278" s="700"/>
      <c r="L278" s="700"/>
      <c r="M278" s="700"/>
      <c r="N278" s="700"/>
      <c r="O278" s="701"/>
      <c r="P278" s="697" t="s">
        <v>40</v>
      </c>
      <c r="Q278" s="698"/>
      <c r="R278" s="698"/>
      <c r="S278" s="698"/>
      <c r="T278" s="698"/>
      <c r="U278" s="698"/>
      <c r="V278" s="699"/>
      <c r="W278" s="40" t="s">
        <v>39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700"/>
      <c r="B279" s="700"/>
      <c r="C279" s="700"/>
      <c r="D279" s="700"/>
      <c r="E279" s="700"/>
      <c r="F279" s="700"/>
      <c r="G279" s="700"/>
      <c r="H279" s="700"/>
      <c r="I279" s="700"/>
      <c r="J279" s="700"/>
      <c r="K279" s="700"/>
      <c r="L279" s="700"/>
      <c r="M279" s="700"/>
      <c r="N279" s="700"/>
      <c r="O279" s="701"/>
      <c r="P279" s="697" t="s">
        <v>40</v>
      </c>
      <c r="Q279" s="698"/>
      <c r="R279" s="698"/>
      <c r="S279" s="698"/>
      <c r="T279" s="698"/>
      <c r="U279" s="698"/>
      <c r="V279" s="699"/>
      <c r="W279" s="40" t="s">
        <v>0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customHeight="1" x14ac:dyDescent="0.25">
      <c r="A280" s="686" t="s">
        <v>468</v>
      </c>
      <c r="B280" s="686"/>
      <c r="C280" s="686"/>
      <c r="D280" s="686"/>
      <c r="E280" s="686"/>
      <c r="F280" s="686"/>
      <c r="G280" s="686"/>
      <c r="H280" s="686"/>
      <c r="I280" s="686"/>
      <c r="J280" s="686"/>
      <c r="K280" s="686"/>
      <c r="L280" s="686"/>
      <c r="M280" s="686"/>
      <c r="N280" s="686"/>
      <c r="O280" s="686"/>
      <c r="P280" s="686"/>
      <c r="Q280" s="686"/>
      <c r="R280" s="686"/>
      <c r="S280" s="686"/>
      <c r="T280" s="686"/>
      <c r="U280" s="686"/>
      <c r="V280" s="686"/>
      <c r="W280" s="686"/>
      <c r="X280" s="686"/>
      <c r="Y280" s="686"/>
      <c r="Z280" s="686"/>
      <c r="AA280" s="62"/>
      <c r="AB280" s="62"/>
      <c r="AC280" s="62"/>
    </row>
    <row r="281" spans="1:68" ht="14.25" customHeight="1" x14ac:dyDescent="0.25">
      <c r="A281" s="687" t="s">
        <v>153</v>
      </c>
      <c r="B281" s="687"/>
      <c r="C281" s="687"/>
      <c r="D281" s="687"/>
      <c r="E281" s="687"/>
      <c r="F281" s="687"/>
      <c r="G281" s="687"/>
      <c r="H281" s="687"/>
      <c r="I281" s="687"/>
      <c r="J281" s="687"/>
      <c r="K281" s="687"/>
      <c r="L281" s="687"/>
      <c r="M281" s="687"/>
      <c r="N281" s="687"/>
      <c r="O281" s="687"/>
      <c r="P281" s="687"/>
      <c r="Q281" s="687"/>
      <c r="R281" s="687"/>
      <c r="S281" s="687"/>
      <c r="T281" s="687"/>
      <c r="U281" s="687"/>
      <c r="V281" s="687"/>
      <c r="W281" s="687"/>
      <c r="X281" s="687"/>
      <c r="Y281" s="687"/>
      <c r="Z281" s="687"/>
      <c r="AA281" s="63"/>
      <c r="AB281" s="63"/>
      <c r="AC281" s="63"/>
    </row>
    <row r="282" spans="1:68" ht="27" customHeight="1" x14ac:dyDescent="0.25">
      <c r="A282" s="60" t="s">
        <v>469</v>
      </c>
      <c r="B282" s="60" t="s">
        <v>470</v>
      </c>
      <c r="C282" s="34">
        <v>4301031307</v>
      </c>
      <c r="D282" s="688">
        <v>4680115880344</v>
      </c>
      <c r="E282" s="68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157</v>
      </c>
      <c r="L282" s="35" t="s">
        <v>45</v>
      </c>
      <c r="M282" s="36" t="s">
        <v>80</v>
      </c>
      <c r="N282" s="36"/>
      <c r="O282" s="35">
        <v>40</v>
      </c>
      <c r="P282" s="8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90"/>
      <c r="R282" s="690"/>
      <c r="S282" s="690"/>
      <c r="T282" s="691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 t="s">
        <v>45</v>
      </c>
      <c r="AB282" s="66" t="s">
        <v>45</v>
      </c>
      <c r="AC282" s="355" t="s">
        <v>471</v>
      </c>
      <c r="AG282" s="75"/>
      <c r="AJ282" s="79" t="s">
        <v>45</v>
      </c>
      <c r="AK282" s="79">
        <v>0</v>
      </c>
      <c r="BB282" s="35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00"/>
      <c r="B283" s="700"/>
      <c r="C283" s="700"/>
      <c r="D283" s="700"/>
      <c r="E283" s="700"/>
      <c r="F283" s="700"/>
      <c r="G283" s="700"/>
      <c r="H283" s="700"/>
      <c r="I283" s="700"/>
      <c r="J283" s="700"/>
      <c r="K283" s="700"/>
      <c r="L283" s="700"/>
      <c r="M283" s="700"/>
      <c r="N283" s="700"/>
      <c r="O283" s="701"/>
      <c r="P283" s="697" t="s">
        <v>40</v>
      </c>
      <c r="Q283" s="698"/>
      <c r="R283" s="698"/>
      <c r="S283" s="698"/>
      <c r="T283" s="698"/>
      <c r="U283" s="698"/>
      <c r="V283" s="699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00"/>
      <c r="B284" s="700"/>
      <c r="C284" s="700"/>
      <c r="D284" s="700"/>
      <c r="E284" s="700"/>
      <c r="F284" s="700"/>
      <c r="G284" s="700"/>
      <c r="H284" s="700"/>
      <c r="I284" s="700"/>
      <c r="J284" s="700"/>
      <c r="K284" s="700"/>
      <c r="L284" s="700"/>
      <c r="M284" s="700"/>
      <c r="N284" s="700"/>
      <c r="O284" s="701"/>
      <c r="P284" s="697" t="s">
        <v>40</v>
      </c>
      <c r="Q284" s="698"/>
      <c r="R284" s="698"/>
      <c r="S284" s="698"/>
      <c r="T284" s="698"/>
      <c r="U284" s="698"/>
      <c r="V284" s="699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87" t="s">
        <v>76</v>
      </c>
      <c r="B285" s="687"/>
      <c r="C285" s="687"/>
      <c r="D285" s="687"/>
      <c r="E285" s="687"/>
      <c r="F285" s="687"/>
      <c r="G285" s="687"/>
      <c r="H285" s="687"/>
      <c r="I285" s="687"/>
      <c r="J285" s="687"/>
      <c r="K285" s="687"/>
      <c r="L285" s="687"/>
      <c r="M285" s="687"/>
      <c r="N285" s="687"/>
      <c r="O285" s="687"/>
      <c r="P285" s="687"/>
      <c r="Q285" s="687"/>
      <c r="R285" s="687"/>
      <c r="S285" s="687"/>
      <c r="T285" s="687"/>
      <c r="U285" s="687"/>
      <c r="V285" s="687"/>
      <c r="W285" s="687"/>
      <c r="X285" s="687"/>
      <c r="Y285" s="687"/>
      <c r="Z285" s="687"/>
      <c r="AA285" s="63"/>
      <c r="AB285" s="63"/>
      <c r="AC285" s="63"/>
    </row>
    <row r="286" spans="1:68" ht="27" customHeight="1" x14ac:dyDescent="0.25">
      <c r="A286" s="60" t="s">
        <v>472</v>
      </c>
      <c r="B286" s="60" t="s">
        <v>473</v>
      </c>
      <c r="C286" s="34">
        <v>4301051782</v>
      </c>
      <c r="D286" s="688">
        <v>4680115884618</v>
      </c>
      <c r="E286" s="68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114</v>
      </c>
      <c r="L286" s="35" t="s">
        <v>45</v>
      </c>
      <c r="M286" s="36" t="s">
        <v>113</v>
      </c>
      <c r="N286" s="36"/>
      <c r="O286" s="35">
        <v>45</v>
      </c>
      <c r="P286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90"/>
      <c r="R286" s="690"/>
      <c r="S286" s="690"/>
      <c r="T286" s="691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57" t="s">
        <v>474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700"/>
      <c r="B287" s="700"/>
      <c r="C287" s="700"/>
      <c r="D287" s="700"/>
      <c r="E287" s="700"/>
      <c r="F287" s="700"/>
      <c r="G287" s="700"/>
      <c r="H287" s="700"/>
      <c r="I287" s="700"/>
      <c r="J287" s="700"/>
      <c r="K287" s="700"/>
      <c r="L287" s="700"/>
      <c r="M287" s="700"/>
      <c r="N287" s="700"/>
      <c r="O287" s="701"/>
      <c r="P287" s="697" t="s">
        <v>40</v>
      </c>
      <c r="Q287" s="698"/>
      <c r="R287" s="698"/>
      <c r="S287" s="698"/>
      <c r="T287" s="698"/>
      <c r="U287" s="698"/>
      <c r="V287" s="699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700"/>
      <c r="B288" s="700"/>
      <c r="C288" s="700"/>
      <c r="D288" s="700"/>
      <c r="E288" s="700"/>
      <c r="F288" s="700"/>
      <c r="G288" s="700"/>
      <c r="H288" s="700"/>
      <c r="I288" s="700"/>
      <c r="J288" s="700"/>
      <c r="K288" s="700"/>
      <c r="L288" s="700"/>
      <c r="M288" s="700"/>
      <c r="N288" s="700"/>
      <c r="O288" s="701"/>
      <c r="P288" s="697" t="s">
        <v>40</v>
      </c>
      <c r="Q288" s="698"/>
      <c r="R288" s="698"/>
      <c r="S288" s="698"/>
      <c r="T288" s="698"/>
      <c r="U288" s="698"/>
      <c r="V288" s="699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86" t="s">
        <v>475</v>
      </c>
      <c r="B289" s="686"/>
      <c r="C289" s="686"/>
      <c r="D289" s="686"/>
      <c r="E289" s="686"/>
      <c r="F289" s="686"/>
      <c r="G289" s="686"/>
      <c r="H289" s="686"/>
      <c r="I289" s="686"/>
      <c r="J289" s="686"/>
      <c r="K289" s="686"/>
      <c r="L289" s="686"/>
      <c r="M289" s="686"/>
      <c r="N289" s="686"/>
      <c r="O289" s="686"/>
      <c r="P289" s="686"/>
      <c r="Q289" s="686"/>
      <c r="R289" s="686"/>
      <c r="S289" s="686"/>
      <c r="T289" s="686"/>
      <c r="U289" s="686"/>
      <c r="V289" s="686"/>
      <c r="W289" s="686"/>
      <c r="X289" s="686"/>
      <c r="Y289" s="686"/>
      <c r="Z289" s="686"/>
      <c r="AA289" s="62"/>
      <c r="AB289" s="62"/>
      <c r="AC289" s="62"/>
    </row>
    <row r="290" spans="1:68" ht="14.25" customHeight="1" x14ac:dyDescent="0.25">
      <c r="A290" s="687" t="s">
        <v>76</v>
      </c>
      <c r="B290" s="687"/>
      <c r="C290" s="687"/>
      <c r="D290" s="687"/>
      <c r="E290" s="687"/>
      <c r="F290" s="687"/>
      <c r="G290" s="687"/>
      <c r="H290" s="687"/>
      <c r="I290" s="687"/>
      <c r="J290" s="687"/>
      <c r="K290" s="687"/>
      <c r="L290" s="687"/>
      <c r="M290" s="687"/>
      <c r="N290" s="687"/>
      <c r="O290" s="687"/>
      <c r="P290" s="687"/>
      <c r="Q290" s="687"/>
      <c r="R290" s="687"/>
      <c r="S290" s="687"/>
      <c r="T290" s="687"/>
      <c r="U290" s="687"/>
      <c r="V290" s="687"/>
      <c r="W290" s="687"/>
      <c r="X290" s="687"/>
      <c r="Y290" s="687"/>
      <c r="Z290" s="687"/>
      <c r="AA290" s="63"/>
      <c r="AB290" s="63"/>
      <c r="AC290" s="63"/>
    </row>
    <row r="291" spans="1:68" ht="27" customHeight="1" x14ac:dyDescent="0.25">
      <c r="A291" s="60" t="s">
        <v>476</v>
      </c>
      <c r="B291" s="60" t="s">
        <v>477</v>
      </c>
      <c r="C291" s="34">
        <v>4301051277</v>
      </c>
      <c r="D291" s="688">
        <v>4680115880511</v>
      </c>
      <c r="E291" s="68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81</v>
      </c>
      <c r="L291" s="35" t="s">
        <v>45</v>
      </c>
      <c r="M291" s="36" t="s">
        <v>113</v>
      </c>
      <c r="N291" s="36"/>
      <c r="O291" s="35">
        <v>40</v>
      </c>
      <c r="P291" s="83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90"/>
      <c r="R291" s="690"/>
      <c r="S291" s="690"/>
      <c r="T291" s="691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59" t="s">
        <v>478</v>
      </c>
      <c r="AG291" s="75"/>
      <c r="AJ291" s="79" t="s">
        <v>45</v>
      </c>
      <c r="AK291" s="79">
        <v>0</v>
      </c>
      <c r="BB291" s="36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700"/>
      <c r="B292" s="700"/>
      <c r="C292" s="700"/>
      <c r="D292" s="700"/>
      <c r="E292" s="700"/>
      <c r="F292" s="700"/>
      <c r="G292" s="700"/>
      <c r="H292" s="700"/>
      <c r="I292" s="700"/>
      <c r="J292" s="700"/>
      <c r="K292" s="700"/>
      <c r="L292" s="700"/>
      <c r="M292" s="700"/>
      <c r="N292" s="700"/>
      <c r="O292" s="701"/>
      <c r="P292" s="697" t="s">
        <v>40</v>
      </c>
      <c r="Q292" s="698"/>
      <c r="R292" s="698"/>
      <c r="S292" s="698"/>
      <c r="T292" s="698"/>
      <c r="U292" s="698"/>
      <c r="V292" s="699"/>
      <c r="W292" s="40" t="s">
        <v>39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700"/>
      <c r="B293" s="700"/>
      <c r="C293" s="700"/>
      <c r="D293" s="700"/>
      <c r="E293" s="700"/>
      <c r="F293" s="700"/>
      <c r="G293" s="700"/>
      <c r="H293" s="700"/>
      <c r="I293" s="700"/>
      <c r="J293" s="700"/>
      <c r="K293" s="700"/>
      <c r="L293" s="700"/>
      <c r="M293" s="700"/>
      <c r="N293" s="700"/>
      <c r="O293" s="701"/>
      <c r="P293" s="697" t="s">
        <v>40</v>
      </c>
      <c r="Q293" s="698"/>
      <c r="R293" s="698"/>
      <c r="S293" s="698"/>
      <c r="T293" s="698"/>
      <c r="U293" s="698"/>
      <c r="V293" s="699"/>
      <c r="W293" s="40" t="s">
        <v>0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86" t="s">
        <v>479</v>
      </c>
      <c r="B294" s="686"/>
      <c r="C294" s="686"/>
      <c r="D294" s="686"/>
      <c r="E294" s="686"/>
      <c r="F294" s="686"/>
      <c r="G294" s="686"/>
      <c r="H294" s="686"/>
      <c r="I294" s="686"/>
      <c r="J294" s="686"/>
      <c r="K294" s="686"/>
      <c r="L294" s="686"/>
      <c r="M294" s="686"/>
      <c r="N294" s="686"/>
      <c r="O294" s="686"/>
      <c r="P294" s="686"/>
      <c r="Q294" s="686"/>
      <c r="R294" s="686"/>
      <c r="S294" s="686"/>
      <c r="T294" s="686"/>
      <c r="U294" s="686"/>
      <c r="V294" s="686"/>
      <c r="W294" s="686"/>
      <c r="X294" s="686"/>
      <c r="Y294" s="686"/>
      <c r="Z294" s="686"/>
      <c r="AA294" s="62"/>
      <c r="AB294" s="62"/>
      <c r="AC294" s="62"/>
    </row>
    <row r="295" spans="1:68" ht="14.25" customHeight="1" x14ac:dyDescent="0.25">
      <c r="A295" s="687" t="s">
        <v>153</v>
      </c>
      <c r="B295" s="687"/>
      <c r="C295" s="687"/>
      <c r="D295" s="687"/>
      <c r="E295" s="687"/>
      <c r="F295" s="687"/>
      <c r="G295" s="687"/>
      <c r="H295" s="687"/>
      <c r="I295" s="687"/>
      <c r="J295" s="687"/>
      <c r="K295" s="687"/>
      <c r="L295" s="687"/>
      <c r="M295" s="687"/>
      <c r="N295" s="687"/>
      <c r="O295" s="687"/>
      <c r="P295" s="687"/>
      <c r="Q295" s="687"/>
      <c r="R295" s="687"/>
      <c r="S295" s="687"/>
      <c r="T295" s="687"/>
      <c r="U295" s="687"/>
      <c r="V295" s="687"/>
      <c r="W295" s="687"/>
      <c r="X295" s="687"/>
      <c r="Y295" s="687"/>
      <c r="Z295" s="687"/>
      <c r="AA295" s="63"/>
      <c r="AB295" s="63"/>
      <c r="AC295" s="63"/>
    </row>
    <row r="296" spans="1:68" ht="27" customHeight="1" x14ac:dyDescent="0.25">
      <c r="A296" s="60" t="s">
        <v>480</v>
      </c>
      <c r="B296" s="60" t="s">
        <v>481</v>
      </c>
      <c r="C296" s="34">
        <v>4301031305</v>
      </c>
      <c r="D296" s="688">
        <v>4607091389845</v>
      </c>
      <c r="E296" s="68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157</v>
      </c>
      <c r="L296" s="35" t="s">
        <v>45</v>
      </c>
      <c r="M296" s="36" t="s">
        <v>80</v>
      </c>
      <c r="N296" s="36"/>
      <c r="O296" s="35">
        <v>40</v>
      </c>
      <c r="P296" s="8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90"/>
      <c r="R296" s="690"/>
      <c r="S296" s="690"/>
      <c r="T296" s="691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 t="s">
        <v>45</v>
      </c>
      <c r="AB296" s="66" t="s">
        <v>45</v>
      </c>
      <c r="AC296" s="361" t="s">
        <v>482</v>
      </c>
      <c r="AG296" s="75"/>
      <c r="AJ296" s="79" t="s">
        <v>45</v>
      </c>
      <c r="AK296" s="79">
        <v>0</v>
      </c>
      <c r="BB296" s="362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483</v>
      </c>
      <c r="B297" s="60" t="s">
        <v>484</v>
      </c>
      <c r="C297" s="34">
        <v>4301031306</v>
      </c>
      <c r="D297" s="688">
        <v>4680115882881</v>
      </c>
      <c r="E297" s="68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157</v>
      </c>
      <c r="L297" s="35" t="s">
        <v>45</v>
      </c>
      <c r="M297" s="36" t="s">
        <v>80</v>
      </c>
      <c r="N297" s="36"/>
      <c r="O297" s="35">
        <v>40</v>
      </c>
      <c r="P297" s="8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90"/>
      <c r="R297" s="690"/>
      <c r="S297" s="690"/>
      <c r="T297" s="691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 t="s">
        <v>45</v>
      </c>
      <c r="AB297" s="66" t="s">
        <v>45</v>
      </c>
      <c r="AC297" s="363" t="s">
        <v>482</v>
      </c>
      <c r="AG297" s="75"/>
      <c r="AJ297" s="79" t="s">
        <v>45</v>
      </c>
      <c r="AK297" s="79">
        <v>0</v>
      </c>
      <c r="BB297" s="36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700"/>
      <c r="B298" s="700"/>
      <c r="C298" s="700"/>
      <c r="D298" s="700"/>
      <c r="E298" s="700"/>
      <c r="F298" s="700"/>
      <c r="G298" s="700"/>
      <c r="H298" s="700"/>
      <c r="I298" s="700"/>
      <c r="J298" s="700"/>
      <c r="K298" s="700"/>
      <c r="L298" s="700"/>
      <c r="M298" s="700"/>
      <c r="N298" s="700"/>
      <c r="O298" s="701"/>
      <c r="P298" s="697" t="s">
        <v>40</v>
      </c>
      <c r="Q298" s="698"/>
      <c r="R298" s="698"/>
      <c r="S298" s="698"/>
      <c r="T298" s="698"/>
      <c r="U298" s="698"/>
      <c r="V298" s="699"/>
      <c r="W298" s="40" t="s">
        <v>39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700"/>
      <c r="B299" s="700"/>
      <c r="C299" s="700"/>
      <c r="D299" s="700"/>
      <c r="E299" s="700"/>
      <c r="F299" s="700"/>
      <c r="G299" s="700"/>
      <c r="H299" s="700"/>
      <c r="I299" s="700"/>
      <c r="J299" s="700"/>
      <c r="K299" s="700"/>
      <c r="L299" s="700"/>
      <c r="M299" s="700"/>
      <c r="N299" s="700"/>
      <c r="O299" s="701"/>
      <c r="P299" s="697" t="s">
        <v>40</v>
      </c>
      <c r="Q299" s="698"/>
      <c r="R299" s="698"/>
      <c r="S299" s="698"/>
      <c r="T299" s="698"/>
      <c r="U299" s="698"/>
      <c r="V299" s="699"/>
      <c r="W299" s="40" t="s">
        <v>0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86" t="s">
        <v>485</v>
      </c>
      <c r="B300" s="686"/>
      <c r="C300" s="686"/>
      <c r="D300" s="686"/>
      <c r="E300" s="686"/>
      <c r="F300" s="686"/>
      <c r="G300" s="686"/>
      <c r="H300" s="686"/>
      <c r="I300" s="686"/>
      <c r="J300" s="686"/>
      <c r="K300" s="686"/>
      <c r="L300" s="686"/>
      <c r="M300" s="686"/>
      <c r="N300" s="686"/>
      <c r="O300" s="686"/>
      <c r="P300" s="686"/>
      <c r="Q300" s="686"/>
      <c r="R300" s="686"/>
      <c r="S300" s="686"/>
      <c r="T300" s="686"/>
      <c r="U300" s="686"/>
      <c r="V300" s="686"/>
      <c r="W300" s="686"/>
      <c r="X300" s="686"/>
      <c r="Y300" s="686"/>
      <c r="Z300" s="686"/>
      <c r="AA300" s="62"/>
      <c r="AB300" s="62"/>
      <c r="AC300" s="62"/>
    </row>
    <row r="301" spans="1:68" ht="14.25" customHeight="1" x14ac:dyDescent="0.25">
      <c r="A301" s="687" t="s">
        <v>105</v>
      </c>
      <c r="B301" s="687"/>
      <c r="C301" s="687"/>
      <c r="D301" s="687"/>
      <c r="E301" s="687"/>
      <c r="F301" s="687"/>
      <c r="G301" s="687"/>
      <c r="H301" s="687"/>
      <c r="I301" s="687"/>
      <c r="J301" s="687"/>
      <c r="K301" s="687"/>
      <c r="L301" s="687"/>
      <c r="M301" s="687"/>
      <c r="N301" s="687"/>
      <c r="O301" s="687"/>
      <c r="P301" s="687"/>
      <c r="Q301" s="687"/>
      <c r="R301" s="687"/>
      <c r="S301" s="687"/>
      <c r="T301" s="687"/>
      <c r="U301" s="687"/>
      <c r="V301" s="687"/>
      <c r="W301" s="687"/>
      <c r="X301" s="687"/>
      <c r="Y301" s="687"/>
      <c r="Z301" s="687"/>
      <c r="AA301" s="63"/>
      <c r="AB301" s="63"/>
      <c r="AC301" s="63"/>
    </row>
    <row r="302" spans="1:68" ht="27" customHeight="1" x14ac:dyDescent="0.25">
      <c r="A302" s="60" t="s">
        <v>486</v>
      </c>
      <c r="B302" s="60" t="s">
        <v>487</v>
      </c>
      <c r="C302" s="34">
        <v>4301011662</v>
      </c>
      <c r="D302" s="688">
        <v>4680115883703</v>
      </c>
      <c r="E302" s="68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110</v>
      </c>
      <c r="L302" s="35" t="s">
        <v>45</v>
      </c>
      <c r="M302" s="36" t="s">
        <v>109</v>
      </c>
      <c r="N302" s="36"/>
      <c r="O302" s="35">
        <v>55</v>
      </c>
      <c r="P302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90"/>
      <c r="R302" s="690"/>
      <c r="S302" s="690"/>
      <c r="T302" s="691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489</v>
      </c>
      <c r="AB302" s="66" t="s">
        <v>45</v>
      </c>
      <c r="AC302" s="365" t="s">
        <v>488</v>
      </c>
      <c r="AG302" s="75"/>
      <c r="AJ302" s="79" t="s">
        <v>45</v>
      </c>
      <c r="AK302" s="79">
        <v>0</v>
      </c>
      <c r="BB302" s="366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700"/>
      <c r="B303" s="700"/>
      <c r="C303" s="700"/>
      <c r="D303" s="700"/>
      <c r="E303" s="700"/>
      <c r="F303" s="700"/>
      <c r="G303" s="700"/>
      <c r="H303" s="700"/>
      <c r="I303" s="700"/>
      <c r="J303" s="700"/>
      <c r="K303" s="700"/>
      <c r="L303" s="700"/>
      <c r="M303" s="700"/>
      <c r="N303" s="700"/>
      <c r="O303" s="701"/>
      <c r="P303" s="697" t="s">
        <v>40</v>
      </c>
      <c r="Q303" s="698"/>
      <c r="R303" s="698"/>
      <c r="S303" s="698"/>
      <c r="T303" s="698"/>
      <c r="U303" s="698"/>
      <c r="V303" s="699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700"/>
      <c r="B304" s="700"/>
      <c r="C304" s="700"/>
      <c r="D304" s="700"/>
      <c r="E304" s="700"/>
      <c r="F304" s="700"/>
      <c r="G304" s="700"/>
      <c r="H304" s="700"/>
      <c r="I304" s="700"/>
      <c r="J304" s="700"/>
      <c r="K304" s="700"/>
      <c r="L304" s="700"/>
      <c r="M304" s="700"/>
      <c r="N304" s="700"/>
      <c r="O304" s="701"/>
      <c r="P304" s="697" t="s">
        <v>40</v>
      </c>
      <c r="Q304" s="698"/>
      <c r="R304" s="698"/>
      <c r="S304" s="698"/>
      <c r="T304" s="698"/>
      <c r="U304" s="698"/>
      <c r="V304" s="699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86" t="s">
        <v>490</v>
      </c>
      <c r="B305" s="686"/>
      <c r="C305" s="686"/>
      <c r="D305" s="686"/>
      <c r="E305" s="686"/>
      <c r="F305" s="686"/>
      <c r="G305" s="686"/>
      <c r="H305" s="686"/>
      <c r="I305" s="686"/>
      <c r="J305" s="686"/>
      <c r="K305" s="686"/>
      <c r="L305" s="686"/>
      <c r="M305" s="686"/>
      <c r="N305" s="686"/>
      <c r="O305" s="686"/>
      <c r="P305" s="686"/>
      <c r="Q305" s="686"/>
      <c r="R305" s="686"/>
      <c r="S305" s="686"/>
      <c r="T305" s="686"/>
      <c r="U305" s="686"/>
      <c r="V305" s="686"/>
      <c r="W305" s="686"/>
      <c r="X305" s="686"/>
      <c r="Y305" s="686"/>
      <c r="Z305" s="686"/>
      <c r="AA305" s="62"/>
      <c r="AB305" s="62"/>
      <c r="AC305" s="62"/>
    </row>
    <row r="306" spans="1:68" ht="14.25" customHeight="1" x14ac:dyDescent="0.25">
      <c r="A306" s="687" t="s">
        <v>105</v>
      </c>
      <c r="B306" s="687"/>
      <c r="C306" s="687"/>
      <c r="D306" s="687"/>
      <c r="E306" s="687"/>
      <c r="F306" s="687"/>
      <c r="G306" s="687"/>
      <c r="H306" s="687"/>
      <c r="I306" s="687"/>
      <c r="J306" s="687"/>
      <c r="K306" s="687"/>
      <c r="L306" s="687"/>
      <c r="M306" s="687"/>
      <c r="N306" s="687"/>
      <c r="O306" s="687"/>
      <c r="P306" s="687"/>
      <c r="Q306" s="687"/>
      <c r="R306" s="687"/>
      <c r="S306" s="687"/>
      <c r="T306" s="687"/>
      <c r="U306" s="687"/>
      <c r="V306" s="687"/>
      <c r="W306" s="687"/>
      <c r="X306" s="687"/>
      <c r="Y306" s="687"/>
      <c r="Z306" s="687"/>
      <c r="AA306" s="63"/>
      <c r="AB306" s="63"/>
      <c r="AC306" s="63"/>
    </row>
    <row r="307" spans="1:68" ht="27" customHeight="1" x14ac:dyDescent="0.25">
      <c r="A307" s="60" t="s">
        <v>491</v>
      </c>
      <c r="B307" s="60" t="s">
        <v>492</v>
      </c>
      <c r="C307" s="34">
        <v>4301012024</v>
      </c>
      <c r="D307" s="688">
        <v>4680115885615</v>
      </c>
      <c r="E307" s="68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110</v>
      </c>
      <c r="L307" s="35" t="s">
        <v>45</v>
      </c>
      <c r="M307" s="36" t="s">
        <v>113</v>
      </c>
      <c r="N307" s="36"/>
      <c r="O307" s="35">
        <v>55</v>
      </c>
      <c r="P307" s="8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90"/>
      <c r="R307" s="690"/>
      <c r="S307" s="690"/>
      <c r="T307" s="691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67" t="s">
        <v>493</v>
      </c>
      <c r="AG307" s="75"/>
      <c r="AJ307" s="79" t="s">
        <v>45</v>
      </c>
      <c r="AK307" s="79">
        <v>0</v>
      </c>
      <c r="BB307" s="368" t="s">
        <v>66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494</v>
      </c>
      <c r="B308" s="60" t="s">
        <v>495</v>
      </c>
      <c r="C308" s="34">
        <v>4301011911</v>
      </c>
      <c r="D308" s="688">
        <v>4680115885554</v>
      </c>
      <c r="E308" s="68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110</v>
      </c>
      <c r="L308" s="35" t="s">
        <v>45</v>
      </c>
      <c r="M308" s="36" t="s">
        <v>387</v>
      </c>
      <c r="N308" s="36"/>
      <c r="O308" s="35">
        <v>55</v>
      </c>
      <c r="P308" s="8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90"/>
      <c r="R308" s="690"/>
      <c r="S308" s="690"/>
      <c r="T308" s="691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 t="s">
        <v>45</v>
      </c>
      <c r="AB308" s="66" t="s">
        <v>45</v>
      </c>
      <c r="AC308" s="369" t="s">
        <v>496</v>
      </c>
      <c r="AG308" s="75"/>
      <c r="AJ308" s="79" t="s">
        <v>45</v>
      </c>
      <c r="AK308" s="79">
        <v>0</v>
      </c>
      <c r="BB308" s="370" t="s">
        <v>66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494</v>
      </c>
      <c r="B309" s="60" t="s">
        <v>497</v>
      </c>
      <c r="C309" s="34">
        <v>4301012016</v>
      </c>
      <c r="D309" s="688">
        <v>4680115885554</v>
      </c>
      <c r="E309" s="68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110</v>
      </c>
      <c r="L309" s="35" t="s">
        <v>45</v>
      </c>
      <c r="M309" s="36" t="s">
        <v>113</v>
      </c>
      <c r="N309" s="36"/>
      <c r="O309" s="35">
        <v>55</v>
      </c>
      <c r="P309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90"/>
      <c r="R309" s="690"/>
      <c r="S309" s="690"/>
      <c r="T309" s="691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 t="s">
        <v>45</v>
      </c>
      <c r="AB309" s="66" t="s">
        <v>45</v>
      </c>
      <c r="AC309" s="371" t="s">
        <v>498</v>
      </c>
      <c r="AG309" s="75"/>
      <c r="AJ309" s="79" t="s">
        <v>45</v>
      </c>
      <c r="AK309" s="79">
        <v>0</v>
      </c>
      <c r="BB309" s="372" t="s">
        <v>66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499</v>
      </c>
      <c r="B310" s="60" t="s">
        <v>500</v>
      </c>
      <c r="C310" s="34">
        <v>4301011858</v>
      </c>
      <c r="D310" s="688">
        <v>4680115885646</v>
      </c>
      <c r="E310" s="68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110</v>
      </c>
      <c r="L310" s="35" t="s">
        <v>45</v>
      </c>
      <c r="M310" s="36" t="s">
        <v>109</v>
      </c>
      <c r="N310" s="36"/>
      <c r="O310" s="35">
        <v>55</v>
      </c>
      <c r="P310" s="8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90"/>
      <c r="R310" s="690"/>
      <c r="S310" s="690"/>
      <c r="T310" s="691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 t="s">
        <v>45</v>
      </c>
      <c r="AB310" s="66" t="s">
        <v>45</v>
      </c>
      <c r="AC310" s="373" t="s">
        <v>501</v>
      </c>
      <c r="AG310" s="75"/>
      <c r="AJ310" s="79" t="s">
        <v>45</v>
      </c>
      <c r="AK310" s="79">
        <v>0</v>
      </c>
      <c r="BB310" s="374" t="s">
        <v>66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502</v>
      </c>
      <c r="B311" s="60" t="s">
        <v>503</v>
      </c>
      <c r="C311" s="34">
        <v>4301011857</v>
      </c>
      <c r="D311" s="688">
        <v>4680115885622</v>
      </c>
      <c r="E311" s="68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114</v>
      </c>
      <c r="L311" s="35" t="s">
        <v>45</v>
      </c>
      <c r="M311" s="36" t="s">
        <v>109</v>
      </c>
      <c r="N311" s="36"/>
      <c r="O311" s="35">
        <v>55</v>
      </c>
      <c r="P311" s="8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90"/>
      <c r="R311" s="690"/>
      <c r="S311" s="690"/>
      <c r="T311" s="691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 t="s">
        <v>45</v>
      </c>
      <c r="AB311" s="66" t="s">
        <v>45</v>
      </c>
      <c r="AC311" s="375" t="s">
        <v>504</v>
      </c>
      <c r="AG311" s="75"/>
      <c r="AJ311" s="79" t="s">
        <v>45</v>
      </c>
      <c r="AK311" s="79">
        <v>0</v>
      </c>
      <c r="BB311" s="376" t="s">
        <v>66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505</v>
      </c>
      <c r="B312" s="60" t="s">
        <v>506</v>
      </c>
      <c r="C312" s="34">
        <v>4301011859</v>
      </c>
      <c r="D312" s="688">
        <v>4680115885608</v>
      </c>
      <c r="E312" s="68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114</v>
      </c>
      <c r="L312" s="35" t="s">
        <v>45</v>
      </c>
      <c r="M312" s="36" t="s">
        <v>109</v>
      </c>
      <c r="N312" s="36"/>
      <c r="O312" s="35">
        <v>55</v>
      </c>
      <c r="P312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90"/>
      <c r="R312" s="690"/>
      <c r="S312" s="690"/>
      <c r="T312" s="691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77" t="s">
        <v>498</v>
      </c>
      <c r="AG312" s="75"/>
      <c r="AJ312" s="79" t="s">
        <v>45</v>
      </c>
      <c r="AK312" s="79">
        <v>0</v>
      </c>
      <c r="BB312" s="378" t="s">
        <v>66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700"/>
      <c r="B313" s="700"/>
      <c r="C313" s="700"/>
      <c r="D313" s="700"/>
      <c r="E313" s="700"/>
      <c r="F313" s="700"/>
      <c r="G313" s="700"/>
      <c r="H313" s="700"/>
      <c r="I313" s="700"/>
      <c r="J313" s="700"/>
      <c r="K313" s="700"/>
      <c r="L313" s="700"/>
      <c r="M313" s="700"/>
      <c r="N313" s="700"/>
      <c r="O313" s="701"/>
      <c r="P313" s="697" t="s">
        <v>40</v>
      </c>
      <c r="Q313" s="698"/>
      <c r="R313" s="698"/>
      <c r="S313" s="698"/>
      <c r="T313" s="698"/>
      <c r="U313" s="698"/>
      <c r="V313" s="699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700"/>
      <c r="B314" s="700"/>
      <c r="C314" s="700"/>
      <c r="D314" s="700"/>
      <c r="E314" s="700"/>
      <c r="F314" s="700"/>
      <c r="G314" s="700"/>
      <c r="H314" s="700"/>
      <c r="I314" s="700"/>
      <c r="J314" s="700"/>
      <c r="K314" s="700"/>
      <c r="L314" s="700"/>
      <c r="M314" s="700"/>
      <c r="N314" s="700"/>
      <c r="O314" s="701"/>
      <c r="P314" s="697" t="s">
        <v>40</v>
      </c>
      <c r="Q314" s="698"/>
      <c r="R314" s="698"/>
      <c r="S314" s="698"/>
      <c r="T314" s="698"/>
      <c r="U314" s="698"/>
      <c r="V314" s="699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87" t="s">
        <v>153</v>
      </c>
      <c r="B315" s="687"/>
      <c r="C315" s="687"/>
      <c r="D315" s="687"/>
      <c r="E315" s="687"/>
      <c r="F315" s="687"/>
      <c r="G315" s="687"/>
      <c r="H315" s="687"/>
      <c r="I315" s="687"/>
      <c r="J315" s="687"/>
      <c r="K315" s="687"/>
      <c r="L315" s="687"/>
      <c r="M315" s="687"/>
      <c r="N315" s="687"/>
      <c r="O315" s="687"/>
      <c r="P315" s="687"/>
      <c r="Q315" s="687"/>
      <c r="R315" s="687"/>
      <c r="S315" s="687"/>
      <c r="T315" s="687"/>
      <c r="U315" s="687"/>
      <c r="V315" s="687"/>
      <c r="W315" s="687"/>
      <c r="X315" s="687"/>
      <c r="Y315" s="687"/>
      <c r="Z315" s="687"/>
      <c r="AA315" s="63"/>
      <c r="AB315" s="63"/>
      <c r="AC315" s="63"/>
    </row>
    <row r="316" spans="1:68" ht="27" customHeight="1" x14ac:dyDescent="0.25">
      <c r="A316" s="60" t="s">
        <v>507</v>
      </c>
      <c r="B316" s="60" t="s">
        <v>508</v>
      </c>
      <c r="C316" s="34">
        <v>4301030878</v>
      </c>
      <c r="D316" s="688">
        <v>4607091387193</v>
      </c>
      <c r="E316" s="68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114</v>
      </c>
      <c r="L316" s="35" t="s">
        <v>45</v>
      </c>
      <c r="M316" s="36" t="s">
        <v>80</v>
      </c>
      <c r="N316" s="36"/>
      <c r="O316" s="35">
        <v>35</v>
      </c>
      <c r="P316" s="8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90"/>
      <c r="R316" s="690"/>
      <c r="S316" s="690"/>
      <c r="T316" s="691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79" t="s">
        <v>509</v>
      </c>
      <c r="AG316" s="75"/>
      <c r="AJ316" s="79" t="s">
        <v>45</v>
      </c>
      <c r="AK316" s="79">
        <v>0</v>
      </c>
      <c r="BB316" s="38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510</v>
      </c>
      <c r="B317" s="60" t="s">
        <v>511</v>
      </c>
      <c r="C317" s="34">
        <v>4301031153</v>
      </c>
      <c r="D317" s="688">
        <v>4607091387230</v>
      </c>
      <c r="E317" s="68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114</v>
      </c>
      <c r="L317" s="35" t="s">
        <v>45</v>
      </c>
      <c r="M317" s="36" t="s">
        <v>80</v>
      </c>
      <c r="N317" s="36"/>
      <c r="O317" s="35">
        <v>40</v>
      </c>
      <c r="P317" s="8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90"/>
      <c r="R317" s="690"/>
      <c r="S317" s="690"/>
      <c r="T317" s="691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 t="s">
        <v>45</v>
      </c>
      <c r="AB317" s="66" t="s">
        <v>45</v>
      </c>
      <c r="AC317" s="381" t="s">
        <v>512</v>
      </c>
      <c r="AG317" s="75"/>
      <c r="AJ317" s="79" t="s">
        <v>45</v>
      </c>
      <c r="AK317" s="79">
        <v>0</v>
      </c>
      <c r="BB317" s="38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513</v>
      </c>
      <c r="B318" s="60" t="s">
        <v>514</v>
      </c>
      <c r="C318" s="34">
        <v>4301031154</v>
      </c>
      <c r="D318" s="688">
        <v>4607091387292</v>
      </c>
      <c r="E318" s="68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114</v>
      </c>
      <c r="L318" s="35" t="s">
        <v>45</v>
      </c>
      <c r="M318" s="36" t="s">
        <v>80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90"/>
      <c r="R318" s="690"/>
      <c r="S318" s="690"/>
      <c r="T318" s="691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383" t="s">
        <v>515</v>
      </c>
      <c r="AG318" s="75"/>
      <c r="AJ318" s="79" t="s">
        <v>45</v>
      </c>
      <c r="AK318" s="79">
        <v>0</v>
      </c>
      <c r="BB318" s="38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516</v>
      </c>
      <c r="B319" s="60" t="s">
        <v>517</v>
      </c>
      <c r="C319" s="34">
        <v>4301031152</v>
      </c>
      <c r="D319" s="688">
        <v>4607091387285</v>
      </c>
      <c r="E319" s="68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157</v>
      </c>
      <c r="L319" s="35" t="s">
        <v>45</v>
      </c>
      <c r="M319" s="36" t="s">
        <v>80</v>
      </c>
      <c r="N319" s="36"/>
      <c r="O319" s="35">
        <v>40</v>
      </c>
      <c r="P319" s="8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90"/>
      <c r="R319" s="690"/>
      <c r="S319" s="690"/>
      <c r="T319" s="691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385" t="s">
        <v>512</v>
      </c>
      <c r="AG319" s="75"/>
      <c r="AJ319" s="79" t="s">
        <v>45</v>
      </c>
      <c r="AK319" s="79">
        <v>0</v>
      </c>
      <c r="BB319" s="386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00"/>
      <c r="B320" s="700"/>
      <c r="C320" s="700"/>
      <c r="D320" s="700"/>
      <c r="E320" s="700"/>
      <c r="F320" s="700"/>
      <c r="G320" s="700"/>
      <c r="H320" s="700"/>
      <c r="I320" s="700"/>
      <c r="J320" s="700"/>
      <c r="K320" s="700"/>
      <c r="L320" s="700"/>
      <c r="M320" s="700"/>
      <c r="N320" s="700"/>
      <c r="O320" s="701"/>
      <c r="P320" s="697" t="s">
        <v>40</v>
      </c>
      <c r="Q320" s="698"/>
      <c r="R320" s="698"/>
      <c r="S320" s="698"/>
      <c r="T320" s="698"/>
      <c r="U320" s="698"/>
      <c r="V320" s="699"/>
      <c r="W320" s="40" t="s">
        <v>39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700"/>
      <c r="B321" s="700"/>
      <c r="C321" s="700"/>
      <c r="D321" s="700"/>
      <c r="E321" s="700"/>
      <c r="F321" s="700"/>
      <c r="G321" s="700"/>
      <c r="H321" s="700"/>
      <c r="I321" s="700"/>
      <c r="J321" s="700"/>
      <c r="K321" s="700"/>
      <c r="L321" s="700"/>
      <c r="M321" s="700"/>
      <c r="N321" s="700"/>
      <c r="O321" s="701"/>
      <c r="P321" s="697" t="s">
        <v>40</v>
      </c>
      <c r="Q321" s="698"/>
      <c r="R321" s="698"/>
      <c r="S321" s="698"/>
      <c r="T321" s="698"/>
      <c r="U321" s="698"/>
      <c r="V321" s="699"/>
      <c r="W321" s="40" t="s">
        <v>0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87" t="s">
        <v>76</v>
      </c>
      <c r="B322" s="687"/>
      <c r="C322" s="687"/>
      <c r="D322" s="687"/>
      <c r="E322" s="687"/>
      <c r="F322" s="687"/>
      <c r="G322" s="687"/>
      <c r="H322" s="687"/>
      <c r="I322" s="687"/>
      <c r="J322" s="687"/>
      <c r="K322" s="687"/>
      <c r="L322" s="687"/>
      <c r="M322" s="687"/>
      <c r="N322" s="687"/>
      <c r="O322" s="687"/>
      <c r="P322" s="687"/>
      <c r="Q322" s="687"/>
      <c r="R322" s="687"/>
      <c r="S322" s="687"/>
      <c r="T322" s="687"/>
      <c r="U322" s="687"/>
      <c r="V322" s="687"/>
      <c r="W322" s="687"/>
      <c r="X322" s="687"/>
      <c r="Y322" s="687"/>
      <c r="Z322" s="687"/>
      <c r="AA322" s="63"/>
      <c r="AB322" s="63"/>
      <c r="AC322" s="63"/>
    </row>
    <row r="323" spans="1:68" ht="27" customHeight="1" x14ac:dyDescent="0.25">
      <c r="A323" s="60" t="s">
        <v>518</v>
      </c>
      <c r="B323" s="60" t="s">
        <v>519</v>
      </c>
      <c r="C323" s="34">
        <v>4301051100</v>
      </c>
      <c r="D323" s="688">
        <v>4607091387766</v>
      </c>
      <c r="E323" s="68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110</v>
      </c>
      <c r="L323" s="35" t="s">
        <v>45</v>
      </c>
      <c r="M323" s="36" t="s">
        <v>113</v>
      </c>
      <c r="N323" s="36"/>
      <c r="O323" s="35">
        <v>40</v>
      </c>
      <c r="P323" s="8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90"/>
      <c r="R323" s="690"/>
      <c r="S323" s="690"/>
      <c r="T323" s="691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87" t="s">
        <v>520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521</v>
      </c>
      <c r="B324" s="60" t="s">
        <v>522</v>
      </c>
      <c r="C324" s="34">
        <v>4301051818</v>
      </c>
      <c r="D324" s="688">
        <v>4607091387957</v>
      </c>
      <c r="E324" s="68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110</v>
      </c>
      <c r="L324" s="35" t="s">
        <v>45</v>
      </c>
      <c r="M324" s="36" t="s">
        <v>113</v>
      </c>
      <c r="N324" s="36"/>
      <c r="O324" s="35">
        <v>40</v>
      </c>
      <c r="P324" s="8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90"/>
      <c r="R324" s="690"/>
      <c r="S324" s="690"/>
      <c r="T324" s="691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 t="s">
        <v>45</v>
      </c>
      <c r="AB324" s="66" t="s">
        <v>45</v>
      </c>
      <c r="AC324" s="389" t="s">
        <v>523</v>
      </c>
      <c r="AG324" s="75"/>
      <c r="AJ324" s="79" t="s">
        <v>45</v>
      </c>
      <c r="AK324" s="79">
        <v>0</v>
      </c>
      <c r="BB324" s="390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524</v>
      </c>
      <c r="B325" s="60" t="s">
        <v>525</v>
      </c>
      <c r="C325" s="34">
        <v>4301051819</v>
      </c>
      <c r="D325" s="688">
        <v>4607091387964</v>
      </c>
      <c r="E325" s="68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110</v>
      </c>
      <c r="L325" s="35" t="s">
        <v>45</v>
      </c>
      <c r="M325" s="36" t="s">
        <v>113</v>
      </c>
      <c r="N325" s="36"/>
      <c r="O325" s="35">
        <v>40</v>
      </c>
      <c r="P325" s="8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90"/>
      <c r="R325" s="690"/>
      <c r="S325" s="690"/>
      <c r="T325" s="691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 t="s">
        <v>45</v>
      </c>
      <c r="AB325" s="66" t="s">
        <v>45</v>
      </c>
      <c r="AC325" s="391" t="s">
        <v>526</v>
      </c>
      <c r="AG325" s="75"/>
      <c r="AJ325" s="79" t="s">
        <v>45</v>
      </c>
      <c r="AK325" s="79">
        <v>0</v>
      </c>
      <c r="BB325" s="39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527</v>
      </c>
      <c r="B326" s="60" t="s">
        <v>528</v>
      </c>
      <c r="C326" s="34">
        <v>4301051734</v>
      </c>
      <c r="D326" s="688">
        <v>4680115884588</v>
      </c>
      <c r="E326" s="68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81</v>
      </c>
      <c r="L326" s="35" t="s">
        <v>45</v>
      </c>
      <c r="M326" s="36" t="s">
        <v>113</v>
      </c>
      <c r="N326" s="36"/>
      <c r="O326" s="35">
        <v>40</v>
      </c>
      <c r="P326" s="8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90"/>
      <c r="R326" s="690"/>
      <c r="S326" s="690"/>
      <c r="T326" s="691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 t="s">
        <v>45</v>
      </c>
      <c r="AB326" s="66" t="s">
        <v>45</v>
      </c>
      <c r="AC326" s="393" t="s">
        <v>529</v>
      </c>
      <c r="AG326" s="75"/>
      <c r="AJ326" s="79" t="s">
        <v>45</v>
      </c>
      <c r="AK326" s="79">
        <v>0</v>
      </c>
      <c r="BB326" s="394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530</v>
      </c>
      <c r="B327" s="60" t="s">
        <v>531</v>
      </c>
      <c r="C327" s="34">
        <v>4301051578</v>
      </c>
      <c r="D327" s="688">
        <v>4607091387513</v>
      </c>
      <c r="E327" s="68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81</v>
      </c>
      <c r="L327" s="35" t="s">
        <v>45</v>
      </c>
      <c r="M327" s="36" t="s">
        <v>138</v>
      </c>
      <c r="N327" s="36"/>
      <c r="O327" s="35">
        <v>40</v>
      </c>
      <c r="P327" s="8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90"/>
      <c r="R327" s="690"/>
      <c r="S327" s="690"/>
      <c r="T327" s="691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 t="s">
        <v>45</v>
      </c>
      <c r="AB327" s="66" t="s">
        <v>45</v>
      </c>
      <c r="AC327" s="395" t="s">
        <v>532</v>
      </c>
      <c r="AG327" s="75"/>
      <c r="AJ327" s="79" t="s">
        <v>45</v>
      </c>
      <c r="AK327" s="79">
        <v>0</v>
      </c>
      <c r="BB327" s="396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700"/>
      <c r="B328" s="700"/>
      <c r="C328" s="700"/>
      <c r="D328" s="700"/>
      <c r="E328" s="700"/>
      <c r="F328" s="700"/>
      <c r="G328" s="700"/>
      <c r="H328" s="700"/>
      <c r="I328" s="700"/>
      <c r="J328" s="700"/>
      <c r="K328" s="700"/>
      <c r="L328" s="700"/>
      <c r="M328" s="700"/>
      <c r="N328" s="700"/>
      <c r="O328" s="701"/>
      <c r="P328" s="697" t="s">
        <v>40</v>
      </c>
      <c r="Q328" s="698"/>
      <c r="R328" s="698"/>
      <c r="S328" s="698"/>
      <c r="T328" s="698"/>
      <c r="U328" s="698"/>
      <c r="V328" s="699"/>
      <c r="W328" s="40" t="s">
        <v>39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700"/>
      <c r="B329" s="700"/>
      <c r="C329" s="700"/>
      <c r="D329" s="700"/>
      <c r="E329" s="700"/>
      <c r="F329" s="700"/>
      <c r="G329" s="700"/>
      <c r="H329" s="700"/>
      <c r="I329" s="700"/>
      <c r="J329" s="700"/>
      <c r="K329" s="700"/>
      <c r="L329" s="700"/>
      <c r="M329" s="700"/>
      <c r="N329" s="700"/>
      <c r="O329" s="701"/>
      <c r="P329" s="697" t="s">
        <v>40</v>
      </c>
      <c r="Q329" s="698"/>
      <c r="R329" s="698"/>
      <c r="S329" s="698"/>
      <c r="T329" s="698"/>
      <c r="U329" s="698"/>
      <c r="V329" s="699"/>
      <c r="W329" s="40" t="s">
        <v>0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87" t="s">
        <v>179</v>
      </c>
      <c r="B330" s="687"/>
      <c r="C330" s="687"/>
      <c r="D330" s="687"/>
      <c r="E330" s="687"/>
      <c r="F330" s="687"/>
      <c r="G330" s="687"/>
      <c r="H330" s="687"/>
      <c r="I330" s="687"/>
      <c r="J330" s="687"/>
      <c r="K330" s="687"/>
      <c r="L330" s="687"/>
      <c r="M330" s="687"/>
      <c r="N330" s="687"/>
      <c r="O330" s="687"/>
      <c r="P330" s="687"/>
      <c r="Q330" s="687"/>
      <c r="R330" s="687"/>
      <c r="S330" s="687"/>
      <c r="T330" s="687"/>
      <c r="U330" s="687"/>
      <c r="V330" s="687"/>
      <c r="W330" s="687"/>
      <c r="X330" s="687"/>
      <c r="Y330" s="687"/>
      <c r="Z330" s="687"/>
      <c r="AA330" s="63"/>
      <c r="AB330" s="63"/>
      <c r="AC330" s="63"/>
    </row>
    <row r="331" spans="1:68" ht="27" customHeight="1" x14ac:dyDescent="0.25">
      <c r="A331" s="60" t="s">
        <v>533</v>
      </c>
      <c r="B331" s="60" t="s">
        <v>534</v>
      </c>
      <c r="C331" s="34">
        <v>4301060387</v>
      </c>
      <c r="D331" s="688">
        <v>4607091380880</v>
      </c>
      <c r="E331" s="68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110</v>
      </c>
      <c r="L331" s="35" t="s">
        <v>45</v>
      </c>
      <c r="M331" s="36" t="s">
        <v>113</v>
      </c>
      <c r="N331" s="36"/>
      <c r="O331" s="35">
        <v>30</v>
      </c>
      <c r="P331" s="8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90"/>
      <c r="R331" s="690"/>
      <c r="S331" s="690"/>
      <c r="T331" s="691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 t="s">
        <v>45</v>
      </c>
      <c r="AB331" s="66" t="s">
        <v>45</v>
      </c>
      <c r="AC331" s="397" t="s">
        <v>535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536</v>
      </c>
      <c r="B332" s="60" t="s">
        <v>537</v>
      </c>
      <c r="C332" s="34">
        <v>4301060406</v>
      </c>
      <c r="D332" s="688">
        <v>4607091384482</v>
      </c>
      <c r="E332" s="68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110</v>
      </c>
      <c r="L332" s="35" t="s">
        <v>45</v>
      </c>
      <c r="M332" s="36" t="s">
        <v>113</v>
      </c>
      <c r="N332" s="36"/>
      <c r="O332" s="35">
        <v>30</v>
      </c>
      <c r="P332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90"/>
      <c r="R332" s="690"/>
      <c r="S332" s="690"/>
      <c r="T332" s="691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IFERROR(IF(Y332=0,"",ROUNDUP(Y332/H332,0)*0.01898),"")</f>
        <v/>
      </c>
      <c r="AA332" s="65" t="s">
        <v>45</v>
      </c>
      <c r="AB332" s="66" t="s">
        <v>45</v>
      </c>
      <c r="AC332" s="399" t="s">
        <v>538</v>
      </c>
      <c r="AG332" s="75"/>
      <c r="AJ332" s="79" t="s">
        <v>45</v>
      </c>
      <c r="AK332" s="79">
        <v>0</v>
      </c>
      <c r="BB332" s="40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16.5" customHeight="1" x14ac:dyDescent="0.25">
      <c r="A333" s="60" t="s">
        <v>539</v>
      </c>
      <c r="B333" s="60" t="s">
        <v>540</v>
      </c>
      <c r="C333" s="34">
        <v>4301060484</v>
      </c>
      <c r="D333" s="688">
        <v>4607091380897</v>
      </c>
      <c r="E333" s="68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110</v>
      </c>
      <c r="L333" s="35" t="s">
        <v>45</v>
      </c>
      <c r="M333" s="36" t="s">
        <v>138</v>
      </c>
      <c r="N333" s="36"/>
      <c r="O333" s="35">
        <v>30</v>
      </c>
      <c r="P333" s="85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90"/>
      <c r="R333" s="690"/>
      <c r="S333" s="690"/>
      <c r="T333" s="691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 t="s">
        <v>45</v>
      </c>
      <c r="AB333" s="66" t="s">
        <v>45</v>
      </c>
      <c r="AC333" s="401" t="s">
        <v>541</v>
      </c>
      <c r="AG333" s="75"/>
      <c r="AJ333" s="79" t="s">
        <v>45</v>
      </c>
      <c r="AK333" s="79">
        <v>0</v>
      </c>
      <c r="BB333" s="402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00"/>
      <c r="B334" s="700"/>
      <c r="C334" s="700"/>
      <c r="D334" s="700"/>
      <c r="E334" s="700"/>
      <c r="F334" s="700"/>
      <c r="G334" s="700"/>
      <c r="H334" s="700"/>
      <c r="I334" s="700"/>
      <c r="J334" s="700"/>
      <c r="K334" s="700"/>
      <c r="L334" s="700"/>
      <c r="M334" s="700"/>
      <c r="N334" s="700"/>
      <c r="O334" s="701"/>
      <c r="P334" s="697" t="s">
        <v>40</v>
      </c>
      <c r="Q334" s="698"/>
      <c r="R334" s="698"/>
      <c r="S334" s="698"/>
      <c r="T334" s="698"/>
      <c r="U334" s="698"/>
      <c r="V334" s="699"/>
      <c r="W334" s="40" t="s">
        <v>39</v>
      </c>
      <c r="X334" s="41">
        <f>IFERROR(X331/H331,"0")+IFERROR(X332/H332,"0")+IFERROR(X333/H333,"0")</f>
        <v>0</v>
      </c>
      <c r="Y334" s="41">
        <f>IFERROR(Y331/H331,"0")+IFERROR(Y332/H332,"0")+IFERROR(Y333/H333,"0")</f>
        <v>0</v>
      </c>
      <c r="Z334" s="41">
        <f>IFERROR(IF(Z331="",0,Z331),"0")+IFERROR(IF(Z332="",0,Z332),"0")+IFERROR(IF(Z333="",0,Z333),"0")</f>
        <v>0</v>
      </c>
      <c r="AA334" s="64"/>
      <c r="AB334" s="64"/>
      <c r="AC334" s="64"/>
    </row>
    <row r="335" spans="1:68" x14ac:dyDescent="0.2">
      <c r="A335" s="700"/>
      <c r="B335" s="700"/>
      <c r="C335" s="700"/>
      <c r="D335" s="700"/>
      <c r="E335" s="700"/>
      <c r="F335" s="700"/>
      <c r="G335" s="700"/>
      <c r="H335" s="700"/>
      <c r="I335" s="700"/>
      <c r="J335" s="700"/>
      <c r="K335" s="700"/>
      <c r="L335" s="700"/>
      <c r="M335" s="700"/>
      <c r="N335" s="700"/>
      <c r="O335" s="701"/>
      <c r="P335" s="697" t="s">
        <v>40</v>
      </c>
      <c r="Q335" s="698"/>
      <c r="R335" s="698"/>
      <c r="S335" s="698"/>
      <c r="T335" s="698"/>
      <c r="U335" s="698"/>
      <c r="V335" s="699"/>
      <c r="W335" s="40" t="s">
        <v>0</v>
      </c>
      <c r="X335" s="41">
        <f>IFERROR(SUM(X331:X333),"0")</f>
        <v>0</v>
      </c>
      <c r="Y335" s="41">
        <f>IFERROR(SUM(Y331:Y333),"0")</f>
        <v>0</v>
      </c>
      <c r="Z335" s="40"/>
      <c r="AA335" s="64"/>
      <c r="AB335" s="64"/>
      <c r="AC335" s="64"/>
    </row>
    <row r="336" spans="1:68" ht="14.25" customHeight="1" x14ac:dyDescent="0.25">
      <c r="A336" s="687" t="s">
        <v>97</v>
      </c>
      <c r="B336" s="687"/>
      <c r="C336" s="687"/>
      <c r="D336" s="687"/>
      <c r="E336" s="687"/>
      <c r="F336" s="687"/>
      <c r="G336" s="687"/>
      <c r="H336" s="687"/>
      <c r="I336" s="687"/>
      <c r="J336" s="687"/>
      <c r="K336" s="687"/>
      <c r="L336" s="687"/>
      <c r="M336" s="687"/>
      <c r="N336" s="687"/>
      <c r="O336" s="687"/>
      <c r="P336" s="687"/>
      <c r="Q336" s="687"/>
      <c r="R336" s="687"/>
      <c r="S336" s="687"/>
      <c r="T336" s="687"/>
      <c r="U336" s="687"/>
      <c r="V336" s="687"/>
      <c r="W336" s="687"/>
      <c r="X336" s="687"/>
      <c r="Y336" s="687"/>
      <c r="Z336" s="687"/>
      <c r="AA336" s="63"/>
      <c r="AB336" s="63"/>
      <c r="AC336" s="63"/>
    </row>
    <row r="337" spans="1:68" ht="27" customHeight="1" x14ac:dyDescent="0.25">
      <c r="A337" s="60" t="s">
        <v>542</v>
      </c>
      <c r="B337" s="60" t="s">
        <v>543</v>
      </c>
      <c r="C337" s="34">
        <v>4301032055</v>
      </c>
      <c r="D337" s="688">
        <v>4680115886476</v>
      </c>
      <c r="E337" s="68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114</v>
      </c>
      <c r="L337" s="35" t="s">
        <v>45</v>
      </c>
      <c r="M337" s="36" t="s">
        <v>102</v>
      </c>
      <c r="N337" s="36"/>
      <c r="O337" s="35">
        <v>180</v>
      </c>
      <c r="P337" s="857" t="s">
        <v>544</v>
      </c>
      <c r="Q337" s="690"/>
      <c r="R337" s="690"/>
      <c r="S337" s="690"/>
      <c r="T337" s="69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03" t="s">
        <v>545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546</v>
      </c>
      <c r="B338" s="60" t="s">
        <v>547</v>
      </c>
      <c r="C338" s="34">
        <v>4301030232</v>
      </c>
      <c r="D338" s="688">
        <v>4607091388374</v>
      </c>
      <c r="E338" s="68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114</v>
      </c>
      <c r="L338" s="35" t="s">
        <v>45</v>
      </c>
      <c r="M338" s="36" t="s">
        <v>102</v>
      </c>
      <c r="N338" s="36"/>
      <c r="O338" s="35">
        <v>180</v>
      </c>
      <c r="P338" s="858" t="s">
        <v>548</v>
      </c>
      <c r="Q338" s="690"/>
      <c r="R338" s="690"/>
      <c r="S338" s="690"/>
      <c r="T338" s="691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 t="s">
        <v>45</v>
      </c>
      <c r="AB338" s="66" t="s">
        <v>45</v>
      </c>
      <c r="AC338" s="405" t="s">
        <v>549</v>
      </c>
      <c r="AG338" s="75"/>
      <c r="AJ338" s="79" t="s">
        <v>45</v>
      </c>
      <c r="AK338" s="79">
        <v>0</v>
      </c>
      <c r="BB338" s="40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550</v>
      </c>
      <c r="B339" s="60" t="s">
        <v>551</v>
      </c>
      <c r="C339" s="34">
        <v>4301032015</v>
      </c>
      <c r="D339" s="688">
        <v>4607091383102</v>
      </c>
      <c r="E339" s="68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81</v>
      </c>
      <c r="L339" s="35" t="s">
        <v>45</v>
      </c>
      <c r="M339" s="36" t="s">
        <v>102</v>
      </c>
      <c r="N339" s="36"/>
      <c r="O339" s="35">
        <v>180</v>
      </c>
      <c r="P339" s="85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90"/>
      <c r="R339" s="690"/>
      <c r="S339" s="690"/>
      <c r="T339" s="691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 t="s">
        <v>45</v>
      </c>
      <c r="AB339" s="66" t="s">
        <v>45</v>
      </c>
      <c r="AC339" s="407" t="s">
        <v>552</v>
      </c>
      <c r="AG339" s="75"/>
      <c r="AJ339" s="79" t="s">
        <v>45</v>
      </c>
      <c r="AK339" s="79">
        <v>0</v>
      </c>
      <c r="BB339" s="40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553</v>
      </c>
      <c r="B340" s="60" t="s">
        <v>554</v>
      </c>
      <c r="C340" s="34">
        <v>4301030233</v>
      </c>
      <c r="D340" s="688">
        <v>4607091388404</v>
      </c>
      <c r="E340" s="68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81</v>
      </c>
      <c r="L340" s="35" t="s">
        <v>45</v>
      </c>
      <c r="M340" s="36" t="s">
        <v>102</v>
      </c>
      <c r="N340" s="36"/>
      <c r="O340" s="35">
        <v>180</v>
      </c>
      <c r="P340" s="8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90"/>
      <c r="R340" s="690"/>
      <c r="S340" s="690"/>
      <c r="T340" s="691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 t="s">
        <v>45</v>
      </c>
      <c r="AB340" s="66" t="s">
        <v>45</v>
      </c>
      <c r="AC340" s="409" t="s">
        <v>549</v>
      </c>
      <c r="AG340" s="75"/>
      <c r="AJ340" s="79" t="s">
        <v>45</v>
      </c>
      <c r="AK340" s="79">
        <v>0</v>
      </c>
      <c r="BB340" s="41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700"/>
      <c r="B341" s="700"/>
      <c r="C341" s="700"/>
      <c r="D341" s="700"/>
      <c r="E341" s="700"/>
      <c r="F341" s="700"/>
      <c r="G341" s="700"/>
      <c r="H341" s="700"/>
      <c r="I341" s="700"/>
      <c r="J341" s="700"/>
      <c r="K341" s="700"/>
      <c r="L341" s="700"/>
      <c r="M341" s="700"/>
      <c r="N341" s="700"/>
      <c r="O341" s="701"/>
      <c r="P341" s="697" t="s">
        <v>40</v>
      </c>
      <c r="Q341" s="698"/>
      <c r="R341" s="698"/>
      <c r="S341" s="698"/>
      <c r="T341" s="698"/>
      <c r="U341" s="698"/>
      <c r="V341" s="699"/>
      <c r="W341" s="40" t="s">
        <v>39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x14ac:dyDescent="0.2">
      <c r="A342" s="700"/>
      <c r="B342" s="700"/>
      <c r="C342" s="700"/>
      <c r="D342" s="700"/>
      <c r="E342" s="700"/>
      <c r="F342" s="700"/>
      <c r="G342" s="700"/>
      <c r="H342" s="700"/>
      <c r="I342" s="700"/>
      <c r="J342" s="700"/>
      <c r="K342" s="700"/>
      <c r="L342" s="700"/>
      <c r="M342" s="700"/>
      <c r="N342" s="700"/>
      <c r="O342" s="701"/>
      <c r="P342" s="697" t="s">
        <v>40</v>
      </c>
      <c r="Q342" s="698"/>
      <c r="R342" s="698"/>
      <c r="S342" s="698"/>
      <c r="T342" s="698"/>
      <c r="U342" s="698"/>
      <c r="V342" s="699"/>
      <c r="W342" s="40" t="s">
        <v>0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customHeight="1" x14ac:dyDescent="0.25">
      <c r="A343" s="687" t="s">
        <v>555</v>
      </c>
      <c r="B343" s="687"/>
      <c r="C343" s="687"/>
      <c r="D343" s="687"/>
      <c r="E343" s="687"/>
      <c r="F343" s="687"/>
      <c r="G343" s="687"/>
      <c r="H343" s="687"/>
      <c r="I343" s="687"/>
      <c r="J343" s="687"/>
      <c r="K343" s="687"/>
      <c r="L343" s="687"/>
      <c r="M343" s="687"/>
      <c r="N343" s="687"/>
      <c r="O343" s="687"/>
      <c r="P343" s="687"/>
      <c r="Q343" s="687"/>
      <c r="R343" s="687"/>
      <c r="S343" s="687"/>
      <c r="T343" s="687"/>
      <c r="U343" s="687"/>
      <c r="V343" s="687"/>
      <c r="W343" s="687"/>
      <c r="X343" s="687"/>
      <c r="Y343" s="687"/>
      <c r="Z343" s="687"/>
      <c r="AA343" s="63"/>
      <c r="AB343" s="63"/>
      <c r="AC343" s="63"/>
    </row>
    <row r="344" spans="1:68" ht="16.5" customHeight="1" x14ac:dyDescent="0.25">
      <c r="A344" s="60" t="s">
        <v>556</v>
      </c>
      <c r="B344" s="60" t="s">
        <v>557</v>
      </c>
      <c r="C344" s="34">
        <v>4301180007</v>
      </c>
      <c r="D344" s="688">
        <v>4680115881808</v>
      </c>
      <c r="E344" s="68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81</v>
      </c>
      <c r="L344" s="35" t="s">
        <v>45</v>
      </c>
      <c r="M344" s="36" t="s">
        <v>559</v>
      </c>
      <c r="N344" s="36"/>
      <c r="O344" s="35">
        <v>730</v>
      </c>
      <c r="P344" s="8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90"/>
      <c r="R344" s="690"/>
      <c r="S344" s="690"/>
      <c r="T344" s="691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1" t="s">
        <v>558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560</v>
      </c>
      <c r="B345" s="60" t="s">
        <v>561</v>
      </c>
      <c r="C345" s="34">
        <v>4301180006</v>
      </c>
      <c r="D345" s="688">
        <v>4680115881822</v>
      </c>
      <c r="E345" s="68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81</v>
      </c>
      <c r="L345" s="35" t="s">
        <v>45</v>
      </c>
      <c r="M345" s="36" t="s">
        <v>559</v>
      </c>
      <c r="N345" s="36"/>
      <c r="O345" s="35">
        <v>730</v>
      </c>
      <c r="P345" s="8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90"/>
      <c r="R345" s="690"/>
      <c r="S345" s="690"/>
      <c r="T345" s="691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 t="s">
        <v>45</v>
      </c>
      <c r="AB345" s="66" t="s">
        <v>45</v>
      </c>
      <c r="AC345" s="413" t="s">
        <v>558</v>
      </c>
      <c r="AG345" s="75"/>
      <c r="AJ345" s="79" t="s">
        <v>45</v>
      </c>
      <c r="AK345" s="79">
        <v>0</v>
      </c>
      <c r="BB345" s="414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562</v>
      </c>
      <c r="B346" s="60" t="s">
        <v>563</v>
      </c>
      <c r="C346" s="34">
        <v>4301180001</v>
      </c>
      <c r="D346" s="688">
        <v>4680115880016</v>
      </c>
      <c r="E346" s="68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81</v>
      </c>
      <c r="L346" s="35" t="s">
        <v>45</v>
      </c>
      <c r="M346" s="36" t="s">
        <v>559</v>
      </c>
      <c r="N346" s="36"/>
      <c r="O346" s="35">
        <v>730</v>
      </c>
      <c r="P346" s="8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90"/>
      <c r="R346" s="690"/>
      <c r="S346" s="690"/>
      <c r="T346" s="691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 t="s">
        <v>45</v>
      </c>
      <c r="AB346" s="66" t="s">
        <v>45</v>
      </c>
      <c r="AC346" s="415" t="s">
        <v>558</v>
      </c>
      <c r="AG346" s="75"/>
      <c r="AJ346" s="79" t="s">
        <v>45</v>
      </c>
      <c r="AK346" s="79">
        <v>0</v>
      </c>
      <c r="BB346" s="416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700"/>
      <c r="B347" s="700"/>
      <c r="C347" s="700"/>
      <c r="D347" s="700"/>
      <c r="E347" s="700"/>
      <c r="F347" s="700"/>
      <c r="G347" s="700"/>
      <c r="H347" s="700"/>
      <c r="I347" s="700"/>
      <c r="J347" s="700"/>
      <c r="K347" s="700"/>
      <c r="L347" s="700"/>
      <c r="M347" s="700"/>
      <c r="N347" s="700"/>
      <c r="O347" s="701"/>
      <c r="P347" s="697" t="s">
        <v>40</v>
      </c>
      <c r="Q347" s="698"/>
      <c r="R347" s="698"/>
      <c r="S347" s="698"/>
      <c r="T347" s="698"/>
      <c r="U347" s="698"/>
      <c r="V347" s="699"/>
      <c r="W347" s="40" t="s">
        <v>39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700"/>
      <c r="B348" s="700"/>
      <c r="C348" s="700"/>
      <c r="D348" s="700"/>
      <c r="E348" s="700"/>
      <c r="F348" s="700"/>
      <c r="G348" s="700"/>
      <c r="H348" s="700"/>
      <c r="I348" s="700"/>
      <c r="J348" s="700"/>
      <c r="K348" s="700"/>
      <c r="L348" s="700"/>
      <c r="M348" s="700"/>
      <c r="N348" s="700"/>
      <c r="O348" s="701"/>
      <c r="P348" s="697" t="s">
        <v>40</v>
      </c>
      <c r="Q348" s="698"/>
      <c r="R348" s="698"/>
      <c r="S348" s="698"/>
      <c r="T348" s="698"/>
      <c r="U348" s="698"/>
      <c r="V348" s="699"/>
      <c r="W348" s="40" t="s">
        <v>0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86" t="s">
        <v>564</v>
      </c>
      <c r="B349" s="686"/>
      <c r="C349" s="686"/>
      <c r="D349" s="686"/>
      <c r="E349" s="686"/>
      <c r="F349" s="686"/>
      <c r="G349" s="686"/>
      <c r="H349" s="686"/>
      <c r="I349" s="686"/>
      <c r="J349" s="686"/>
      <c r="K349" s="686"/>
      <c r="L349" s="686"/>
      <c r="M349" s="686"/>
      <c r="N349" s="686"/>
      <c r="O349" s="686"/>
      <c r="P349" s="686"/>
      <c r="Q349" s="686"/>
      <c r="R349" s="686"/>
      <c r="S349" s="686"/>
      <c r="T349" s="686"/>
      <c r="U349" s="686"/>
      <c r="V349" s="686"/>
      <c r="W349" s="686"/>
      <c r="X349" s="686"/>
      <c r="Y349" s="686"/>
      <c r="Z349" s="686"/>
      <c r="AA349" s="62"/>
      <c r="AB349" s="62"/>
      <c r="AC349" s="62"/>
    </row>
    <row r="350" spans="1:68" ht="14.25" customHeight="1" x14ac:dyDescent="0.25">
      <c r="A350" s="687" t="s">
        <v>153</v>
      </c>
      <c r="B350" s="687"/>
      <c r="C350" s="687"/>
      <c r="D350" s="687"/>
      <c r="E350" s="687"/>
      <c r="F350" s="687"/>
      <c r="G350" s="687"/>
      <c r="H350" s="687"/>
      <c r="I350" s="687"/>
      <c r="J350" s="687"/>
      <c r="K350" s="687"/>
      <c r="L350" s="687"/>
      <c r="M350" s="687"/>
      <c r="N350" s="687"/>
      <c r="O350" s="687"/>
      <c r="P350" s="687"/>
      <c r="Q350" s="687"/>
      <c r="R350" s="687"/>
      <c r="S350" s="687"/>
      <c r="T350" s="687"/>
      <c r="U350" s="687"/>
      <c r="V350" s="687"/>
      <c r="W350" s="687"/>
      <c r="X350" s="687"/>
      <c r="Y350" s="687"/>
      <c r="Z350" s="687"/>
      <c r="AA350" s="63"/>
      <c r="AB350" s="63"/>
      <c r="AC350" s="63"/>
    </row>
    <row r="351" spans="1:68" ht="27" customHeight="1" x14ac:dyDescent="0.25">
      <c r="A351" s="60" t="s">
        <v>565</v>
      </c>
      <c r="B351" s="60" t="s">
        <v>566</v>
      </c>
      <c r="C351" s="34">
        <v>4301031066</v>
      </c>
      <c r="D351" s="688">
        <v>4607091383836</v>
      </c>
      <c r="E351" s="68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81</v>
      </c>
      <c r="L351" s="35" t="s">
        <v>45</v>
      </c>
      <c r="M351" s="36" t="s">
        <v>80</v>
      </c>
      <c r="N351" s="36"/>
      <c r="O351" s="35">
        <v>40</v>
      </c>
      <c r="P351" s="8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90"/>
      <c r="R351" s="690"/>
      <c r="S351" s="690"/>
      <c r="T351" s="691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17" t="s">
        <v>567</v>
      </c>
      <c r="AG351" s="75"/>
      <c r="AJ351" s="79" t="s">
        <v>45</v>
      </c>
      <c r="AK351" s="79">
        <v>0</v>
      </c>
      <c r="BB351" s="41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00"/>
      <c r="B352" s="700"/>
      <c r="C352" s="700"/>
      <c r="D352" s="700"/>
      <c r="E352" s="700"/>
      <c r="F352" s="700"/>
      <c r="G352" s="700"/>
      <c r="H352" s="700"/>
      <c r="I352" s="700"/>
      <c r="J352" s="700"/>
      <c r="K352" s="700"/>
      <c r="L352" s="700"/>
      <c r="M352" s="700"/>
      <c r="N352" s="700"/>
      <c r="O352" s="701"/>
      <c r="P352" s="697" t="s">
        <v>40</v>
      </c>
      <c r="Q352" s="698"/>
      <c r="R352" s="698"/>
      <c r="S352" s="698"/>
      <c r="T352" s="698"/>
      <c r="U352" s="698"/>
      <c r="V352" s="699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700"/>
      <c r="B353" s="700"/>
      <c r="C353" s="700"/>
      <c r="D353" s="700"/>
      <c r="E353" s="700"/>
      <c r="F353" s="700"/>
      <c r="G353" s="700"/>
      <c r="H353" s="700"/>
      <c r="I353" s="700"/>
      <c r="J353" s="700"/>
      <c r="K353" s="700"/>
      <c r="L353" s="700"/>
      <c r="M353" s="700"/>
      <c r="N353" s="700"/>
      <c r="O353" s="701"/>
      <c r="P353" s="697" t="s">
        <v>40</v>
      </c>
      <c r="Q353" s="698"/>
      <c r="R353" s="698"/>
      <c r="S353" s="698"/>
      <c r="T353" s="698"/>
      <c r="U353" s="698"/>
      <c r="V353" s="699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87" t="s">
        <v>76</v>
      </c>
      <c r="B354" s="687"/>
      <c r="C354" s="687"/>
      <c r="D354" s="687"/>
      <c r="E354" s="687"/>
      <c r="F354" s="687"/>
      <c r="G354" s="687"/>
      <c r="H354" s="687"/>
      <c r="I354" s="687"/>
      <c r="J354" s="687"/>
      <c r="K354" s="687"/>
      <c r="L354" s="687"/>
      <c r="M354" s="687"/>
      <c r="N354" s="687"/>
      <c r="O354" s="687"/>
      <c r="P354" s="687"/>
      <c r="Q354" s="687"/>
      <c r="R354" s="687"/>
      <c r="S354" s="687"/>
      <c r="T354" s="687"/>
      <c r="U354" s="687"/>
      <c r="V354" s="687"/>
      <c r="W354" s="687"/>
      <c r="X354" s="687"/>
      <c r="Y354" s="687"/>
      <c r="Z354" s="687"/>
      <c r="AA354" s="63"/>
      <c r="AB354" s="63"/>
      <c r="AC354" s="63"/>
    </row>
    <row r="355" spans="1:68" ht="27" customHeight="1" x14ac:dyDescent="0.25">
      <c r="A355" s="60" t="s">
        <v>568</v>
      </c>
      <c r="B355" s="60" t="s">
        <v>569</v>
      </c>
      <c r="C355" s="34">
        <v>4301051489</v>
      </c>
      <c r="D355" s="688">
        <v>4607091387919</v>
      </c>
      <c r="E355" s="68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110</v>
      </c>
      <c r="L355" s="35" t="s">
        <v>45</v>
      </c>
      <c r="M355" s="36" t="s">
        <v>138</v>
      </c>
      <c r="N355" s="36"/>
      <c r="O355" s="35">
        <v>45</v>
      </c>
      <c r="P355" s="8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90"/>
      <c r="R355" s="690"/>
      <c r="S355" s="690"/>
      <c r="T355" s="691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19" t="s">
        <v>570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571</v>
      </c>
      <c r="B356" s="60" t="s">
        <v>572</v>
      </c>
      <c r="C356" s="34">
        <v>4301051461</v>
      </c>
      <c r="D356" s="688">
        <v>4680115883604</v>
      </c>
      <c r="E356" s="68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81</v>
      </c>
      <c r="L356" s="35" t="s">
        <v>45</v>
      </c>
      <c r="M356" s="36" t="s">
        <v>113</v>
      </c>
      <c r="N356" s="36"/>
      <c r="O356" s="35">
        <v>45</v>
      </c>
      <c r="P356" s="8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90"/>
      <c r="R356" s="690"/>
      <c r="S356" s="690"/>
      <c r="T356" s="691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21" t="s">
        <v>573</v>
      </c>
      <c r="AG356" s="75"/>
      <c r="AJ356" s="79" t="s">
        <v>45</v>
      </c>
      <c r="AK356" s="79">
        <v>0</v>
      </c>
      <c r="BB356" s="422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574</v>
      </c>
      <c r="B357" s="60" t="s">
        <v>575</v>
      </c>
      <c r="C357" s="34">
        <v>4301051864</v>
      </c>
      <c r="D357" s="688">
        <v>4680115883567</v>
      </c>
      <c r="E357" s="68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81</v>
      </c>
      <c r="L357" s="35" t="s">
        <v>45</v>
      </c>
      <c r="M357" s="36" t="s">
        <v>138</v>
      </c>
      <c r="N357" s="36"/>
      <c r="O357" s="35">
        <v>40</v>
      </c>
      <c r="P357" s="86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90"/>
      <c r="R357" s="690"/>
      <c r="S357" s="690"/>
      <c r="T357" s="691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 t="s">
        <v>45</v>
      </c>
      <c r="AB357" s="66" t="s">
        <v>45</v>
      </c>
      <c r="AC357" s="423" t="s">
        <v>576</v>
      </c>
      <c r="AG357" s="75"/>
      <c r="AJ357" s="79" t="s">
        <v>45</v>
      </c>
      <c r="AK357" s="79">
        <v>0</v>
      </c>
      <c r="BB357" s="424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700"/>
      <c r="B358" s="700"/>
      <c r="C358" s="700"/>
      <c r="D358" s="700"/>
      <c r="E358" s="700"/>
      <c r="F358" s="700"/>
      <c r="G358" s="700"/>
      <c r="H358" s="700"/>
      <c r="I358" s="700"/>
      <c r="J358" s="700"/>
      <c r="K358" s="700"/>
      <c r="L358" s="700"/>
      <c r="M358" s="700"/>
      <c r="N358" s="700"/>
      <c r="O358" s="701"/>
      <c r="P358" s="697" t="s">
        <v>40</v>
      </c>
      <c r="Q358" s="698"/>
      <c r="R358" s="698"/>
      <c r="S358" s="698"/>
      <c r="T358" s="698"/>
      <c r="U358" s="698"/>
      <c r="V358" s="699"/>
      <c r="W358" s="40" t="s">
        <v>39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700"/>
      <c r="B359" s="700"/>
      <c r="C359" s="700"/>
      <c r="D359" s="700"/>
      <c r="E359" s="700"/>
      <c r="F359" s="700"/>
      <c r="G359" s="700"/>
      <c r="H359" s="700"/>
      <c r="I359" s="700"/>
      <c r="J359" s="700"/>
      <c r="K359" s="700"/>
      <c r="L359" s="700"/>
      <c r="M359" s="700"/>
      <c r="N359" s="700"/>
      <c r="O359" s="701"/>
      <c r="P359" s="697" t="s">
        <v>40</v>
      </c>
      <c r="Q359" s="698"/>
      <c r="R359" s="698"/>
      <c r="S359" s="698"/>
      <c r="T359" s="698"/>
      <c r="U359" s="698"/>
      <c r="V359" s="699"/>
      <c r="W359" s="40" t="s">
        <v>0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customHeight="1" x14ac:dyDescent="0.2">
      <c r="A360" s="685" t="s">
        <v>577</v>
      </c>
      <c r="B360" s="685"/>
      <c r="C360" s="685"/>
      <c r="D360" s="685"/>
      <c r="E360" s="685"/>
      <c r="F360" s="685"/>
      <c r="G360" s="685"/>
      <c r="H360" s="685"/>
      <c r="I360" s="685"/>
      <c r="J360" s="685"/>
      <c r="K360" s="685"/>
      <c r="L360" s="685"/>
      <c r="M360" s="685"/>
      <c r="N360" s="685"/>
      <c r="O360" s="685"/>
      <c r="P360" s="685"/>
      <c r="Q360" s="685"/>
      <c r="R360" s="685"/>
      <c r="S360" s="685"/>
      <c r="T360" s="685"/>
      <c r="U360" s="685"/>
      <c r="V360" s="685"/>
      <c r="W360" s="685"/>
      <c r="X360" s="685"/>
      <c r="Y360" s="685"/>
      <c r="Z360" s="685"/>
      <c r="AA360" s="52"/>
      <c r="AB360" s="52"/>
      <c r="AC360" s="52"/>
    </row>
    <row r="361" spans="1:68" ht="16.5" customHeight="1" x14ac:dyDescent="0.25">
      <c r="A361" s="686" t="s">
        <v>578</v>
      </c>
      <c r="B361" s="686"/>
      <c r="C361" s="686"/>
      <c r="D361" s="686"/>
      <c r="E361" s="686"/>
      <c r="F361" s="686"/>
      <c r="G361" s="686"/>
      <c r="H361" s="686"/>
      <c r="I361" s="686"/>
      <c r="J361" s="686"/>
      <c r="K361" s="686"/>
      <c r="L361" s="686"/>
      <c r="M361" s="686"/>
      <c r="N361" s="686"/>
      <c r="O361" s="686"/>
      <c r="P361" s="686"/>
      <c r="Q361" s="686"/>
      <c r="R361" s="686"/>
      <c r="S361" s="686"/>
      <c r="T361" s="686"/>
      <c r="U361" s="686"/>
      <c r="V361" s="686"/>
      <c r="W361" s="686"/>
      <c r="X361" s="686"/>
      <c r="Y361" s="686"/>
      <c r="Z361" s="686"/>
      <c r="AA361" s="62"/>
      <c r="AB361" s="62"/>
      <c r="AC361" s="62"/>
    </row>
    <row r="362" spans="1:68" ht="14.25" customHeight="1" x14ac:dyDescent="0.25">
      <c r="A362" s="687" t="s">
        <v>105</v>
      </c>
      <c r="B362" s="687"/>
      <c r="C362" s="687"/>
      <c r="D362" s="687"/>
      <c r="E362" s="687"/>
      <c r="F362" s="687"/>
      <c r="G362" s="687"/>
      <c r="H362" s="687"/>
      <c r="I362" s="687"/>
      <c r="J362" s="687"/>
      <c r="K362" s="687"/>
      <c r="L362" s="687"/>
      <c r="M362" s="687"/>
      <c r="N362" s="687"/>
      <c r="O362" s="687"/>
      <c r="P362" s="687"/>
      <c r="Q362" s="687"/>
      <c r="R362" s="687"/>
      <c r="S362" s="687"/>
      <c r="T362" s="687"/>
      <c r="U362" s="687"/>
      <c r="V362" s="687"/>
      <c r="W362" s="687"/>
      <c r="X362" s="687"/>
      <c r="Y362" s="687"/>
      <c r="Z362" s="687"/>
      <c r="AA362" s="63"/>
      <c r="AB362" s="63"/>
      <c r="AC362" s="63"/>
    </row>
    <row r="363" spans="1:68" ht="37.5" customHeight="1" x14ac:dyDescent="0.25">
      <c r="A363" s="60" t="s">
        <v>579</v>
      </c>
      <c r="B363" s="60" t="s">
        <v>580</v>
      </c>
      <c r="C363" s="34">
        <v>4301011869</v>
      </c>
      <c r="D363" s="688">
        <v>4680115884847</v>
      </c>
      <c r="E363" s="68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110</v>
      </c>
      <c r="L363" s="35" t="s">
        <v>45</v>
      </c>
      <c r="M363" s="36" t="s">
        <v>80</v>
      </c>
      <c r="N363" s="36"/>
      <c r="O363" s="35">
        <v>60</v>
      </c>
      <c r="P363" s="86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90"/>
      <c r="R363" s="690"/>
      <c r="S363" s="690"/>
      <c r="T363" s="691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ref="Y363:Y369" si="57">IFERROR(IF(X363="",0,CEILING((X363/$H363),1)*$H363),"")</f>
        <v>0</v>
      </c>
      <c r="Z363" s="39" t="str">
        <f>IFERROR(IF(Y363=0,"",ROUNDUP(Y363/H363,0)*0.02175),"")</f>
        <v/>
      </c>
      <c r="AA363" s="65" t="s">
        <v>45</v>
      </c>
      <c r="AB363" s="66" t="s">
        <v>45</v>
      </c>
      <c r="AC363" s="425" t="s">
        <v>581</v>
      </c>
      <c r="AG363" s="75"/>
      <c r="AJ363" s="79" t="s">
        <v>45</v>
      </c>
      <c r="AK363" s="79">
        <v>0</v>
      </c>
      <c r="BB363" s="426" t="s">
        <v>66</v>
      </c>
      <c r="BM363" s="75">
        <f t="shared" ref="BM363:BM369" si="58">IFERROR(X363*I363/H363,"0")</f>
        <v>0</v>
      </c>
      <c r="BN363" s="75">
        <f t="shared" ref="BN363:BN369" si="59">IFERROR(Y363*I363/H363,"0")</f>
        <v>0</v>
      </c>
      <c r="BO363" s="75">
        <f t="shared" ref="BO363:BO369" si="60">IFERROR(1/J363*(X363/H363),"0")</f>
        <v>0</v>
      </c>
      <c r="BP363" s="75">
        <f t="shared" ref="BP363:BP369" si="61">IFERROR(1/J363*(Y363/H363),"0")</f>
        <v>0</v>
      </c>
    </row>
    <row r="364" spans="1:68" ht="27" customHeight="1" x14ac:dyDescent="0.25">
      <c r="A364" s="60" t="s">
        <v>582</v>
      </c>
      <c r="B364" s="60" t="s">
        <v>583</v>
      </c>
      <c r="C364" s="34">
        <v>4301011870</v>
      </c>
      <c r="D364" s="688">
        <v>4680115884854</v>
      </c>
      <c r="E364" s="68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110</v>
      </c>
      <c r="L364" s="35" t="s">
        <v>45</v>
      </c>
      <c r="M364" s="36" t="s">
        <v>80</v>
      </c>
      <c r="N364" s="36"/>
      <c r="O364" s="35">
        <v>60</v>
      </c>
      <c r="P364" s="86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90"/>
      <c r="R364" s="690"/>
      <c r="S364" s="690"/>
      <c r="T364" s="691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 t="s">
        <v>45</v>
      </c>
      <c r="AB364" s="66" t="s">
        <v>45</v>
      </c>
      <c r="AC364" s="427" t="s">
        <v>584</v>
      </c>
      <c r="AG364" s="75"/>
      <c r="AJ364" s="79" t="s">
        <v>45</v>
      </c>
      <c r="AK364" s="79">
        <v>0</v>
      </c>
      <c r="BB364" s="428" t="s">
        <v>66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37.5" customHeight="1" x14ac:dyDescent="0.25">
      <c r="A365" s="60" t="s">
        <v>585</v>
      </c>
      <c r="B365" s="60" t="s">
        <v>586</v>
      </c>
      <c r="C365" s="34">
        <v>4301011867</v>
      </c>
      <c r="D365" s="688">
        <v>4680115884830</v>
      </c>
      <c r="E365" s="68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110</v>
      </c>
      <c r="L365" s="35" t="s">
        <v>45</v>
      </c>
      <c r="M365" s="36" t="s">
        <v>80</v>
      </c>
      <c r="N365" s="36"/>
      <c r="O365" s="35">
        <v>60</v>
      </c>
      <c r="P365" s="8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90"/>
      <c r="R365" s="690"/>
      <c r="S365" s="690"/>
      <c r="T365" s="691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 t="s">
        <v>45</v>
      </c>
      <c r="AB365" s="66" t="s">
        <v>45</v>
      </c>
      <c r="AC365" s="429" t="s">
        <v>587</v>
      </c>
      <c r="AG365" s="75"/>
      <c r="AJ365" s="79" t="s">
        <v>45</v>
      </c>
      <c r="AK365" s="79">
        <v>0</v>
      </c>
      <c r="BB365" s="430" t="s">
        <v>66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27" customHeight="1" x14ac:dyDescent="0.25">
      <c r="A366" s="60" t="s">
        <v>588</v>
      </c>
      <c r="B366" s="60" t="s">
        <v>589</v>
      </c>
      <c r="C366" s="34">
        <v>4301011832</v>
      </c>
      <c r="D366" s="688">
        <v>4607091383997</v>
      </c>
      <c r="E366" s="68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110</v>
      </c>
      <c r="L366" s="35" t="s">
        <v>45</v>
      </c>
      <c r="M366" s="36" t="s">
        <v>138</v>
      </c>
      <c r="N366" s="36"/>
      <c r="O366" s="35">
        <v>60</v>
      </c>
      <c r="P366" s="8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90"/>
      <c r="R366" s="690"/>
      <c r="S366" s="690"/>
      <c r="T366" s="691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 t="s">
        <v>45</v>
      </c>
      <c r="AB366" s="66" t="s">
        <v>45</v>
      </c>
      <c r="AC366" s="431" t="s">
        <v>590</v>
      </c>
      <c r="AG366" s="75"/>
      <c r="AJ366" s="79" t="s">
        <v>45</v>
      </c>
      <c r="AK366" s="79">
        <v>0</v>
      </c>
      <c r="BB366" s="432" t="s">
        <v>66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customHeight="1" x14ac:dyDescent="0.25">
      <c r="A367" s="60" t="s">
        <v>591</v>
      </c>
      <c r="B367" s="60" t="s">
        <v>592</v>
      </c>
      <c r="C367" s="34">
        <v>4301011433</v>
      </c>
      <c r="D367" s="688">
        <v>4680115882638</v>
      </c>
      <c r="E367" s="68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114</v>
      </c>
      <c r="L367" s="35" t="s">
        <v>45</v>
      </c>
      <c r="M367" s="36" t="s">
        <v>109</v>
      </c>
      <c r="N367" s="36"/>
      <c r="O367" s="35">
        <v>90</v>
      </c>
      <c r="P367" s="8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90"/>
      <c r="R367" s="690"/>
      <c r="S367" s="690"/>
      <c r="T367" s="691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33" t="s">
        <v>593</v>
      </c>
      <c r="AG367" s="75"/>
      <c r="AJ367" s="79" t="s">
        <v>45</v>
      </c>
      <c r="AK367" s="79">
        <v>0</v>
      </c>
      <c r="BB367" s="434" t="s">
        <v>66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594</v>
      </c>
      <c r="B368" s="60" t="s">
        <v>595</v>
      </c>
      <c r="C368" s="34">
        <v>4301011952</v>
      </c>
      <c r="D368" s="688">
        <v>4680115884922</v>
      </c>
      <c r="E368" s="68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114</v>
      </c>
      <c r="L368" s="35" t="s">
        <v>45</v>
      </c>
      <c r="M368" s="36" t="s">
        <v>80</v>
      </c>
      <c r="N368" s="36"/>
      <c r="O368" s="35">
        <v>60</v>
      </c>
      <c r="P368" s="8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90"/>
      <c r="R368" s="690"/>
      <c r="S368" s="690"/>
      <c r="T368" s="691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35" t="s">
        <v>584</v>
      </c>
      <c r="AG368" s="75"/>
      <c r="AJ368" s="79" t="s">
        <v>45</v>
      </c>
      <c r="AK368" s="79">
        <v>0</v>
      </c>
      <c r="BB368" s="436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596</v>
      </c>
      <c r="B369" s="60" t="s">
        <v>597</v>
      </c>
      <c r="C369" s="34">
        <v>4301011868</v>
      </c>
      <c r="D369" s="688">
        <v>4680115884861</v>
      </c>
      <c r="E369" s="68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114</v>
      </c>
      <c r="L369" s="35" t="s">
        <v>45</v>
      </c>
      <c r="M369" s="36" t="s">
        <v>80</v>
      </c>
      <c r="N369" s="36"/>
      <c r="O369" s="35">
        <v>60</v>
      </c>
      <c r="P369" s="8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90"/>
      <c r="R369" s="690"/>
      <c r="S369" s="690"/>
      <c r="T369" s="691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37" t="s">
        <v>587</v>
      </c>
      <c r="AG369" s="75"/>
      <c r="AJ369" s="79" t="s">
        <v>45</v>
      </c>
      <c r="AK369" s="79">
        <v>0</v>
      </c>
      <c r="BB369" s="438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700"/>
      <c r="B370" s="700"/>
      <c r="C370" s="700"/>
      <c r="D370" s="700"/>
      <c r="E370" s="700"/>
      <c r="F370" s="700"/>
      <c r="G370" s="700"/>
      <c r="H370" s="700"/>
      <c r="I370" s="700"/>
      <c r="J370" s="700"/>
      <c r="K370" s="700"/>
      <c r="L370" s="700"/>
      <c r="M370" s="700"/>
      <c r="N370" s="700"/>
      <c r="O370" s="701"/>
      <c r="P370" s="697" t="s">
        <v>40</v>
      </c>
      <c r="Q370" s="698"/>
      <c r="R370" s="698"/>
      <c r="S370" s="698"/>
      <c r="T370" s="698"/>
      <c r="U370" s="698"/>
      <c r="V370" s="699"/>
      <c r="W370" s="40" t="s">
        <v>39</v>
      </c>
      <c r="X370" s="41">
        <f>IFERROR(X363/H363,"0")+IFERROR(X364/H364,"0")+IFERROR(X365/H365,"0")+IFERROR(X366/H366,"0")+IFERROR(X367/H367,"0")+IFERROR(X368/H368,"0")+IFERROR(X369/H369,"0")</f>
        <v>0</v>
      </c>
      <c r="Y370" s="41">
        <f>IFERROR(Y363/H363,"0")+IFERROR(Y364/H364,"0")+IFERROR(Y365/H365,"0")+IFERROR(Y366/H366,"0")+IFERROR(Y367/H367,"0")+IFERROR(Y368/H368,"0")+IFERROR(Y369/H369,"0")</f>
        <v>0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x14ac:dyDescent="0.2">
      <c r="A371" s="700"/>
      <c r="B371" s="700"/>
      <c r="C371" s="700"/>
      <c r="D371" s="700"/>
      <c r="E371" s="700"/>
      <c r="F371" s="700"/>
      <c r="G371" s="700"/>
      <c r="H371" s="700"/>
      <c r="I371" s="700"/>
      <c r="J371" s="700"/>
      <c r="K371" s="700"/>
      <c r="L371" s="700"/>
      <c r="M371" s="700"/>
      <c r="N371" s="700"/>
      <c r="O371" s="701"/>
      <c r="P371" s="697" t="s">
        <v>40</v>
      </c>
      <c r="Q371" s="698"/>
      <c r="R371" s="698"/>
      <c r="S371" s="698"/>
      <c r="T371" s="698"/>
      <c r="U371" s="698"/>
      <c r="V371" s="699"/>
      <c r="W371" s="40" t="s">
        <v>0</v>
      </c>
      <c r="X371" s="41">
        <f>IFERROR(SUM(X363:X369),"0")</f>
        <v>0</v>
      </c>
      <c r="Y371" s="41">
        <f>IFERROR(SUM(Y363:Y369),"0")</f>
        <v>0</v>
      </c>
      <c r="Z371" s="40"/>
      <c r="AA371" s="64"/>
      <c r="AB371" s="64"/>
      <c r="AC371" s="64"/>
    </row>
    <row r="372" spans="1:68" ht="14.25" customHeight="1" x14ac:dyDescent="0.25">
      <c r="A372" s="687" t="s">
        <v>142</v>
      </c>
      <c r="B372" s="687"/>
      <c r="C372" s="687"/>
      <c r="D372" s="687"/>
      <c r="E372" s="687"/>
      <c r="F372" s="687"/>
      <c r="G372" s="687"/>
      <c r="H372" s="687"/>
      <c r="I372" s="687"/>
      <c r="J372" s="687"/>
      <c r="K372" s="687"/>
      <c r="L372" s="687"/>
      <c r="M372" s="687"/>
      <c r="N372" s="687"/>
      <c r="O372" s="687"/>
      <c r="P372" s="687"/>
      <c r="Q372" s="687"/>
      <c r="R372" s="687"/>
      <c r="S372" s="687"/>
      <c r="T372" s="687"/>
      <c r="U372" s="687"/>
      <c r="V372" s="687"/>
      <c r="W372" s="687"/>
      <c r="X372" s="687"/>
      <c r="Y372" s="687"/>
      <c r="Z372" s="687"/>
      <c r="AA372" s="63"/>
      <c r="AB372" s="63"/>
      <c r="AC372" s="63"/>
    </row>
    <row r="373" spans="1:68" ht="27" customHeight="1" x14ac:dyDescent="0.25">
      <c r="A373" s="60" t="s">
        <v>598</v>
      </c>
      <c r="B373" s="60" t="s">
        <v>599</v>
      </c>
      <c r="C373" s="34">
        <v>4301020178</v>
      </c>
      <c r="D373" s="688">
        <v>4607091383980</v>
      </c>
      <c r="E373" s="68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110</v>
      </c>
      <c r="L373" s="35" t="s">
        <v>45</v>
      </c>
      <c r="M373" s="36" t="s">
        <v>109</v>
      </c>
      <c r="N373" s="36"/>
      <c r="O373" s="35">
        <v>50</v>
      </c>
      <c r="P373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90"/>
      <c r="R373" s="690"/>
      <c r="S373" s="690"/>
      <c r="T373" s="691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39" t="s">
        <v>600</v>
      </c>
      <c r="AG373" s="75"/>
      <c r="AJ373" s="79" t="s">
        <v>45</v>
      </c>
      <c r="AK373" s="79">
        <v>0</v>
      </c>
      <c r="BB373" s="440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customHeight="1" x14ac:dyDescent="0.25">
      <c r="A374" s="60" t="s">
        <v>601</v>
      </c>
      <c r="B374" s="60" t="s">
        <v>602</v>
      </c>
      <c r="C374" s="34">
        <v>4301020179</v>
      </c>
      <c r="D374" s="688">
        <v>4607091384178</v>
      </c>
      <c r="E374" s="68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114</v>
      </c>
      <c r="L374" s="35" t="s">
        <v>45</v>
      </c>
      <c r="M374" s="36" t="s">
        <v>109</v>
      </c>
      <c r="N374" s="36"/>
      <c r="O374" s="35">
        <v>50</v>
      </c>
      <c r="P374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90"/>
      <c r="R374" s="690"/>
      <c r="S374" s="690"/>
      <c r="T374" s="691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 t="s">
        <v>45</v>
      </c>
      <c r="AB374" s="66" t="s">
        <v>45</v>
      </c>
      <c r="AC374" s="441" t="s">
        <v>600</v>
      </c>
      <c r="AG374" s="75"/>
      <c r="AJ374" s="79" t="s">
        <v>45</v>
      </c>
      <c r="AK374" s="79">
        <v>0</v>
      </c>
      <c r="BB374" s="442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700"/>
      <c r="B375" s="700"/>
      <c r="C375" s="700"/>
      <c r="D375" s="700"/>
      <c r="E375" s="700"/>
      <c r="F375" s="700"/>
      <c r="G375" s="700"/>
      <c r="H375" s="700"/>
      <c r="I375" s="700"/>
      <c r="J375" s="700"/>
      <c r="K375" s="700"/>
      <c r="L375" s="700"/>
      <c r="M375" s="700"/>
      <c r="N375" s="700"/>
      <c r="O375" s="701"/>
      <c r="P375" s="697" t="s">
        <v>40</v>
      </c>
      <c r="Q375" s="698"/>
      <c r="R375" s="698"/>
      <c r="S375" s="698"/>
      <c r="T375" s="698"/>
      <c r="U375" s="698"/>
      <c r="V375" s="699"/>
      <c r="W375" s="40" t="s">
        <v>39</v>
      </c>
      <c r="X375" s="41">
        <f>IFERROR(X373/H373,"0")+IFERROR(X374/H374,"0")</f>
        <v>0</v>
      </c>
      <c r="Y375" s="41">
        <f>IFERROR(Y373/H373,"0")+IFERROR(Y374/H374,"0")</f>
        <v>0</v>
      </c>
      <c r="Z375" s="41">
        <f>IFERROR(IF(Z373="",0,Z373),"0")+IFERROR(IF(Z374="",0,Z374),"0")</f>
        <v>0</v>
      </c>
      <c r="AA375" s="64"/>
      <c r="AB375" s="64"/>
      <c r="AC375" s="64"/>
    </row>
    <row r="376" spans="1:68" x14ac:dyDescent="0.2">
      <c r="A376" s="700"/>
      <c r="B376" s="700"/>
      <c r="C376" s="700"/>
      <c r="D376" s="700"/>
      <c r="E376" s="700"/>
      <c r="F376" s="700"/>
      <c r="G376" s="700"/>
      <c r="H376" s="700"/>
      <c r="I376" s="700"/>
      <c r="J376" s="700"/>
      <c r="K376" s="700"/>
      <c r="L376" s="700"/>
      <c r="M376" s="700"/>
      <c r="N376" s="700"/>
      <c r="O376" s="701"/>
      <c r="P376" s="697" t="s">
        <v>40</v>
      </c>
      <c r="Q376" s="698"/>
      <c r="R376" s="698"/>
      <c r="S376" s="698"/>
      <c r="T376" s="698"/>
      <c r="U376" s="698"/>
      <c r="V376" s="699"/>
      <c r="W376" s="40" t="s">
        <v>0</v>
      </c>
      <c r="X376" s="41">
        <f>IFERROR(SUM(X373:X374),"0")</f>
        <v>0</v>
      </c>
      <c r="Y376" s="41">
        <f>IFERROR(SUM(Y373:Y374),"0")</f>
        <v>0</v>
      </c>
      <c r="Z376" s="40"/>
      <c r="AA376" s="64"/>
      <c r="AB376" s="64"/>
      <c r="AC376" s="64"/>
    </row>
    <row r="377" spans="1:68" ht="14.25" customHeight="1" x14ac:dyDescent="0.25">
      <c r="A377" s="687" t="s">
        <v>76</v>
      </c>
      <c r="B377" s="687"/>
      <c r="C377" s="687"/>
      <c r="D377" s="687"/>
      <c r="E377" s="687"/>
      <c r="F377" s="687"/>
      <c r="G377" s="687"/>
      <c r="H377" s="687"/>
      <c r="I377" s="687"/>
      <c r="J377" s="687"/>
      <c r="K377" s="687"/>
      <c r="L377" s="687"/>
      <c r="M377" s="687"/>
      <c r="N377" s="687"/>
      <c r="O377" s="687"/>
      <c r="P377" s="687"/>
      <c r="Q377" s="687"/>
      <c r="R377" s="687"/>
      <c r="S377" s="687"/>
      <c r="T377" s="687"/>
      <c r="U377" s="687"/>
      <c r="V377" s="687"/>
      <c r="W377" s="687"/>
      <c r="X377" s="687"/>
      <c r="Y377" s="687"/>
      <c r="Z377" s="687"/>
      <c r="AA377" s="63"/>
      <c r="AB377" s="63"/>
      <c r="AC377" s="63"/>
    </row>
    <row r="378" spans="1:68" ht="27" customHeight="1" x14ac:dyDescent="0.25">
      <c r="A378" s="60" t="s">
        <v>603</v>
      </c>
      <c r="B378" s="60" t="s">
        <v>604</v>
      </c>
      <c r="C378" s="34">
        <v>4301051903</v>
      </c>
      <c r="D378" s="688">
        <v>4607091383928</v>
      </c>
      <c r="E378" s="68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110</v>
      </c>
      <c r="L378" s="35" t="s">
        <v>45</v>
      </c>
      <c r="M378" s="36" t="s">
        <v>113</v>
      </c>
      <c r="N378" s="36"/>
      <c r="O378" s="35">
        <v>40</v>
      </c>
      <c r="P378" s="87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90"/>
      <c r="R378" s="690"/>
      <c r="S378" s="690"/>
      <c r="T378" s="691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 t="s">
        <v>45</v>
      </c>
      <c r="AB378" s="66" t="s">
        <v>45</v>
      </c>
      <c r="AC378" s="443" t="s">
        <v>605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606</v>
      </c>
      <c r="B379" s="60" t="s">
        <v>607</v>
      </c>
      <c r="C379" s="34">
        <v>4301051897</v>
      </c>
      <c r="D379" s="688">
        <v>4607091384260</v>
      </c>
      <c r="E379" s="68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110</v>
      </c>
      <c r="L379" s="35" t="s">
        <v>45</v>
      </c>
      <c r="M379" s="36" t="s">
        <v>113</v>
      </c>
      <c r="N379" s="36"/>
      <c r="O379" s="35">
        <v>40</v>
      </c>
      <c r="P379" s="8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90"/>
      <c r="R379" s="690"/>
      <c r="S379" s="690"/>
      <c r="T379" s="691"/>
      <c r="U379" s="37" t="s">
        <v>45</v>
      </c>
      <c r="V379" s="37" t="s">
        <v>45</v>
      </c>
      <c r="W379" s="38" t="s">
        <v>0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 t="s">
        <v>45</v>
      </c>
      <c r="AB379" s="66" t="s">
        <v>45</v>
      </c>
      <c r="AC379" s="445" t="s">
        <v>608</v>
      </c>
      <c r="AG379" s="75"/>
      <c r="AJ379" s="79" t="s">
        <v>45</v>
      </c>
      <c r="AK379" s="79">
        <v>0</v>
      </c>
      <c r="BB379" s="446" t="s">
        <v>66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700"/>
      <c r="B380" s="700"/>
      <c r="C380" s="700"/>
      <c r="D380" s="700"/>
      <c r="E380" s="700"/>
      <c r="F380" s="700"/>
      <c r="G380" s="700"/>
      <c r="H380" s="700"/>
      <c r="I380" s="700"/>
      <c r="J380" s="700"/>
      <c r="K380" s="700"/>
      <c r="L380" s="700"/>
      <c r="M380" s="700"/>
      <c r="N380" s="700"/>
      <c r="O380" s="701"/>
      <c r="P380" s="697" t="s">
        <v>40</v>
      </c>
      <c r="Q380" s="698"/>
      <c r="R380" s="698"/>
      <c r="S380" s="698"/>
      <c r="T380" s="698"/>
      <c r="U380" s="698"/>
      <c r="V380" s="699"/>
      <c r="W380" s="40" t="s">
        <v>39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700"/>
      <c r="B381" s="700"/>
      <c r="C381" s="700"/>
      <c r="D381" s="700"/>
      <c r="E381" s="700"/>
      <c r="F381" s="700"/>
      <c r="G381" s="700"/>
      <c r="H381" s="700"/>
      <c r="I381" s="700"/>
      <c r="J381" s="700"/>
      <c r="K381" s="700"/>
      <c r="L381" s="700"/>
      <c r="M381" s="700"/>
      <c r="N381" s="700"/>
      <c r="O381" s="701"/>
      <c r="P381" s="697" t="s">
        <v>40</v>
      </c>
      <c r="Q381" s="698"/>
      <c r="R381" s="698"/>
      <c r="S381" s="698"/>
      <c r="T381" s="698"/>
      <c r="U381" s="698"/>
      <c r="V381" s="699"/>
      <c r="W381" s="40" t="s">
        <v>0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87" t="s">
        <v>179</v>
      </c>
      <c r="B382" s="687"/>
      <c r="C382" s="687"/>
      <c r="D382" s="687"/>
      <c r="E382" s="687"/>
      <c r="F382" s="687"/>
      <c r="G382" s="687"/>
      <c r="H382" s="687"/>
      <c r="I382" s="687"/>
      <c r="J382" s="687"/>
      <c r="K382" s="687"/>
      <c r="L382" s="687"/>
      <c r="M382" s="687"/>
      <c r="N382" s="687"/>
      <c r="O382" s="687"/>
      <c r="P382" s="687"/>
      <c r="Q382" s="687"/>
      <c r="R382" s="687"/>
      <c r="S382" s="687"/>
      <c r="T382" s="687"/>
      <c r="U382" s="687"/>
      <c r="V382" s="687"/>
      <c r="W382" s="687"/>
      <c r="X382" s="687"/>
      <c r="Y382" s="687"/>
      <c r="Z382" s="687"/>
      <c r="AA382" s="63"/>
      <c r="AB382" s="63"/>
      <c r="AC382" s="63"/>
    </row>
    <row r="383" spans="1:68" ht="27" customHeight="1" x14ac:dyDescent="0.25">
      <c r="A383" s="60" t="s">
        <v>609</v>
      </c>
      <c r="B383" s="60" t="s">
        <v>610</v>
      </c>
      <c r="C383" s="34">
        <v>4301060439</v>
      </c>
      <c r="D383" s="688">
        <v>4607091384673</v>
      </c>
      <c r="E383" s="68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110</v>
      </c>
      <c r="L383" s="35" t="s">
        <v>45</v>
      </c>
      <c r="M383" s="36" t="s">
        <v>113</v>
      </c>
      <c r="N383" s="36"/>
      <c r="O383" s="35">
        <v>30</v>
      </c>
      <c r="P383" s="87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90"/>
      <c r="R383" s="690"/>
      <c r="S383" s="690"/>
      <c r="T383" s="691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611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00"/>
      <c r="B384" s="700"/>
      <c r="C384" s="700"/>
      <c r="D384" s="700"/>
      <c r="E384" s="700"/>
      <c r="F384" s="700"/>
      <c r="G384" s="700"/>
      <c r="H384" s="700"/>
      <c r="I384" s="700"/>
      <c r="J384" s="700"/>
      <c r="K384" s="700"/>
      <c r="L384" s="700"/>
      <c r="M384" s="700"/>
      <c r="N384" s="700"/>
      <c r="O384" s="701"/>
      <c r="P384" s="697" t="s">
        <v>40</v>
      </c>
      <c r="Q384" s="698"/>
      <c r="R384" s="698"/>
      <c r="S384" s="698"/>
      <c r="T384" s="698"/>
      <c r="U384" s="698"/>
      <c r="V384" s="699"/>
      <c r="W384" s="40" t="s">
        <v>39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700"/>
      <c r="B385" s="700"/>
      <c r="C385" s="700"/>
      <c r="D385" s="700"/>
      <c r="E385" s="700"/>
      <c r="F385" s="700"/>
      <c r="G385" s="700"/>
      <c r="H385" s="700"/>
      <c r="I385" s="700"/>
      <c r="J385" s="700"/>
      <c r="K385" s="700"/>
      <c r="L385" s="700"/>
      <c r="M385" s="700"/>
      <c r="N385" s="700"/>
      <c r="O385" s="701"/>
      <c r="P385" s="697" t="s">
        <v>40</v>
      </c>
      <c r="Q385" s="698"/>
      <c r="R385" s="698"/>
      <c r="S385" s="698"/>
      <c r="T385" s="698"/>
      <c r="U385" s="698"/>
      <c r="V385" s="699"/>
      <c r="W385" s="40" t="s">
        <v>0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customHeight="1" x14ac:dyDescent="0.25">
      <c r="A386" s="686" t="s">
        <v>612</v>
      </c>
      <c r="B386" s="686"/>
      <c r="C386" s="686"/>
      <c r="D386" s="686"/>
      <c r="E386" s="686"/>
      <c r="F386" s="686"/>
      <c r="G386" s="686"/>
      <c r="H386" s="686"/>
      <c r="I386" s="686"/>
      <c r="J386" s="686"/>
      <c r="K386" s="686"/>
      <c r="L386" s="686"/>
      <c r="M386" s="686"/>
      <c r="N386" s="686"/>
      <c r="O386" s="686"/>
      <c r="P386" s="686"/>
      <c r="Q386" s="686"/>
      <c r="R386" s="686"/>
      <c r="S386" s="686"/>
      <c r="T386" s="686"/>
      <c r="U386" s="686"/>
      <c r="V386" s="686"/>
      <c r="W386" s="686"/>
      <c r="X386" s="686"/>
      <c r="Y386" s="686"/>
      <c r="Z386" s="686"/>
      <c r="AA386" s="62"/>
      <c r="AB386" s="62"/>
      <c r="AC386" s="62"/>
    </row>
    <row r="387" spans="1:68" ht="14.25" customHeight="1" x14ac:dyDescent="0.25">
      <c r="A387" s="687" t="s">
        <v>105</v>
      </c>
      <c r="B387" s="687"/>
      <c r="C387" s="687"/>
      <c r="D387" s="687"/>
      <c r="E387" s="687"/>
      <c r="F387" s="687"/>
      <c r="G387" s="687"/>
      <c r="H387" s="687"/>
      <c r="I387" s="687"/>
      <c r="J387" s="687"/>
      <c r="K387" s="687"/>
      <c r="L387" s="687"/>
      <c r="M387" s="687"/>
      <c r="N387" s="687"/>
      <c r="O387" s="687"/>
      <c r="P387" s="687"/>
      <c r="Q387" s="687"/>
      <c r="R387" s="687"/>
      <c r="S387" s="687"/>
      <c r="T387" s="687"/>
      <c r="U387" s="687"/>
      <c r="V387" s="687"/>
      <c r="W387" s="687"/>
      <c r="X387" s="687"/>
      <c r="Y387" s="687"/>
      <c r="Z387" s="687"/>
      <c r="AA387" s="63"/>
      <c r="AB387" s="63"/>
      <c r="AC387" s="63"/>
    </row>
    <row r="388" spans="1:68" ht="37.5" customHeight="1" x14ac:dyDescent="0.25">
      <c r="A388" s="60" t="s">
        <v>613</v>
      </c>
      <c r="B388" s="60" t="s">
        <v>614</v>
      </c>
      <c r="C388" s="34">
        <v>4301011873</v>
      </c>
      <c r="D388" s="688">
        <v>4680115881907</v>
      </c>
      <c r="E388" s="68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110</v>
      </c>
      <c r="L388" s="35" t="s">
        <v>45</v>
      </c>
      <c r="M388" s="36" t="s">
        <v>80</v>
      </c>
      <c r="N388" s="36"/>
      <c r="O388" s="35">
        <v>60</v>
      </c>
      <c r="P388" s="8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90"/>
      <c r="R388" s="690"/>
      <c r="S388" s="690"/>
      <c r="T388" s="691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 t="s">
        <v>45</v>
      </c>
      <c r="AB388" s="66" t="s">
        <v>45</v>
      </c>
      <c r="AC388" s="449" t="s">
        <v>615</v>
      </c>
      <c r="AG388" s="75"/>
      <c r="AJ388" s="79" t="s">
        <v>45</v>
      </c>
      <c r="AK388" s="79">
        <v>0</v>
      </c>
      <c r="BB388" s="45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613</v>
      </c>
      <c r="B389" s="60" t="s">
        <v>616</v>
      </c>
      <c r="C389" s="34">
        <v>4301011483</v>
      </c>
      <c r="D389" s="688">
        <v>4680115881907</v>
      </c>
      <c r="E389" s="68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110</v>
      </c>
      <c r="L389" s="35" t="s">
        <v>45</v>
      </c>
      <c r="M389" s="36" t="s">
        <v>80</v>
      </c>
      <c r="N389" s="36"/>
      <c r="O389" s="35">
        <v>60</v>
      </c>
      <c r="P389" s="8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90"/>
      <c r="R389" s="690"/>
      <c r="S389" s="690"/>
      <c r="T389" s="691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1" t="s">
        <v>617</v>
      </c>
      <c r="AG389" s="75"/>
      <c r="AJ389" s="79" t="s">
        <v>45</v>
      </c>
      <c r="AK389" s="79">
        <v>0</v>
      </c>
      <c r="BB389" s="45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618</v>
      </c>
      <c r="B390" s="60" t="s">
        <v>619</v>
      </c>
      <c r="C390" s="34">
        <v>4301011874</v>
      </c>
      <c r="D390" s="688">
        <v>4680115884892</v>
      </c>
      <c r="E390" s="68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110</v>
      </c>
      <c r="L390" s="35" t="s">
        <v>45</v>
      </c>
      <c r="M390" s="36" t="s">
        <v>80</v>
      </c>
      <c r="N390" s="36"/>
      <c r="O390" s="35">
        <v>60</v>
      </c>
      <c r="P390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90"/>
      <c r="R390" s="690"/>
      <c r="S390" s="690"/>
      <c r="T390" s="691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53" t="s">
        <v>620</v>
      </c>
      <c r="AG390" s="75"/>
      <c r="AJ390" s="79" t="s">
        <v>45</v>
      </c>
      <c r="AK390" s="79">
        <v>0</v>
      </c>
      <c r="BB390" s="45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621</v>
      </c>
      <c r="B391" s="60" t="s">
        <v>622</v>
      </c>
      <c r="C391" s="34">
        <v>4301011875</v>
      </c>
      <c r="D391" s="688">
        <v>4680115884885</v>
      </c>
      <c r="E391" s="68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110</v>
      </c>
      <c r="L391" s="35" t="s">
        <v>45</v>
      </c>
      <c r="M391" s="36" t="s">
        <v>80</v>
      </c>
      <c r="N391" s="36"/>
      <c r="O391" s="35">
        <v>60</v>
      </c>
      <c r="P391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90"/>
      <c r="R391" s="690"/>
      <c r="S391" s="690"/>
      <c r="T391" s="691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 t="s">
        <v>45</v>
      </c>
      <c r="AB391" s="66" t="s">
        <v>45</v>
      </c>
      <c r="AC391" s="455" t="s">
        <v>620</v>
      </c>
      <c r="AG391" s="75"/>
      <c r="AJ391" s="79" t="s">
        <v>45</v>
      </c>
      <c r="AK391" s="79">
        <v>0</v>
      </c>
      <c r="BB391" s="45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623</v>
      </c>
      <c r="B392" s="60" t="s">
        <v>624</v>
      </c>
      <c r="C392" s="34">
        <v>4301011871</v>
      </c>
      <c r="D392" s="688">
        <v>4680115884908</v>
      </c>
      <c r="E392" s="68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114</v>
      </c>
      <c r="L392" s="35" t="s">
        <v>45</v>
      </c>
      <c r="M392" s="36" t="s">
        <v>80</v>
      </c>
      <c r="N392" s="36"/>
      <c r="O392" s="35">
        <v>60</v>
      </c>
      <c r="P392" s="88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90"/>
      <c r="R392" s="690"/>
      <c r="S392" s="690"/>
      <c r="T392" s="691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57" t="s">
        <v>620</v>
      </c>
      <c r="AG392" s="75"/>
      <c r="AJ392" s="79" t="s">
        <v>45</v>
      </c>
      <c r="AK392" s="79">
        <v>0</v>
      </c>
      <c r="BB392" s="458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700"/>
      <c r="B393" s="700"/>
      <c r="C393" s="700"/>
      <c r="D393" s="700"/>
      <c r="E393" s="700"/>
      <c r="F393" s="700"/>
      <c r="G393" s="700"/>
      <c r="H393" s="700"/>
      <c r="I393" s="700"/>
      <c r="J393" s="700"/>
      <c r="K393" s="700"/>
      <c r="L393" s="700"/>
      <c r="M393" s="700"/>
      <c r="N393" s="700"/>
      <c r="O393" s="701"/>
      <c r="P393" s="697" t="s">
        <v>40</v>
      </c>
      <c r="Q393" s="698"/>
      <c r="R393" s="698"/>
      <c r="S393" s="698"/>
      <c r="T393" s="698"/>
      <c r="U393" s="698"/>
      <c r="V393" s="699"/>
      <c r="W393" s="40" t="s">
        <v>39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700"/>
      <c r="B394" s="700"/>
      <c r="C394" s="700"/>
      <c r="D394" s="700"/>
      <c r="E394" s="700"/>
      <c r="F394" s="700"/>
      <c r="G394" s="700"/>
      <c r="H394" s="700"/>
      <c r="I394" s="700"/>
      <c r="J394" s="700"/>
      <c r="K394" s="700"/>
      <c r="L394" s="700"/>
      <c r="M394" s="700"/>
      <c r="N394" s="700"/>
      <c r="O394" s="701"/>
      <c r="P394" s="697" t="s">
        <v>40</v>
      </c>
      <c r="Q394" s="698"/>
      <c r="R394" s="698"/>
      <c r="S394" s="698"/>
      <c r="T394" s="698"/>
      <c r="U394" s="698"/>
      <c r="V394" s="699"/>
      <c r="W394" s="40" t="s">
        <v>0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87" t="s">
        <v>153</v>
      </c>
      <c r="B395" s="687"/>
      <c r="C395" s="687"/>
      <c r="D395" s="687"/>
      <c r="E395" s="687"/>
      <c r="F395" s="687"/>
      <c r="G395" s="687"/>
      <c r="H395" s="687"/>
      <c r="I395" s="687"/>
      <c r="J395" s="687"/>
      <c r="K395" s="687"/>
      <c r="L395" s="687"/>
      <c r="M395" s="687"/>
      <c r="N395" s="687"/>
      <c r="O395" s="687"/>
      <c r="P395" s="687"/>
      <c r="Q395" s="687"/>
      <c r="R395" s="687"/>
      <c r="S395" s="687"/>
      <c r="T395" s="687"/>
      <c r="U395" s="687"/>
      <c r="V395" s="687"/>
      <c r="W395" s="687"/>
      <c r="X395" s="687"/>
      <c r="Y395" s="687"/>
      <c r="Z395" s="687"/>
      <c r="AA395" s="63"/>
      <c r="AB395" s="63"/>
      <c r="AC395" s="63"/>
    </row>
    <row r="396" spans="1:68" ht="27" customHeight="1" x14ac:dyDescent="0.25">
      <c r="A396" s="60" t="s">
        <v>625</v>
      </c>
      <c r="B396" s="60" t="s">
        <v>626</v>
      </c>
      <c r="C396" s="34">
        <v>4301031303</v>
      </c>
      <c r="D396" s="688">
        <v>4607091384802</v>
      </c>
      <c r="E396" s="68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114</v>
      </c>
      <c r="L396" s="35" t="s">
        <v>45</v>
      </c>
      <c r="M396" s="36" t="s">
        <v>80</v>
      </c>
      <c r="N396" s="36"/>
      <c r="O396" s="35">
        <v>35</v>
      </c>
      <c r="P396" s="8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90"/>
      <c r="R396" s="690"/>
      <c r="S396" s="690"/>
      <c r="T396" s="691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627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700"/>
      <c r="B397" s="700"/>
      <c r="C397" s="700"/>
      <c r="D397" s="700"/>
      <c r="E397" s="700"/>
      <c r="F397" s="700"/>
      <c r="G397" s="700"/>
      <c r="H397" s="700"/>
      <c r="I397" s="700"/>
      <c r="J397" s="700"/>
      <c r="K397" s="700"/>
      <c r="L397" s="700"/>
      <c r="M397" s="700"/>
      <c r="N397" s="700"/>
      <c r="O397" s="701"/>
      <c r="P397" s="697" t="s">
        <v>40</v>
      </c>
      <c r="Q397" s="698"/>
      <c r="R397" s="698"/>
      <c r="S397" s="698"/>
      <c r="T397" s="698"/>
      <c r="U397" s="698"/>
      <c r="V397" s="699"/>
      <c r="W397" s="40" t="s">
        <v>39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700"/>
      <c r="B398" s="700"/>
      <c r="C398" s="700"/>
      <c r="D398" s="700"/>
      <c r="E398" s="700"/>
      <c r="F398" s="700"/>
      <c r="G398" s="700"/>
      <c r="H398" s="700"/>
      <c r="I398" s="700"/>
      <c r="J398" s="700"/>
      <c r="K398" s="700"/>
      <c r="L398" s="700"/>
      <c r="M398" s="700"/>
      <c r="N398" s="700"/>
      <c r="O398" s="701"/>
      <c r="P398" s="697" t="s">
        <v>40</v>
      </c>
      <c r="Q398" s="698"/>
      <c r="R398" s="698"/>
      <c r="S398" s="698"/>
      <c r="T398" s="698"/>
      <c r="U398" s="698"/>
      <c r="V398" s="699"/>
      <c r="W398" s="40" t="s">
        <v>0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87" t="s">
        <v>76</v>
      </c>
      <c r="B399" s="687"/>
      <c r="C399" s="687"/>
      <c r="D399" s="687"/>
      <c r="E399" s="687"/>
      <c r="F399" s="687"/>
      <c r="G399" s="687"/>
      <c r="H399" s="687"/>
      <c r="I399" s="687"/>
      <c r="J399" s="687"/>
      <c r="K399" s="687"/>
      <c r="L399" s="687"/>
      <c r="M399" s="687"/>
      <c r="N399" s="687"/>
      <c r="O399" s="687"/>
      <c r="P399" s="687"/>
      <c r="Q399" s="687"/>
      <c r="R399" s="687"/>
      <c r="S399" s="687"/>
      <c r="T399" s="687"/>
      <c r="U399" s="687"/>
      <c r="V399" s="687"/>
      <c r="W399" s="687"/>
      <c r="X399" s="687"/>
      <c r="Y399" s="687"/>
      <c r="Z399" s="687"/>
      <c r="AA399" s="63"/>
      <c r="AB399" s="63"/>
      <c r="AC399" s="63"/>
    </row>
    <row r="400" spans="1:68" ht="27" customHeight="1" x14ac:dyDescent="0.25">
      <c r="A400" s="60" t="s">
        <v>628</v>
      </c>
      <c r="B400" s="60" t="s">
        <v>629</v>
      </c>
      <c r="C400" s="34">
        <v>4301051899</v>
      </c>
      <c r="D400" s="688">
        <v>4607091384246</v>
      </c>
      <c r="E400" s="68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110</v>
      </c>
      <c r="L400" s="35" t="s">
        <v>45</v>
      </c>
      <c r="M400" s="36" t="s">
        <v>113</v>
      </c>
      <c r="N400" s="36"/>
      <c r="O400" s="35">
        <v>40</v>
      </c>
      <c r="P400" s="88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90"/>
      <c r="R400" s="690"/>
      <c r="S400" s="690"/>
      <c r="T400" s="691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IFERROR(IF(Y400=0,"",ROUNDUP(Y400/H400,0)*0.01898),"")</f>
        <v/>
      </c>
      <c r="AA400" s="65" t="s">
        <v>45</v>
      </c>
      <c r="AB400" s="66" t="s">
        <v>45</v>
      </c>
      <c r="AC400" s="461" t="s">
        <v>630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customHeight="1" x14ac:dyDescent="0.25">
      <c r="A401" s="60" t="s">
        <v>631</v>
      </c>
      <c r="B401" s="60" t="s">
        <v>632</v>
      </c>
      <c r="C401" s="34">
        <v>4301051901</v>
      </c>
      <c r="D401" s="688">
        <v>4680115881976</v>
      </c>
      <c r="E401" s="68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110</v>
      </c>
      <c r="L401" s="35" t="s">
        <v>45</v>
      </c>
      <c r="M401" s="36" t="s">
        <v>113</v>
      </c>
      <c r="N401" s="36"/>
      <c r="O401" s="35">
        <v>40</v>
      </c>
      <c r="P401" s="887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90"/>
      <c r="R401" s="690"/>
      <c r="S401" s="690"/>
      <c r="T401" s="691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 t="s">
        <v>45</v>
      </c>
      <c r="AB401" s="66" t="s">
        <v>45</v>
      </c>
      <c r="AC401" s="463" t="s">
        <v>633</v>
      </c>
      <c r="AG401" s="75"/>
      <c r="AJ401" s="79" t="s">
        <v>45</v>
      </c>
      <c r="AK401" s="79">
        <v>0</v>
      </c>
      <c r="BB401" s="46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634</v>
      </c>
      <c r="B402" s="60" t="s">
        <v>635</v>
      </c>
      <c r="C402" s="34">
        <v>4301051660</v>
      </c>
      <c r="D402" s="688">
        <v>4607091384253</v>
      </c>
      <c r="E402" s="68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81</v>
      </c>
      <c r="L402" s="35" t="s">
        <v>45</v>
      </c>
      <c r="M402" s="36" t="s">
        <v>113</v>
      </c>
      <c r="N402" s="36"/>
      <c r="O402" s="35">
        <v>40</v>
      </c>
      <c r="P402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90"/>
      <c r="R402" s="690"/>
      <c r="S402" s="690"/>
      <c r="T402" s="691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 t="s">
        <v>45</v>
      </c>
      <c r="AB402" s="66" t="s">
        <v>45</v>
      </c>
      <c r="AC402" s="465" t="s">
        <v>630</v>
      </c>
      <c r="AG402" s="75"/>
      <c r="AJ402" s="79" t="s">
        <v>45</v>
      </c>
      <c r="AK402" s="79">
        <v>0</v>
      </c>
      <c r="BB402" s="46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636</v>
      </c>
      <c r="B403" s="60" t="s">
        <v>637</v>
      </c>
      <c r="C403" s="34">
        <v>4301051446</v>
      </c>
      <c r="D403" s="688">
        <v>4680115881969</v>
      </c>
      <c r="E403" s="68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81</v>
      </c>
      <c r="L403" s="35" t="s">
        <v>45</v>
      </c>
      <c r="M403" s="36" t="s">
        <v>113</v>
      </c>
      <c r="N403" s="36"/>
      <c r="O403" s="35">
        <v>40</v>
      </c>
      <c r="P403" s="8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90"/>
      <c r="R403" s="690"/>
      <c r="S403" s="690"/>
      <c r="T403" s="691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67" t="s">
        <v>638</v>
      </c>
      <c r="AG403" s="75"/>
      <c r="AJ403" s="79" t="s">
        <v>45</v>
      </c>
      <c r="AK403" s="79">
        <v>0</v>
      </c>
      <c r="BB403" s="46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00"/>
      <c r="B404" s="700"/>
      <c r="C404" s="700"/>
      <c r="D404" s="700"/>
      <c r="E404" s="700"/>
      <c r="F404" s="700"/>
      <c r="G404" s="700"/>
      <c r="H404" s="700"/>
      <c r="I404" s="700"/>
      <c r="J404" s="700"/>
      <c r="K404" s="700"/>
      <c r="L404" s="700"/>
      <c r="M404" s="700"/>
      <c r="N404" s="700"/>
      <c r="O404" s="701"/>
      <c r="P404" s="697" t="s">
        <v>40</v>
      </c>
      <c r="Q404" s="698"/>
      <c r="R404" s="698"/>
      <c r="S404" s="698"/>
      <c r="T404" s="698"/>
      <c r="U404" s="698"/>
      <c r="V404" s="699"/>
      <c r="W404" s="40" t="s">
        <v>39</v>
      </c>
      <c r="X404" s="41">
        <f>IFERROR(X400/H400,"0")+IFERROR(X401/H401,"0")+IFERROR(X402/H402,"0")+IFERROR(X403/H403,"0")</f>
        <v>0</v>
      </c>
      <c r="Y404" s="41">
        <f>IFERROR(Y400/H400,"0")+IFERROR(Y401/H401,"0")+IFERROR(Y402/H402,"0")+IFERROR(Y403/H403,"0")</f>
        <v>0</v>
      </c>
      <c r="Z404" s="41">
        <f>IFERROR(IF(Z400="",0,Z400),"0")+IFERROR(IF(Z401="",0,Z401),"0")+IFERROR(IF(Z402="",0,Z402),"0")+IFERROR(IF(Z403="",0,Z403),"0")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700"/>
      <c r="B405" s="700"/>
      <c r="C405" s="700"/>
      <c r="D405" s="700"/>
      <c r="E405" s="700"/>
      <c r="F405" s="700"/>
      <c r="G405" s="700"/>
      <c r="H405" s="700"/>
      <c r="I405" s="700"/>
      <c r="J405" s="700"/>
      <c r="K405" s="700"/>
      <c r="L405" s="700"/>
      <c r="M405" s="700"/>
      <c r="N405" s="700"/>
      <c r="O405" s="701"/>
      <c r="P405" s="697" t="s">
        <v>40</v>
      </c>
      <c r="Q405" s="698"/>
      <c r="R405" s="698"/>
      <c r="S405" s="698"/>
      <c r="T405" s="698"/>
      <c r="U405" s="698"/>
      <c r="V405" s="699"/>
      <c r="W405" s="40" t="s">
        <v>0</v>
      </c>
      <c r="X405" s="41">
        <f>IFERROR(SUM(X400:X403),"0")</f>
        <v>0</v>
      </c>
      <c r="Y405" s="41">
        <f>IFERROR(SUM(Y400:Y403),"0")</f>
        <v>0</v>
      </c>
      <c r="Z405" s="40"/>
      <c r="AA405" s="64"/>
      <c r="AB405" s="64"/>
      <c r="AC405" s="64"/>
    </row>
    <row r="406" spans="1:68" ht="14.25" customHeight="1" x14ac:dyDescent="0.25">
      <c r="A406" s="687" t="s">
        <v>179</v>
      </c>
      <c r="B406" s="687"/>
      <c r="C406" s="687"/>
      <c r="D406" s="687"/>
      <c r="E406" s="687"/>
      <c r="F406" s="687"/>
      <c r="G406" s="687"/>
      <c r="H406" s="687"/>
      <c r="I406" s="687"/>
      <c r="J406" s="687"/>
      <c r="K406" s="687"/>
      <c r="L406" s="687"/>
      <c r="M406" s="687"/>
      <c r="N406" s="687"/>
      <c r="O406" s="687"/>
      <c r="P406" s="687"/>
      <c r="Q406" s="687"/>
      <c r="R406" s="687"/>
      <c r="S406" s="687"/>
      <c r="T406" s="687"/>
      <c r="U406" s="687"/>
      <c r="V406" s="687"/>
      <c r="W406" s="687"/>
      <c r="X406" s="687"/>
      <c r="Y406" s="687"/>
      <c r="Z406" s="687"/>
      <c r="AA406" s="63"/>
      <c r="AB406" s="63"/>
      <c r="AC406" s="63"/>
    </row>
    <row r="407" spans="1:68" ht="27" customHeight="1" x14ac:dyDescent="0.25">
      <c r="A407" s="60" t="s">
        <v>639</v>
      </c>
      <c r="B407" s="60" t="s">
        <v>640</v>
      </c>
      <c r="C407" s="34">
        <v>4301060441</v>
      </c>
      <c r="D407" s="688">
        <v>4607091389357</v>
      </c>
      <c r="E407" s="68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110</v>
      </c>
      <c r="L407" s="35" t="s">
        <v>45</v>
      </c>
      <c r="M407" s="36" t="s">
        <v>113</v>
      </c>
      <c r="N407" s="36"/>
      <c r="O407" s="35">
        <v>40</v>
      </c>
      <c r="P407" s="8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90"/>
      <c r="R407" s="690"/>
      <c r="S407" s="690"/>
      <c r="T407" s="691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69" t="s">
        <v>641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00"/>
      <c r="B408" s="700"/>
      <c r="C408" s="700"/>
      <c r="D408" s="700"/>
      <c r="E408" s="700"/>
      <c r="F408" s="700"/>
      <c r="G408" s="700"/>
      <c r="H408" s="700"/>
      <c r="I408" s="700"/>
      <c r="J408" s="700"/>
      <c r="K408" s="700"/>
      <c r="L408" s="700"/>
      <c r="M408" s="700"/>
      <c r="N408" s="700"/>
      <c r="O408" s="701"/>
      <c r="P408" s="697" t="s">
        <v>40</v>
      </c>
      <c r="Q408" s="698"/>
      <c r="R408" s="698"/>
      <c r="S408" s="698"/>
      <c r="T408" s="698"/>
      <c r="U408" s="698"/>
      <c r="V408" s="699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700"/>
      <c r="B409" s="700"/>
      <c r="C409" s="700"/>
      <c r="D409" s="700"/>
      <c r="E409" s="700"/>
      <c r="F409" s="700"/>
      <c r="G409" s="700"/>
      <c r="H409" s="700"/>
      <c r="I409" s="700"/>
      <c r="J409" s="700"/>
      <c r="K409" s="700"/>
      <c r="L409" s="700"/>
      <c r="M409" s="700"/>
      <c r="N409" s="700"/>
      <c r="O409" s="701"/>
      <c r="P409" s="697" t="s">
        <v>40</v>
      </c>
      <c r="Q409" s="698"/>
      <c r="R409" s="698"/>
      <c r="S409" s="698"/>
      <c r="T409" s="698"/>
      <c r="U409" s="698"/>
      <c r="V409" s="699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85" t="s">
        <v>642</v>
      </c>
      <c r="B410" s="685"/>
      <c r="C410" s="685"/>
      <c r="D410" s="685"/>
      <c r="E410" s="685"/>
      <c r="F410" s="685"/>
      <c r="G410" s="685"/>
      <c r="H410" s="685"/>
      <c r="I410" s="685"/>
      <c r="J410" s="685"/>
      <c r="K410" s="685"/>
      <c r="L410" s="685"/>
      <c r="M410" s="685"/>
      <c r="N410" s="685"/>
      <c r="O410" s="685"/>
      <c r="P410" s="685"/>
      <c r="Q410" s="685"/>
      <c r="R410" s="685"/>
      <c r="S410" s="685"/>
      <c r="T410" s="685"/>
      <c r="U410" s="685"/>
      <c r="V410" s="685"/>
      <c r="W410" s="685"/>
      <c r="X410" s="685"/>
      <c r="Y410" s="685"/>
      <c r="Z410" s="685"/>
      <c r="AA410" s="52"/>
      <c r="AB410" s="52"/>
      <c r="AC410" s="52"/>
    </row>
    <row r="411" spans="1:68" ht="16.5" customHeight="1" x14ac:dyDescent="0.25">
      <c r="A411" s="686" t="s">
        <v>643</v>
      </c>
      <c r="B411" s="686"/>
      <c r="C411" s="686"/>
      <c r="D411" s="686"/>
      <c r="E411" s="686"/>
      <c r="F411" s="686"/>
      <c r="G411" s="686"/>
      <c r="H411" s="686"/>
      <c r="I411" s="686"/>
      <c r="J411" s="686"/>
      <c r="K411" s="686"/>
      <c r="L411" s="686"/>
      <c r="M411" s="686"/>
      <c r="N411" s="686"/>
      <c r="O411" s="686"/>
      <c r="P411" s="686"/>
      <c r="Q411" s="686"/>
      <c r="R411" s="686"/>
      <c r="S411" s="686"/>
      <c r="T411" s="686"/>
      <c r="U411" s="686"/>
      <c r="V411" s="686"/>
      <c r="W411" s="686"/>
      <c r="X411" s="686"/>
      <c r="Y411" s="686"/>
      <c r="Z411" s="686"/>
      <c r="AA411" s="62"/>
      <c r="AB411" s="62"/>
      <c r="AC411" s="62"/>
    </row>
    <row r="412" spans="1:68" ht="14.25" customHeight="1" x14ac:dyDescent="0.25">
      <c r="A412" s="687" t="s">
        <v>153</v>
      </c>
      <c r="B412" s="687"/>
      <c r="C412" s="687"/>
      <c r="D412" s="687"/>
      <c r="E412" s="687"/>
      <c r="F412" s="687"/>
      <c r="G412" s="687"/>
      <c r="H412" s="687"/>
      <c r="I412" s="687"/>
      <c r="J412" s="687"/>
      <c r="K412" s="687"/>
      <c r="L412" s="687"/>
      <c r="M412" s="687"/>
      <c r="N412" s="687"/>
      <c r="O412" s="687"/>
      <c r="P412" s="687"/>
      <c r="Q412" s="687"/>
      <c r="R412" s="687"/>
      <c r="S412" s="687"/>
      <c r="T412" s="687"/>
      <c r="U412" s="687"/>
      <c r="V412" s="687"/>
      <c r="W412" s="687"/>
      <c r="X412" s="687"/>
      <c r="Y412" s="687"/>
      <c r="Z412" s="687"/>
      <c r="AA412" s="63"/>
      <c r="AB412" s="63"/>
      <c r="AC412" s="63"/>
    </row>
    <row r="413" spans="1:68" ht="27" customHeight="1" x14ac:dyDescent="0.25">
      <c r="A413" s="60" t="s">
        <v>644</v>
      </c>
      <c r="B413" s="60" t="s">
        <v>645</v>
      </c>
      <c r="C413" s="34">
        <v>4301031405</v>
      </c>
      <c r="D413" s="688">
        <v>4680115886100</v>
      </c>
      <c r="E413" s="68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114</v>
      </c>
      <c r="L413" s="35" t="s">
        <v>45</v>
      </c>
      <c r="M413" s="36" t="s">
        <v>80</v>
      </c>
      <c r="N413" s="36"/>
      <c r="O413" s="35">
        <v>50</v>
      </c>
      <c r="P413" s="89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90"/>
      <c r="R413" s="690"/>
      <c r="S413" s="690"/>
      <c r="T413" s="691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71" t="s">
        <v>646</v>
      </c>
      <c r="AG413" s="75"/>
      <c r="AJ413" s="79" t="s">
        <v>45</v>
      </c>
      <c r="AK413" s="79">
        <v>0</v>
      </c>
      <c r="BB413" s="472" t="s">
        <v>66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647</v>
      </c>
      <c r="B414" s="60" t="s">
        <v>648</v>
      </c>
      <c r="C414" s="34">
        <v>4301031406</v>
      </c>
      <c r="D414" s="688">
        <v>4680115886117</v>
      </c>
      <c r="E414" s="68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114</v>
      </c>
      <c r="L414" s="35" t="s">
        <v>45</v>
      </c>
      <c r="M414" s="36" t="s">
        <v>80</v>
      </c>
      <c r="N414" s="36"/>
      <c r="O414" s="35">
        <v>50</v>
      </c>
      <c r="P414" s="8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90"/>
      <c r="R414" s="690"/>
      <c r="S414" s="690"/>
      <c r="T414" s="691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73" t="s">
        <v>649</v>
      </c>
      <c r="AG414" s="75"/>
      <c r="AJ414" s="79" t="s">
        <v>45</v>
      </c>
      <c r="AK414" s="79">
        <v>0</v>
      </c>
      <c r="BB414" s="474" t="s">
        <v>66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647</v>
      </c>
      <c r="B415" s="60" t="s">
        <v>650</v>
      </c>
      <c r="C415" s="34">
        <v>4301031382</v>
      </c>
      <c r="D415" s="688">
        <v>4680115886117</v>
      </c>
      <c r="E415" s="68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114</v>
      </c>
      <c r="L415" s="35" t="s">
        <v>45</v>
      </c>
      <c r="M415" s="36" t="s">
        <v>80</v>
      </c>
      <c r="N415" s="36"/>
      <c r="O415" s="35">
        <v>50</v>
      </c>
      <c r="P415" s="8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90"/>
      <c r="R415" s="690"/>
      <c r="S415" s="690"/>
      <c r="T415" s="691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75" t="s">
        <v>649</v>
      </c>
      <c r="AG415" s="75"/>
      <c r="AJ415" s="79" t="s">
        <v>45</v>
      </c>
      <c r="AK415" s="79">
        <v>0</v>
      </c>
      <c r="BB415" s="476" t="s">
        <v>66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651</v>
      </c>
      <c r="B416" s="60" t="s">
        <v>652</v>
      </c>
      <c r="C416" s="34">
        <v>4301031402</v>
      </c>
      <c r="D416" s="688">
        <v>4680115886124</v>
      </c>
      <c r="E416" s="68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114</v>
      </c>
      <c r="L416" s="35" t="s">
        <v>45</v>
      </c>
      <c r="M416" s="36" t="s">
        <v>80</v>
      </c>
      <c r="N416" s="36"/>
      <c r="O416" s="35">
        <v>50</v>
      </c>
      <c r="P416" s="89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90"/>
      <c r="R416" s="690"/>
      <c r="S416" s="690"/>
      <c r="T416" s="691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 t="s">
        <v>45</v>
      </c>
      <c r="AB416" s="66" t="s">
        <v>45</v>
      </c>
      <c r="AC416" s="477" t="s">
        <v>653</v>
      </c>
      <c r="AG416" s="75"/>
      <c r="AJ416" s="79" t="s">
        <v>45</v>
      </c>
      <c r="AK416" s="79">
        <v>0</v>
      </c>
      <c r="BB416" s="478" t="s">
        <v>66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654</v>
      </c>
      <c r="B417" s="60" t="s">
        <v>655</v>
      </c>
      <c r="C417" s="34">
        <v>4301031366</v>
      </c>
      <c r="D417" s="688">
        <v>4680115883147</v>
      </c>
      <c r="E417" s="68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157</v>
      </c>
      <c r="L417" s="35" t="s">
        <v>45</v>
      </c>
      <c r="M417" s="36" t="s">
        <v>80</v>
      </c>
      <c r="N417" s="36"/>
      <c r="O417" s="35">
        <v>50</v>
      </c>
      <c r="P417" s="89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90"/>
      <c r="R417" s="690"/>
      <c r="S417" s="690"/>
      <c r="T417" s="691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 t="s">
        <v>45</v>
      </c>
      <c r="AB417" s="66" t="s">
        <v>45</v>
      </c>
      <c r="AC417" s="479" t="s">
        <v>646</v>
      </c>
      <c r="AG417" s="75"/>
      <c r="AJ417" s="79" t="s">
        <v>45</v>
      </c>
      <c r="AK417" s="79">
        <v>0</v>
      </c>
      <c r="BB417" s="480" t="s">
        <v>66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656</v>
      </c>
      <c r="B418" s="60" t="s">
        <v>657</v>
      </c>
      <c r="C418" s="34">
        <v>4301031362</v>
      </c>
      <c r="D418" s="688">
        <v>4607091384338</v>
      </c>
      <c r="E418" s="68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157</v>
      </c>
      <c r="L418" s="35" t="s">
        <v>45</v>
      </c>
      <c r="M418" s="36" t="s">
        <v>80</v>
      </c>
      <c r="N418" s="36"/>
      <c r="O418" s="35">
        <v>50</v>
      </c>
      <c r="P418" s="8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90"/>
      <c r="R418" s="690"/>
      <c r="S418" s="690"/>
      <c r="T418" s="691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 t="shared" si="67"/>
        <v/>
      </c>
      <c r="AA418" s="65" t="s">
        <v>45</v>
      </c>
      <c r="AB418" s="66" t="s">
        <v>45</v>
      </c>
      <c r="AC418" s="481" t="s">
        <v>646</v>
      </c>
      <c r="AG418" s="75"/>
      <c r="AJ418" s="79" t="s">
        <v>45</v>
      </c>
      <c r="AK418" s="79">
        <v>0</v>
      </c>
      <c r="BB418" s="482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658</v>
      </c>
      <c r="B419" s="60" t="s">
        <v>659</v>
      </c>
      <c r="C419" s="34">
        <v>4301031361</v>
      </c>
      <c r="D419" s="688">
        <v>4607091389524</v>
      </c>
      <c r="E419" s="68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157</v>
      </c>
      <c r="L419" s="35" t="s">
        <v>45</v>
      </c>
      <c r="M419" s="36" t="s">
        <v>80</v>
      </c>
      <c r="N419" s="36"/>
      <c r="O419" s="35">
        <v>50</v>
      </c>
      <c r="P419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90"/>
      <c r="R419" s="690"/>
      <c r="S419" s="690"/>
      <c r="T419" s="69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 t="shared" si="67"/>
        <v/>
      </c>
      <c r="AA419" s="65" t="s">
        <v>45</v>
      </c>
      <c r="AB419" s="66" t="s">
        <v>45</v>
      </c>
      <c r="AC419" s="483" t="s">
        <v>660</v>
      </c>
      <c r="AG419" s="75"/>
      <c r="AJ419" s="79" t="s">
        <v>45</v>
      </c>
      <c r="AK419" s="79">
        <v>0</v>
      </c>
      <c r="BB419" s="484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661</v>
      </c>
      <c r="B420" s="60" t="s">
        <v>662</v>
      </c>
      <c r="C420" s="34">
        <v>4301031364</v>
      </c>
      <c r="D420" s="688">
        <v>4680115883161</v>
      </c>
      <c r="E420" s="68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157</v>
      </c>
      <c r="L420" s="35" t="s">
        <v>45</v>
      </c>
      <c r="M420" s="36" t="s">
        <v>80</v>
      </c>
      <c r="N420" s="36"/>
      <c r="O420" s="35">
        <v>50</v>
      </c>
      <c r="P420" s="89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90"/>
      <c r="R420" s="690"/>
      <c r="S420" s="690"/>
      <c r="T420" s="691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 t="shared" si="67"/>
        <v/>
      </c>
      <c r="AA420" s="65" t="s">
        <v>45</v>
      </c>
      <c r="AB420" s="66" t="s">
        <v>45</v>
      </c>
      <c r="AC420" s="485" t="s">
        <v>663</v>
      </c>
      <c r="AG420" s="75"/>
      <c r="AJ420" s="79" t="s">
        <v>45</v>
      </c>
      <c r="AK420" s="79">
        <v>0</v>
      </c>
      <c r="BB420" s="486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664</v>
      </c>
      <c r="B421" s="60" t="s">
        <v>665</v>
      </c>
      <c r="C421" s="34">
        <v>4301031358</v>
      </c>
      <c r="D421" s="688">
        <v>4607091389531</v>
      </c>
      <c r="E421" s="68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157</v>
      </c>
      <c r="L421" s="35" t="s">
        <v>45</v>
      </c>
      <c r="M421" s="36" t="s">
        <v>80</v>
      </c>
      <c r="N421" s="36"/>
      <c r="O421" s="35">
        <v>50</v>
      </c>
      <c r="P421" s="8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90"/>
      <c r="R421" s="690"/>
      <c r="S421" s="690"/>
      <c r="T421" s="691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si="67"/>
        <v/>
      </c>
      <c r="AA421" s="65" t="s">
        <v>45</v>
      </c>
      <c r="AB421" s="66" t="s">
        <v>45</v>
      </c>
      <c r="AC421" s="487" t="s">
        <v>666</v>
      </c>
      <c r="AG421" s="75"/>
      <c r="AJ421" s="79" t="s">
        <v>45</v>
      </c>
      <c r="AK421" s="79">
        <v>0</v>
      </c>
      <c r="BB421" s="488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667</v>
      </c>
      <c r="B422" s="60" t="s">
        <v>668</v>
      </c>
      <c r="C422" s="34">
        <v>4301031360</v>
      </c>
      <c r="D422" s="688">
        <v>4607091384345</v>
      </c>
      <c r="E422" s="6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157</v>
      </c>
      <c r="L422" s="35" t="s">
        <v>45</v>
      </c>
      <c r="M422" s="36" t="s">
        <v>80</v>
      </c>
      <c r="N422" s="36"/>
      <c r="O422" s="35">
        <v>50</v>
      </c>
      <c r="P422" s="9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90"/>
      <c r="R422" s="690"/>
      <c r="S422" s="690"/>
      <c r="T422" s="691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9" t="s">
        <v>663</v>
      </c>
      <c r="AG422" s="75"/>
      <c r="AJ422" s="79" t="s">
        <v>45</v>
      </c>
      <c r="AK422" s="79">
        <v>0</v>
      </c>
      <c r="BB422" s="490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700"/>
      <c r="B423" s="700"/>
      <c r="C423" s="700"/>
      <c r="D423" s="700"/>
      <c r="E423" s="700"/>
      <c r="F423" s="700"/>
      <c r="G423" s="700"/>
      <c r="H423" s="700"/>
      <c r="I423" s="700"/>
      <c r="J423" s="700"/>
      <c r="K423" s="700"/>
      <c r="L423" s="700"/>
      <c r="M423" s="700"/>
      <c r="N423" s="700"/>
      <c r="O423" s="701"/>
      <c r="P423" s="697" t="s">
        <v>40</v>
      </c>
      <c r="Q423" s="698"/>
      <c r="R423" s="698"/>
      <c r="S423" s="698"/>
      <c r="T423" s="698"/>
      <c r="U423" s="698"/>
      <c r="V423" s="699"/>
      <c r="W423" s="40" t="s">
        <v>39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x14ac:dyDescent="0.2">
      <c r="A424" s="700"/>
      <c r="B424" s="700"/>
      <c r="C424" s="700"/>
      <c r="D424" s="700"/>
      <c r="E424" s="700"/>
      <c r="F424" s="700"/>
      <c r="G424" s="700"/>
      <c r="H424" s="700"/>
      <c r="I424" s="700"/>
      <c r="J424" s="700"/>
      <c r="K424" s="700"/>
      <c r="L424" s="700"/>
      <c r="M424" s="700"/>
      <c r="N424" s="700"/>
      <c r="O424" s="701"/>
      <c r="P424" s="697" t="s">
        <v>40</v>
      </c>
      <c r="Q424" s="698"/>
      <c r="R424" s="698"/>
      <c r="S424" s="698"/>
      <c r="T424" s="698"/>
      <c r="U424" s="698"/>
      <c r="V424" s="699"/>
      <c r="W424" s="40" t="s">
        <v>0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customHeight="1" x14ac:dyDescent="0.25">
      <c r="A425" s="687" t="s">
        <v>76</v>
      </c>
      <c r="B425" s="687"/>
      <c r="C425" s="687"/>
      <c r="D425" s="687"/>
      <c r="E425" s="687"/>
      <c r="F425" s="687"/>
      <c r="G425" s="687"/>
      <c r="H425" s="687"/>
      <c r="I425" s="687"/>
      <c r="J425" s="687"/>
      <c r="K425" s="687"/>
      <c r="L425" s="687"/>
      <c r="M425" s="687"/>
      <c r="N425" s="687"/>
      <c r="O425" s="687"/>
      <c r="P425" s="687"/>
      <c r="Q425" s="687"/>
      <c r="R425" s="687"/>
      <c r="S425" s="687"/>
      <c r="T425" s="687"/>
      <c r="U425" s="687"/>
      <c r="V425" s="687"/>
      <c r="W425" s="687"/>
      <c r="X425" s="687"/>
      <c r="Y425" s="687"/>
      <c r="Z425" s="687"/>
      <c r="AA425" s="63"/>
      <c r="AB425" s="63"/>
      <c r="AC425" s="63"/>
    </row>
    <row r="426" spans="1:68" ht="27" customHeight="1" x14ac:dyDescent="0.25">
      <c r="A426" s="60" t="s">
        <v>669</v>
      </c>
      <c r="B426" s="60" t="s">
        <v>670</v>
      </c>
      <c r="C426" s="34">
        <v>4301051284</v>
      </c>
      <c r="D426" s="688">
        <v>4607091384352</v>
      </c>
      <c r="E426" s="68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114</v>
      </c>
      <c r="L426" s="35" t="s">
        <v>45</v>
      </c>
      <c r="M426" s="36" t="s">
        <v>113</v>
      </c>
      <c r="N426" s="36"/>
      <c r="O426" s="35">
        <v>45</v>
      </c>
      <c r="P426" s="9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90"/>
      <c r="R426" s="690"/>
      <c r="S426" s="690"/>
      <c r="T426" s="691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491" t="s">
        <v>671</v>
      </c>
      <c r="AG426" s="75"/>
      <c r="AJ426" s="79" t="s">
        <v>45</v>
      </c>
      <c r="AK426" s="79">
        <v>0</v>
      </c>
      <c r="BB426" s="492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672</v>
      </c>
      <c r="B427" s="60" t="s">
        <v>673</v>
      </c>
      <c r="C427" s="34">
        <v>4301051431</v>
      </c>
      <c r="D427" s="688">
        <v>4607091389654</v>
      </c>
      <c r="E427" s="68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81</v>
      </c>
      <c r="L427" s="35" t="s">
        <v>45</v>
      </c>
      <c r="M427" s="36" t="s">
        <v>113</v>
      </c>
      <c r="N427" s="36"/>
      <c r="O427" s="35">
        <v>45</v>
      </c>
      <c r="P427" s="9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90"/>
      <c r="R427" s="690"/>
      <c r="S427" s="690"/>
      <c r="T427" s="691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 t="s">
        <v>45</v>
      </c>
      <c r="AB427" s="66" t="s">
        <v>45</v>
      </c>
      <c r="AC427" s="493" t="s">
        <v>674</v>
      </c>
      <c r="AG427" s="75"/>
      <c r="AJ427" s="79" t="s">
        <v>45</v>
      </c>
      <c r="AK427" s="79">
        <v>0</v>
      </c>
      <c r="BB427" s="494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700"/>
      <c r="B428" s="700"/>
      <c r="C428" s="700"/>
      <c r="D428" s="700"/>
      <c r="E428" s="700"/>
      <c r="F428" s="700"/>
      <c r="G428" s="700"/>
      <c r="H428" s="700"/>
      <c r="I428" s="700"/>
      <c r="J428" s="700"/>
      <c r="K428" s="700"/>
      <c r="L428" s="700"/>
      <c r="M428" s="700"/>
      <c r="N428" s="700"/>
      <c r="O428" s="701"/>
      <c r="P428" s="697" t="s">
        <v>40</v>
      </c>
      <c r="Q428" s="698"/>
      <c r="R428" s="698"/>
      <c r="S428" s="698"/>
      <c r="T428" s="698"/>
      <c r="U428" s="698"/>
      <c r="V428" s="699"/>
      <c r="W428" s="40" t="s">
        <v>39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700"/>
      <c r="B429" s="700"/>
      <c r="C429" s="700"/>
      <c r="D429" s="700"/>
      <c r="E429" s="700"/>
      <c r="F429" s="700"/>
      <c r="G429" s="700"/>
      <c r="H429" s="700"/>
      <c r="I429" s="700"/>
      <c r="J429" s="700"/>
      <c r="K429" s="700"/>
      <c r="L429" s="700"/>
      <c r="M429" s="700"/>
      <c r="N429" s="700"/>
      <c r="O429" s="701"/>
      <c r="P429" s="697" t="s">
        <v>40</v>
      </c>
      <c r="Q429" s="698"/>
      <c r="R429" s="698"/>
      <c r="S429" s="698"/>
      <c r="T429" s="698"/>
      <c r="U429" s="698"/>
      <c r="V429" s="699"/>
      <c r="W429" s="40" t="s">
        <v>0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86" t="s">
        <v>675</v>
      </c>
      <c r="B430" s="686"/>
      <c r="C430" s="686"/>
      <c r="D430" s="686"/>
      <c r="E430" s="686"/>
      <c r="F430" s="686"/>
      <c r="G430" s="686"/>
      <c r="H430" s="686"/>
      <c r="I430" s="686"/>
      <c r="J430" s="686"/>
      <c r="K430" s="686"/>
      <c r="L430" s="686"/>
      <c r="M430" s="686"/>
      <c r="N430" s="686"/>
      <c r="O430" s="686"/>
      <c r="P430" s="686"/>
      <c r="Q430" s="686"/>
      <c r="R430" s="686"/>
      <c r="S430" s="686"/>
      <c r="T430" s="686"/>
      <c r="U430" s="686"/>
      <c r="V430" s="686"/>
      <c r="W430" s="686"/>
      <c r="X430" s="686"/>
      <c r="Y430" s="686"/>
      <c r="Z430" s="686"/>
      <c r="AA430" s="62"/>
      <c r="AB430" s="62"/>
      <c r="AC430" s="62"/>
    </row>
    <row r="431" spans="1:68" ht="14.25" customHeight="1" x14ac:dyDescent="0.25">
      <c r="A431" s="687" t="s">
        <v>142</v>
      </c>
      <c r="B431" s="687"/>
      <c r="C431" s="687"/>
      <c r="D431" s="687"/>
      <c r="E431" s="687"/>
      <c r="F431" s="687"/>
      <c r="G431" s="687"/>
      <c r="H431" s="687"/>
      <c r="I431" s="687"/>
      <c r="J431" s="687"/>
      <c r="K431" s="687"/>
      <c r="L431" s="687"/>
      <c r="M431" s="687"/>
      <c r="N431" s="687"/>
      <c r="O431" s="687"/>
      <c r="P431" s="687"/>
      <c r="Q431" s="687"/>
      <c r="R431" s="687"/>
      <c r="S431" s="687"/>
      <c r="T431" s="687"/>
      <c r="U431" s="687"/>
      <c r="V431" s="687"/>
      <c r="W431" s="687"/>
      <c r="X431" s="687"/>
      <c r="Y431" s="687"/>
      <c r="Z431" s="687"/>
      <c r="AA431" s="63"/>
      <c r="AB431" s="63"/>
      <c r="AC431" s="63"/>
    </row>
    <row r="432" spans="1:68" ht="27" customHeight="1" x14ac:dyDescent="0.25">
      <c r="A432" s="60" t="s">
        <v>676</v>
      </c>
      <c r="B432" s="60" t="s">
        <v>677</v>
      </c>
      <c r="C432" s="34">
        <v>4301020319</v>
      </c>
      <c r="D432" s="688">
        <v>4680115885240</v>
      </c>
      <c r="E432" s="68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81</v>
      </c>
      <c r="L432" s="35" t="s">
        <v>45</v>
      </c>
      <c r="M432" s="36" t="s">
        <v>80</v>
      </c>
      <c r="N432" s="36"/>
      <c r="O432" s="35">
        <v>40</v>
      </c>
      <c r="P432" s="9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90"/>
      <c r="R432" s="690"/>
      <c r="S432" s="690"/>
      <c r="T432" s="691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 t="s">
        <v>45</v>
      </c>
      <c r="AB432" s="66" t="s">
        <v>45</v>
      </c>
      <c r="AC432" s="495" t="s">
        <v>678</v>
      </c>
      <c r="AG432" s="75"/>
      <c r="AJ432" s="79" t="s">
        <v>45</v>
      </c>
      <c r="AK432" s="79">
        <v>0</v>
      </c>
      <c r="BB432" s="49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679</v>
      </c>
      <c r="B433" s="60" t="s">
        <v>680</v>
      </c>
      <c r="C433" s="34">
        <v>4301020315</v>
      </c>
      <c r="D433" s="688">
        <v>4607091389364</v>
      </c>
      <c r="E433" s="68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81</v>
      </c>
      <c r="L433" s="35" t="s">
        <v>45</v>
      </c>
      <c r="M433" s="36" t="s">
        <v>80</v>
      </c>
      <c r="N433" s="36"/>
      <c r="O433" s="35">
        <v>40</v>
      </c>
      <c r="P433" s="9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90"/>
      <c r="R433" s="690"/>
      <c r="S433" s="690"/>
      <c r="T433" s="691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497" t="s">
        <v>681</v>
      </c>
      <c r="AG433" s="75"/>
      <c r="AJ433" s="79" t="s">
        <v>45</v>
      </c>
      <c r="AK433" s="79">
        <v>0</v>
      </c>
      <c r="BB433" s="49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700"/>
      <c r="B434" s="700"/>
      <c r="C434" s="700"/>
      <c r="D434" s="700"/>
      <c r="E434" s="700"/>
      <c r="F434" s="700"/>
      <c r="G434" s="700"/>
      <c r="H434" s="700"/>
      <c r="I434" s="700"/>
      <c r="J434" s="700"/>
      <c r="K434" s="700"/>
      <c r="L434" s="700"/>
      <c r="M434" s="700"/>
      <c r="N434" s="700"/>
      <c r="O434" s="701"/>
      <c r="P434" s="697" t="s">
        <v>40</v>
      </c>
      <c r="Q434" s="698"/>
      <c r="R434" s="698"/>
      <c r="S434" s="698"/>
      <c r="T434" s="698"/>
      <c r="U434" s="698"/>
      <c r="V434" s="699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700"/>
      <c r="B435" s="700"/>
      <c r="C435" s="700"/>
      <c r="D435" s="700"/>
      <c r="E435" s="700"/>
      <c r="F435" s="700"/>
      <c r="G435" s="700"/>
      <c r="H435" s="700"/>
      <c r="I435" s="700"/>
      <c r="J435" s="700"/>
      <c r="K435" s="700"/>
      <c r="L435" s="700"/>
      <c r="M435" s="700"/>
      <c r="N435" s="700"/>
      <c r="O435" s="701"/>
      <c r="P435" s="697" t="s">
        <v>40</v>
      </c>
      <c r="Q435" s="698"/>
      <c r="R435" s="698"/>
      <c r="S435" s="698"/>
      <c r="T435" s="698"/>
      <c r="U435" s="698"/>
      <c r="V435" s="699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87" t="s">
        <v>153</v>
      </c>
      <c r="B436" s="687"/>
      <c r="C436" s="687"/>
      <c r="D436" s="687"/>
      <c r="E436" s="687"/>
      <c r="F436" s="687"/>
      <c r="G436" s="687"/>
      <c r="H436" s="687"/>
      <c r="I436" s="687"/>
      <c r="J436" s="687"/>
      <c r="K436" s="687"/>
      <c r="L436" s="687"/>
      <c r="M436" s="687"/>
      <c r="N436" s="687"/>
      <c r="O436" s="687"/>
      <c r="P436" s="687"/>
      <c r="Q436" s="687"/>
      <c r="R436" s="687"/>
      <c r="S436" s="687"/>
      <c r="T436" s="687"/>
      <c r="U436" s="687"/>
      <c r="V436" s="687"/>
      <c r="W436" s="687"/>
      <c r="X436" s="687"/>
      <c r="Y436" s="687"/>
      <c r="Z436" s="687"/>
      <c r="AA436" s="63"/>
      <c r="AB436" s="63"/>
      <c r="AC436" s="63"/>
    </row>
    <row r="437" spans="1:68" ht="27" customHeight="1" x14ac:dyDescent="0.25">
      <c r="A437" s="60" t="s">
        <v>682</v>
      </c>
      <c r="B437" s="60" t="s">
        <v>683</v>
      </c>
      <c r="C437" s="34">
        <v>4301031403</v>
      </c>
      <c r="D437" s="688">
        <v>4680115886094</v>
      </c>
      <c r="E437" s="68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114</v>
      </c>
      <c r="L437" s="35" t="s">
        <v>45</v>
      </c>
      <c r="M437" s="36" t="s">
        <v>109</v>
      </c>
      <c r="N437" s="36"/>
      <c r="O437" s="35">
        <v>50</v>
      </c>
      <c r="P437" s="90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90"/>
      <c r="R437" s="690"/>
      <c r="S437" s="690"/>
      <c r="T437" s="691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499" t="s">
        <v>684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685</v>
      </c>
      <c r="B438" s="60" t="s">
        <v>686</v>
      </c>
      <c r="C438" s="34">
        <v>4301031363</v>
      </c>
      <c r="D438" s="688">
        <v>4607091389425</v>
      </c>
      <c r="E438" s="68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157</v>
      </c>
      <c r="L438" s="35" t="s">
        <v>45</v>
      </c>
      <c r="M438" s="36" t="s">
        <v>80</v>
      </c>
      <c r="N438" s="36"/>
      <c r="O438" s="35">
        <v>50</v>
      </c>
      <c r="P438" s="9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90"/>
      <c r="R438" s="690"/>
      <c r="S438" s="690"/>
      <c r="T438" s="691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 t="s">
        <v>45</v>
      </c>
      <c r="AB438" s="66" t="s">
        <v>45</v>
      </c>
      <c r="AC438" s="501" t="s">
        <v>687</v>
      </c>
      <c r="AG438" s="75"/>
      <c r="AJ438" s="79" t="s">
        <v>45</v>
      </c>
      <c r="AK438" s="79">
        <v>0</v>
      </c>
      <c r="BB438" s="50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688</v>
      </c>
      <c r="B439" s="60" t="s">
        <v>689</v>
      </c>
      <c r="C439" s="34">
        <v>4301031373</v>
      </c>
      <c r="D439" s="688">
        <v>4680115880771</v>
      </c>
      <c r="E439" s="68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157</v>
      </c>
      <c r="L439" s="35" t="s">
        <v>45</v>
      </c>
      <c r="M439" s="36" t="s">
        <v>80</v>
      </c>
      <c r="N439" s="36"/>
      <c r="O439" s="35">
        <v>50</v>
      </c>
      <c r="P439" s="90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90"/>
      <c r="R439" s="690"/>
      <c r="S439" s="690"/>
      <c r="T439" s="691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 t="s">
        <v>45</v>
      </c>
      <c r="AB439" s="66" t="s">
        <v>45</v>
      </c>
      <c r="AC439" s="503" t="s">
        <v>690</v>
      </c>
      <c r="AG439" s="75"/>
      <c r="AJ439" s="79" t="s">
        <v>45</v>
      </c>
      <c r="AK439" s="79">
        <v>0</v>
      </c>
      <c r="BB439" s="50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691</v>
      </c>
      <c r="B440" s="60" t="s">
        <v>692</v>
      </c>
      <c r="C440" s="34">
        <v>4301031359</v>
      </c>
      <c r="D440" s="688">
        <v>4607091389500</v>
      </c>
      <c r="E440" s="68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157</v>
      </c>
      <c r="L440" s="35" t="s">
        <v>45</v>
      </c>
      <c r="M440" s="36" t="s">
        <v>80</v>
      </c>
      <c r="N440" s="36"/>
      <c r="O440" s="35">
        <v>50</v>
      </c>
      <c r="P440" s="90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90"/>
      <c r="R440" s="690"/>
      <c r="S440" s="690"/>
      <c r="T440" s="691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 t="s">
        <v>45</v>
      </c>
      <c r="AB440" s="66" t="s">
        <v>45</v>
      </c>
      <c r="AC440" s="505" t="s">
        <v>690</v>
      </c>
      <c r="AG440" s="75"/>
      <c r="AJ440" s="79" t="s">
        <v>45</v>
      </c>
      <c r="AK440" s="79">
        <v>0</v>
      </c>
      <c r="BB440" s="50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700"/>
      <c r="B441" s="700"/>
      <c r="C441" s="700"/>
      <c r="D441" s="700"/>
      <c r="E441" s="700"/>
      <c r="F441" s="700"/>
      <c r="G441" s="700"/>
      <c r="H441" s="700"/>
      <c r="I441" s="700"/>
      <c r="J441" s="700"/>
      <c r="K441" s="700"/>
      <c r="L441" s="700"/>
      <c r="M441" s="700"/>
      <c r="N441" s="700"/>
      <c r="O441" s="701"/>
      <c r="P441" s="697" t="s">
        <v>40</v>
      </c>
      <c r="Q441" s="698"/>
      <c r="R441" s="698"/>
      <c r="S441" s="698"/>
      <c r="T441" s="698"/>
      <c r="U441" s="698"/>
      <c r="V441" s="699"/>
      <c r="W441" s="40" t="s">
        <v>39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700"/>
      <c r="B442" s="700"/>
      <c r="C442" s="700"/>
      <c r="D442" s="700"/>
      <c r="E442" s="700"/>
      <c r="F442" s="700"/>
      <c r="G442" s="700"/>
      <c r="H442" s="700"/>
      <c r="I442" s="700"/>
      <c r="J442" s="700"/>
      <c r="K442" s="700"/>
      <c r="L442" s="700"/>
      <c r="M442" s="700"/>
      <c r="N442" s="700"/>
      <c r="O442" s="701"/>
      <c r="P442" s="697" t="s">
        <v>40</v>
      </c>
      <c r="Q442" s="698"/>
      <c r="R442" s="698"/>
      <c r="S442" s="698"/>
      <c r="T442" s="698"/>
      <c r="U442" s="698"/>
      <c r="V442" s="699"/>
      <c r="W442" s="40" t="s">
        <v>0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86" t="s">
        <v>693</v>
      </c>
      <c r="B443" s="686"/>
      <c r="C443" s="686"/>
      <c r="D443" s="686"/>
      <c r="E443" s="686"/>
      <c r="F443" s="686"/>
      <c r="G443" s="686"/>
      <c r="H443" s="686"/>
      <c r="I443" s="686"/>
      <c r="J443" s="686"/>
      <c r="K443" s="686"/>
      <c r="L443" s="686"/>
      <c r="M443" s="686"/>
      <c r="N443" s="686"/>
      <c r="O443" s="686"/>
      <c r="P443" s="686"/>
      <c r="Q443" s="686"/>
      <c r="R443" s="686"/>
      <c r="S443" s="686"/>
      <c r="T443" s="686"/>
      <c r="U443" s="686"/>
      <c r="V443" s="686"/>
      <c r="W443" s="686"/>
      <c r="X443" s="686"/>
      <c r="Y443" s="686"/>
      <c r="Z443" s="686"/>
      <c r="AA443" s="62"/>
      <c r="AB443" s="62"/>
      <c r="AC443" s="62"/>
    </row>
    <row r="444" spans="1:68" ht="14.25" customHeight="1" x14ac:dyDescent="0.25">
      <c r="A444" s="687" t="s">
        <v>153</v>
      </c>
      <c r="B444" s="687"/>
      <c r="C444" s="687"/>
      <c r="D444" s="687"/>
      <c r="E444" s="687"/>
      <c r="F444" s="687"/>
      <c r="G444" s="687"/>
      <c r="H444" s="687"/>
      <c r="I444" s="687"/>
      <c r="J444" s="687"/>
      <c r="K444" s="687"/>
      <c r="L444" s="687"/>
      <c r="M444" s="687"/>
      <c r="N444" s="687"/>
      <c r="O444" s="687"/>
      <c r="P444" s="687"/>
      <c r="Q444" s="687"/>
      <c r="R444" s="687"/>
      <c r="S444" s="687"/>
      <c r="T444" s="687"/>
      <c r="U444" s="687"/>
      <c r="V444" s="687"/>
      <c r="W444" s="687"/>
      <c r="X444" s="687"/>
      <c r="Y444" s="687"/>
      <c r="Z444" s="687"/>
      <c r="AA444" s="63"/>
      <c r="AB444" s="63"/>
      <c r="AC444" s="63"/>
    </row>
    <row r="445" spans="1:68" ht="27" customHeight="1" x14ac:dyDescent="0.25">
      <c r="A445" s="60" t="s">
        <v>694</v>
      </c>
      <c r="B445" s="60" t="s">
        <v>695</v>
      </c>
      <c r="C445" s="34">
        <v>4301031294</v>
      </c>
      <c r="D445" s="688">
        <v>4680115885189</v>
      </c>
      <c r="E445" s="68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157</v>
      </c>
      <c r="L445" s="35" t="s">
        <v>45</v>
      </c>
      <c r="M445" s="36" t="s">
        <v>80</v>
      </c>
      <c r="N445" s="36"/>
      <c r="O445" s="35">
        <v>40</v>
      </c>
      <c r="P445" s="9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90"/>
      <c r="R445" s="690"/>
      <c r="S445" s="690"/>
      <c r="T445" s="691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07" t="s">
        <v>696</v>
      </c>
      <c r="AG445" s="75"/>
      <c r="AJ445" s="79" t="s">
        <v>45</v>
      </c>
      <c r="AK445" s="79">
        <v>0</v>
      </c>
      <c r="BB445" s="508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697</v>
      </c>
      <c r="B446" s="60" t="s">
        <v>698</v>
      </c>
      <c r="C446" s="34">
        <v>4301031347</v>
      </c>
      <c r="D446" s="688">
        <v>4680115885110</v>
      </c>
      <c r="E446" s="68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81</v>
      </c>
      <c r="L446" s="35" t="s">
        <v>45</v>
      </c>
      <c r="M446" s="36" t="s">
        <v>80</v>
      </c>
      <c r="N446" s="36"/>
      <c r="O446" s="35">
        <v>50</v>
      </c>
      <c r="P446" s="91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90"/>
      <c r="R446" s="690"/>
      <c r="S446" s="690"/>
      <c r="T446" s="691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 t="s">
        <v>45</v>
      </c>
      <c r="AB446" s="66" t="s">
        <v>45</v>
      </c>
      <c r="AC446" s="509" t="s">
        <v>699</v>
      </c>
      <c r="AG446" s="75"/>
      <c r="AJ446" s="79" t="s">
        <v>45</v>
      </c>
      <c r="AK446" s="79">
        <v>0</v>
      </c>
      <c r="BB446" s="510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00"/>
      <c r="B447" s="700"/>
      <c r="C447" s="700"/>
      <c r="D447" s="700"/>
      <c r="E447" s="700"/>
      <c r="F447" s="700"/>
      <c r="G447" s="700"/>
      <c r="H447" s="700"/>
      <c r="I447" s="700"/>
      <c r="J447" s="700"/>
      <c r="K447" s="700"/>
      <c r="L447" s="700"/>
      <c r="M447" s="700"/>
      <c r="N447" s="700"/>
      <c r="O447" s="701"/>
      <c r="P447" s="697" t="s">
        <v>40</v>
      </c>
      <c r="Q447" s="698"/>
      <c r="R447" s="698"/>
      <c r="S447" s="698"/>
      <c r="T447" s="698"/>
      <c r="U447" s="698"/>
      <c r="V447" s="699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700"/>
      <c r="B448" s="700"/>
      <c r="C448" s="700"/>
      <c r="D448" s="700"/>
      <c r="E448" s="700"/>
      <c r="F448" s="700"/>
      <c r="G448" s="700"/>
      <c r="H448" s="700"/>
      <c r="I448" s="700"/>
      <c r="J448" s="700"/>
      <c r="K448" s="700"/>
      <c r="L448" s="700"/>
      <c r="M448" s="700"/>
      <c r="N448" s="700"/>
      <c r="O448" s="701"/>
      <c r="P448" s="697" t="s">
        <v>40</v>
      </c>
      <c r="Q448" s="698"/>
      <c r="R448" s="698"/>
      <c r="S448" s="698"/>
      <c r="T448" s="698"/>
      <c r="U448" s="698"/>
      <c r="V448" s="699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86" t="s">
        <v>700</v>
      </c>
      <c r="B449" s="686"/>
      <c r="C449" s="686"/>
      <c r="D449" s="686"/>
      <c r="E449" s="686"/>
      <c r="F449" s="686"/>
      <c r="G449" s="686"/>
      <c r="H449" s="686"/>
      <c r="I449" s="686"/>
      <c r="J449" s="686"/>
      <c r="K449" s="686"/>
      <c r="L449" s="686"/>
      <c r="M449" s="686"/>
      <c r="N449" s="686"/>
      <c r="O449" s="686"/>
      <c r="P449" s="686"/>
      <c r="Q449" s="686"/>
      <c r="R449" s="686"/>
      <c r="S449" s="686"/>
      <c r="T449" s="686"/>
      <c r="U449" s="686"/>
      <c r="V449" s="686"/>
      <c r="W449" s="686"/>
      <c r="X449" s="686"/>
      <c r="Y449" s="686"/>
      <c r="Z449" s="686"/>
      <c r="AA449" s="62"/>
      <c r="AB449" s="62"/>
      <c r="AC449" s="62"/>
    </row>
    <row r="450" spans="1:68" ht="14.25" customHeight="1" x14ac:dyDescent="0.25">
      <c r="A450" s="687" t="s">
        <v>153</v>
      </c>
      <c r="B450" s="687"/>
      <c r="C450" s="687"/>
      <c r="D450" s="687"/>
      <c r="E450" s="687"/>
      <c r="F450" s="687"/>
      <c r="G450" s="687"/>
      <c r="H450" s="687"/>
      <c r="I450" s="687"/>
      <c r="J450" s="687"/>
      <c r="K450" s="687"/>
      <c r="L450" s="687"/>
      <c r="M450" s="687"/>
      <c r="N450" s="687"/>
      <c r="O450" s="687"/>
      <c r="P450" s="687"/>
      <c r="Q450" s="687"/>
      <c r="R450" s="687"/>
      <c r="S450" s="687"/>
      <c r="T450" s="687"/>
      <c r="U450" s="687"/>
      <c r="V450" s="687"/>
      <c r="W450" s="687"/>
      <c r="X450" s="687"/>
      <c r="Y450" s="687"/>
      <c r="Z450" s="687"/>
      <c r="AA450" s="63"/>
      <c r="AB450" s="63"/>
      <c r="AC450" s="63"/>
    </row>
    <row r="451" spans="1:68" ht="27" customHeight="1" x14ac:dyDescent="0.25">
      <c r="A451" s="60" t="s">
        <v>701</v>
      </c>
      <c r="B451" s="60" t="s">
        <v>702</v>
      </c>
      <c r="C451" s="34">
        <v>4301031261</v>
      </c>
      <c r="D451" s="688">
        <v>4680115885103</v>
      </c>
      <c r="E451" s="68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81</v>
      </c>
      <c r="L451" s="35" t="s">
        <v>45</v>
      </c>
      <c r="M451" s="36" t="s">
        <v>80</v>
      </c>
      <c r="N451" s="36"/>
      <c r="O451" s="35">
        <v>40</v>
      </c>
      <c r="P451" s="9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90"/>
      <c r="R451" s="690"/>
      <c r="S451" s="690"/>
      <c r="T451" s="691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11" t="s">
        <v>703</v>
      </c>
      <c r="AG451" s="75"/>
      <c r="AJ451" s="79" t="s">
        <v>45</v>
      </c>
      <c r="AK451" s="79">
        <v>0</v>
      </c>
      <c r="BB451" s="512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700"/>
      <c r="B452" s="700"/>
      <c r="C452" s="700"/>
      <c r="D452" s="700"/>
      <c r="E452" s="700"/>
      <c r="F452" s="700"/>
      <c r="G452" s="700"/>
      <c r="H452" s="700"/>
      <c r="I452" s="700"/>
      <c r="J452" s="700"/>
      <c r="K452" s="700"/>
      <c r="L452" s="700"/>
      <c r="M452" s="700"/>
      <c r="N452" s="700"/>
      <c r="O452" s="701"/>
      <c r="P452" s="697" t="s">
        <v>40</v>
      </c>
      <c r="Q452" s="698"/>
      <c r="R452" s="698"/>
      <c r="S452" s="698"/>
      <c r="T452" s="698"/>
      <c r="U452" s="698"/>
      <c r="V452" s="699"/>
      <c r="W452" s="40" t="s">
        <v>39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700"/>
      <c r="B453" s="700"/>
      <c r="C453" s="700"/>
      <c r="D453" s="700"/>
      <c r="E453" s="700"/>
      <c r="F453" s="700"/>
      <c r="G453" s="700"/>
      <c r="H453" s="700"/>
      <c r="I453" s="700"/>
      <c r="J453" s="700"/>
      <c r="K453" s="700"/>
      <c r="L453" s="700"/>
      <c r="M453" s="700"/>
      <c r="N453" s="700"/>
      <c r="O453" s="701"/>
      <c r="P453" s="697" t="s">
        <v>40</v>
      </c>
      <c r="Q453" s="698"/>
      <c r="R453" s="698"/>
      <c r="S453" s="698"/>
      <c r="T453" s="698"/>
      <c r="U453" s="698"/>
      <c r="V453" s="699"/>
      <c r="W453" s="40" t="s">
        <v>0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87" t="s">
        <v>179</v>
      </c>
      <c r="B454" s="687"/>
      <c r="C454" s="687"/>
      <c r="D454" s="687"/>
      <c r="E454" s="687"/>
      <c r="F454" s="687"/>
      <c r="G454" s="687"/>
      <c r="H454" s="687"/>
      <c r="I454" s="687"/>
      <c r="J454" s="687"/>
      <c r="K454" s="687"/>
      <c r="L454" s="687"/>
      <c r="M454" s="687"/>
      <c r="N454" s="687"/>
      <c r="O454" s="687"/>
      <c r="P454" s="687"/>
      <c r="Q454" s="687"/>
      <c r="R454" s="687"/>
      <c r="S454" s="687"/>
      <c r="T454" s="687"/>
      <c r="U454" s="687"/>
      <c r="V454" s="687"/>
      <c r="W454" s="687"/>
      <c r="X454" s="687"/>
      <c r="Y454" s="687"/>
      <c r="Z454" s="687"/>
      <c r="AA454" s="63"/>
      <c r="AB454" s="63"/>
      <c r="AC454" s="63"/>
    </row>
    <row r="455" spans="1:68" ht="27" customHeight="1" x14ac:dyDescent="0.25">
      <c r="A455" s="60" t="s">
        <v>704</v>
      </c>
      <c r="B455" s="60" t="s">
        <v>705</v>
      </c>
      <c r="C455" s="34">
        <v>4301060412</v>
      </c>
      <c r="D455" s="688">
        <v>4680115885509</v>
      </c>
      <c r="E455" s="68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81</v>
      </c>
      <c r="L455" s="35" t="s">
        <v>45</v>
      </c>
      <c r="M455" s="36" t="s">
        <v>80</v>
      </c>
      <c r="N455" s="36"/>
      <c r="O455" s="35">
        <v>35</v>
      </c>
      <c r="P455" s="91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90"/>
      <c r="R455" s="690"/>
      <c r="S455" s="690"/>
      <c r="T455" s="691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706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00"/>
      <c r="B456" s="700"/>
      <c r="C456" s="700"/>
      <c r="D456" s="700"/>
      <c r="E456" s="700"/>
      <c r="F456" s="700"/>
      <c r="G456" s="700"/>
      <c r="H456" s="700"/>
      <c r="I456" s="700"/>
      <c r="J456" s="700"/>
      <c r="K456" s="700"/>
      <c r="L456" s="700"/>
      <c r="M456" s="700"/>
      <c r="N456" s="700"/>
      <c r="O456" s="701"/>
      <c r="P456" s="697" t="s">
        <v>40</v>
      </c>
      <c r="Q456" s="698"/>
      <c r="R456" s="698"/>
      <c r="S456" s="698"/>
      <c r="T456" s="698"/>
      <c r="U456" s="698"/>
      <c r="V456" s="699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700"/>
      <c r="B457" s="700"/>
      <c r="C457" s="700"/>
      <c r="D457" s="700"/>
      <c r="E457" s="700"/>
      <c r="F457" s="700"/>
      <c r="G457" s="700"/>
      <c r="H457" s="700"/>
      <c r="I457" s="700"/>
      <c r="J457" s="700"/>
      <c r="K457" s="700"/>
      <c r="L457" s="700"/>
      <c r="M457" s="700"/>
      <c r="N457" s="700"/>
      <c r="O457" s="701"/>
      <c r="P457" s="697" t="s">
        <v>40</v>
      </c>
      <c r="Q457" s="698"/>
      <c r="R457" s="698"/>
      <c r="S457" s="698"/>
      <c r="T457" s="698"/>
      <c r="U457" s="698"/>
      <c r="V457" s="699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85" t="s">
        <v>707</v>
      </c>
      <c r="B458" s="685"/>
      <c r="C458" s="685"/>
      <c r="D458" s="685"/>
      <c r="E458" s="685"/>
      <c r="F458" s="685"/>
      <c r="G458" s="685"/>
      <c r="H458" s="685"/>
      <c r="I458" s="685"/>
      <c r="J458" s="685"/>
      <c r="K458" s="685"/>
      <c r="L458" s="685"/>
      <c r="M458" s="685"/>
      <c r="N458" s="685"/>
      <c r="O458" s="685"/>
      <c r="P458" s="685"/>
      <c r="Q458" s="685"/>
      <c r="R458" s="685"/>
      <c r="S458" s="685"/>
      <c r="T458" s="685"/>
      <c r="U458" s="685"/>
      <c r="V458" s="685"/>
      <c r="W458" s="685"/>
      <c r="X458" s="685"/>
      <c r="Y458" s="685"/>
      <c r="Z458" s="685"/>
      <c r="AA458" s="52"/>
      <c r="AB458" s="52"/>
      <c r="AC458" s="52"/>
    </row>
    <row r="459" spans="1:68" ht="16.5" customHeight="1" x14ac:dyDescent="0.25">
      <c r="A459" s="686" t="s">
        <v>707</v>
      </c>
      <c r="B459" s="686"/>
      <c r="C459" s="686"/>
      <c r="D459" s="686"/>
      <c r="E459" s="686"/>
      <c r="F459" s="686"/>
      <c r="G459" s="686"/>
      <c r="H459" s="686"/>
      <c r="I459" s="686"/>
      <c r="J459" s="686"/>
      <c r="K459" s="686"/>
      <c r="L459" s="686"/>
      <c r="M459" s="686"/>
      <c r="N459" s="686"/>
      <c r="O459" s="686"/>
      <c r="P459" s="686"/>
      <c r="Q459" s="686"/>
      <c r="R459" s="686"/>
      <c r="S459" s="686"/>
      <c r="T459" s="686"/>
      <c r="U459" s="686"/>
      <c r="V459" s="686"/>
      <c r="W459" s="686"/>
      <c r="X459" s="686"/>
      <c r="Y459" s="686"/>
      <c r="Z459" s="686"/>
      <c r="AA459" s="62"/>
      <c r="AB459" s="62"/>
      <c r="AC459" s="62"/>
    </row>
    <row r="460" spans="1:68" ht="14.25" customHeight="1" x14ac:dyDescent="0.25">
      <c r="A460" s="687" t="s">
        <v>105</v>
      </c>
      <c r="B460" s="687"/>
      <c r="C460" s="687"/>
      <c r="D460" s="687"/>
      <c r="E460" s="687"/>
      <c r="F460" s="687"/>
      <c r="G460" s="687"/>
      <c r="H460" s="687"/>
      <c r="I460" s="687"/>
      <c r="J460" s="687"/>
      <c r="K460" s="687"/>
      <c r="L460" s="687"/>
      <c r="M460" s="687"/>
      <c r="N460" s="687"/>
      <c r="O460" s="687"/>
      <c r="P460" s="687"/>
      <c r="Q460" s="687"/>
      <c r="R460" s="687"/>
      <c r="S460" s="687"/>
      <c r="T460" s="687"/>
      <c r="U460" s="687"/>
      <c r="V460" s="687"/>
      <c r="W460" s="687"/>
      <c r="X460" s="687"/>
      <c r="Y460" s="687"/>
      <c r="Z460" s="687"/>
      <c r="AA460" s="63"/>
      <c r="AB460" s="63"/>
      <c r="AC460" s="63"/>
    </row>
    <row r="461" spans="1:68" ht="27" customHeight="1" x14ac:dyDescent="0.25">
      <c r="A461" s="60" t="s">
        <v>708</v>
      </c>
      <c r="B461" s="60" t="s">
        <v>709</v>
      </c>
      <c r="C461" s="34">
        <v>4301011795</v>
      </c>
      <c r="D461" s="688">
        <v>4607091389067</v>
      </c>
      <c r="E461" s="68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110</v>
      </c>
      <c r="L461" s="35" t="s">
        <v>45</v>
      </c>
      <c r="M461" s="36" t="s">
        <v>109</v>
      </c>
      <c r="N461" s="36"/>
      <c r="O461" s="35">
        <v>60</v>
      </c>
      <c r="P461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90"/>
      <c r="R461" s="690"/>
      <c r="S461" s="690"/>
      <c r="T461" s="691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 t="s">
        <v>45</v>
      </c>
      <c r="AB461" s="66" t="s">
        <v>45</v>
      </c>
      <c r="AC461" s="515" t="s">
        <v>710</v>
      </c>
      <c r="AG461" s="75"/>
      <c r="AJ461" s="79" t="s">
        <v>45</v>
      </c>
      <c r="AK461" s="79">
        <v>0</v>
      </c>
      <c r="BB461" s="516" t="s">
        <v>66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711</v>
      </c>
      <c r="B462" s="60" t="s">
        <v>712</v>
      </c>
      <c r="C462" s="34">
        <v>4301011961</v>
      </c>
      <c r="D462" s="688">
        <v>4680115885271</v>
      </c>
      <c r="E462" s="6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110</v>
      </c>
      <c r="L462" s="35" t="s">
        <v>45</v>
      </c>
      <c r="M462" s="36" t="s">
        <v>109</v>
      </c>
      <c r="N462" s="36"/>
      <c r="O462" s="35">
        <v>60</v>
      </c>
      <c r="P462" s="9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90"/>
      <c r="R462" s="690"/>
      <c r="S462" s="690"/>
      <c r="T462" s="691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68"/>
        <v>0</v>
      </c>
      <c r="Z462" s="39" t="str">
        <f t="shared" si="69"/>
        <v/>
      </c>
      <c r="AA462" s="65" t="s">
        <v>45</v>
      </c>
      <c r="AB462" s="66" t="s">
        <v>45</v>
      </c>
      <c r="AC462" s="517" t="s">
        <v>713</v>
      </c>
      <c r="AG462" s="75"/>
      <c r="AJ462" s="79" t="s">
        <v>45</v>
      </c>
      <c r="AK462" s="79">
        <v>0</v>
      </c>
      <c r="BB462" s="518" t="s">
        <v>66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714</v>
      </c>
      <c r="B463" s="60" t="s">
        <v>715</v>
      </c>
      <c r="C463" s="34">
        <v>4301011376</v>
      </c>
      <c r="D463" s="688">
        <v>4680115885226</v>
      </c>
      <c r="E463" s="6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110</v>
      </c>
      <c r="L463" s="35" t="s">
        <v>45</v>
      </c>
      <c r="M463" s="36" t="s">
        <v>113</v>
      </c>
      <c r="N463" s="36"/>
      <c r="O463" s="35">
        <v>60</v>
      </c>
      <c r="P463" s="9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90"/>
      <c r="R463" s="690"/>
      <c r="S463" s="690"/>
      <c r="T463" s="691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68"/>
        <v>0</v>
      </c>
      <c r="Z463" s="39" t="str">
        <f t="shared" si="69"/>
        <v/>
      </c>
      <c r="AA463" s="65" t="s">
        <v>45</v>
      </c>
      <c r="AB463" s="66" t="s">
        <v>45</v>
      </c>
      <c r="AC463" s="519" t="s">
        <v>716</v>
      </c>
      <c r="AG463" s="75"/>
      <c r="AJ463" s="79" t="s">
        <v>45</v>
      </c>
      <c r="AK463" s="79">
        <v>0</v>
      </c>
      <c r="BB463" s="520" t="s">
        <v>66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customHeight="1" x14ac:dyDescent="0.25">
      <c r="A464" s="60" t="s">
        <v>717</v>
      </c>
      <c r="B464" s="60" t="s">
        <v>718</v>
      </c>
      <c r="C464" s="34">
        <v>4301011774</v>
      </c>
      <c r="D464" s="688">
        <v>4680115884502</v>
      </c>
      <c r="E464" s="6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110</v>
      </c>
      <c r="L464" s="35" t="s">
        <v>45</v>
      </c>
      <c r="M464" s="36" t="s">
        <v>109</v>
      </c>
      <c r="N464" s="36"/>
      <c r="O464" s="35">
        <v>60</v>
      </c>
      <c r="P464" s="9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90"/>
      <c r="R464" s="690"/>
      <c r="S464" s="690"/>
      <c r="T464" s="691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68"/>
        <v>0</v>
      </c>
      <c r="Z464" s="39" t="str">
        <f t="shared" si="69"/>
        <v/>
      </c>
      <c r="AA464" s="65" t="s">
        <v>45</v>
      </c>
      <c r="AB464" s="66" t="s">
        <v>45</v>
      </c>
      <c r="AC464" s="521" t="s">
        <v>719</v>
      </c>
      <c r="AG464" s="75"/>
      <c r="AJ464" s="79" t="s">
        <v>45</v>
      </c>
      <c r="AK464" s="79">
        <v>0</v>
      </c>
      <c r="BB464" s="522" t="s">
        <v>66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720</v>
      </c>
      <c r="B465" s="60" t="s">
        <v>721</v>
      </c>
      <c r="C465" s="34">
        <v>4301011771</v>
      </c>
      <c r="D465" s="688">
        <v>4607091389104</v>
      </c>
      <c r="E465" s="68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110</v>
      </c>
      <c r="L465" s="35" t="s">
        <v>45</v>
      </c>
      <c r="M465" s="36" t="s">
        <v>109</v>
      </c>
      <c r="N465" s="36"/>
      <c r="O465" s="35">
        <v>60</v>
      </c>
      <c r="P465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90"/>
      <c r="R465" s="690"/>
      <c r="S465" s="690"/>
      <c r="T465" s="691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8"/>
        <v>0</v>
      </c>
      <c r="Z465" s="39" t="str">
        <f t="shared" si="69"/>
        <v/>
      </c>
      <c r="AA465" s="65" t="s">
        <v>45</v>
      </c>
      <c r="AB465" s="66" t="s">
        <v>45</v>
      </c>
      <c r="AC465" s="523" t="s">
        <v>722</v>
      </c>
      <c r="AG465" s="75"/>
      <c r="AJ465" s="79" t="s">
        <v>45</v>
      </c>
      <c r="AK465" s="79">
        <v>0</v>
      </c>
      <c r="BB465" s="524" t="s">
        <v>66</v>
      </c>
      <c r="BM465" s="75">
        <f t="shared" si="70"/>
        <v>0</v>
      </c>
      <c r="BN465" s="75">
        <f t="shared" si="71"/>
        <v>0</v>
      </c>
      <c r="BO465" s="75">
        <f t="shared" si="72"/>
        <v>0</v>
      </c>
      <c r="BP465" s="75">
        <f t="shared" si="73"/>
        <v>0</v>
      </c>
    </row>
    <row r="466" spans="1:68" ht="16.5" customHeight="1" x14ac:dyDescent="0.25">
      <c r="A466" s="60" t="s">
        <v>723</v>
      </c>
      <c r="B466" s="60" t="s">
        <v>724</v>
      </c>
      <c r="C466" s="34">
        <v>4301011799</v>
      </c>
      <c r="D466" s="688">
        <v>4680115884519</v>
      </c>
      <c r="E466" s="68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110</v>
      </c>
      <c r="L466" s="35" t="s">
        <v>45</v>
      </c>
      <c r="M466" s="36" t="s">
        <v>113</v>
      </c>
      <c r="N466" s="36"/>
      <c r="O466" s="35">
        <v>60</v>
      </c>
      <c r="P466" s="9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90"/>
      <c r="R466" s="690"/>
      <c r="S466" s="690"/>
      <c r="T466" s="691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25" t="s">
        <v>725</v>
      </c>
      <c r="AG466" s="75"/>
      <c r="AJ466" s="79" t="s">
        <v>45</v>
      </c>
      <c r="AK466" s="79">
        <v>0</v>
      </c>
      <c r="BB466" s="526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726</v>
      </c>
      <c r="B467" s="60" t="s">
        <v>727</v>
      </c>
      <c r="C467" s="34">
        <v>4301012125</v>
      </c>
      <c r="D467" s="688">
        <v>4680115886391</v>
      </c>
      <c r="E467" s="68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81</v>
      </c>
      <c r="L467" s="35" t="s">
        <v>45</v>
      </c>
      <c r="M467" s="36" t="s">
        <v>113</v>
      </c>
      <c r="N467" s="36"/>
      <c r="O467" s="35">
        <v>60</v>
      </c>
      <c r="P467" s="9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90"/>
      <c r="R467" s="690"/>
      <c r="S467" s="690"/>
      <c r="T467" s="691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27" t="s">
        <v>710</v>
      </c>
      <c r="AG467" s="75"/>
      <c r="AJ467" s="79" t="s">
        <v>45</v>
      </c>
      <c r="AK467" s="79">
        <v>0</v>
      </c>
      <c r="BB467" s="528" t="s">
        <v>66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728</v>
      </c>
      <c r="B468" s="60" t="s">
        <v>729</v>
      </c>
      <c r="C468" s="34">
        <v>4301011778</v>
      </c>
      <c r="D468" s="688">
        <v>4680115880603</v>
      </c>
      <c r="E468" s="68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114</v>
      </c>
      <c r="L468" s="35" t="s">
        <v>45</v>
      </c>
      <c r="M468" s="36" t="s">
        <v>109</v>
      </c>
      <c r="N468" s="36"/>
      <c r="O468" s="35">
        <v>60</v>
      </c>
      <c r="P468" s="9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90"/>
      <c r="R468" s="690"/>
      <c r="S468" s="690"/>
      <c r="T468" s="691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29" t="s">
        <v>710</v>
      </c>
      <c r="AG468" s="75"/>
      <c r="AJ468" s="79" t="s">
        <v>45</v>
      </c>
      <c r="AK468" s="79">
        <v>0</v>
      </c>
      <c r="BB468" s="530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728</v>
      </c>
      <c r="B469" s="60" t="s">
        <v>730</v>
      </c>
      <c r="C469" s="34">
        <v>4301012035</v>
      </c>
      <c r="D469" s="688">
        <v>4680115880603</v>
      </c>
      <c r="E469" s="68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114</v>
      </c>
      <c r="L469" s="35" t="s">
        <v>45</v>
      </c>
      <c r="M469" s="36" t="s">
        <v>109</v>
      </c>
      <c r="N469" s="36"/>
      <c r="O469" s="35">
        <v>60</v>
      </c>
      <c r="P469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90"/>
      <c r="R469" s="690"/>
      <c r="S469" s="690"/>
      <c r="T469" s="691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 t="s">
        <v>45</v>
      </c>
      <c r="AB469" s="66" t="s">
        <v>45</v>
      </c>
      <c r="AC469" s="531" t="s">
        <v>710</v>
      </c>
      <c r="AG469" s="75"/>
      <c r="AJ469" s="79" t="s">
        <v>45</v>
      </c>
      <c r="AK469" s="79">
        <v>0</v>
      </c>
      <c r="BB469" s="532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731</v>
      </c>
      <c r="B470" s="60" t="s">
        <v>732</v>
      </c>
      <c r="C470" s="34">
        <v>4301012036</v>
      </c>
      <c r="D470" s="688">
        <v>4680115882782</v>
      </c>
      <c r="E470" s="68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114</v>
      </c>
      <c r="L470" s="35" t="s">
        <v>45</v>
      </c>
      <c r="M470" s="36" t="s">
        <v>109</v>
      </c>
      <c r="N470" s="36"/>
      <c r="O470" s="35">
        <v>60</v>
      </c>
      <c r="P470" s="92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90"/>
      <c r="R470" s="690"/>
      <c r="S470" s="690"/>
      <c r="T470" s="691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 t="s">
        <v>45</v>
      </c>
      <c r="AB470" s="66" t="s">
        <v>45</v>
      </c>
      <c r="AC470" s="533" t="s">
        <v>713</v>
      </c>
      <c r="AG470" s="75"/>
      <c r="AJ470" s="79" t="s">
        <v>45</v>
      </c>
      <c r="AK470" s="79">
        <v>0</v>
      </c>
      <c r="BB470" s="534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733</v>
      </c>
      <c r="B471" s="60" t="s">
        <v>734</v>
      </c>
      <c r="C471" s="34">
        <v>4301012055</v>
      </c>
      <c r="D471" s="688">
        <v>4680115886469</v>
      </c>
      <c r="E471" s="68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114</v>
      </c>
      <c r="L471" s="35" t="s">
        <v>45</v>
      </c>
      <c r="M471" s="36" t="s">
        <v>109</v>
      </c>
      <c r="N471" s="36"/>
      <c r="O471" s="35">
        <v>60</v>
      </c>
      <c r="P471" s="923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90"/>
      <c r="R471" s="690"/>
      <c r="S471" s="690"/>
      <c r="T471" s="691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 t="s">
        <v>45</v>
      </c>
      <c r="AB471" s="66" t="s">
        <v>45</v>
      </c>
      <c r="AC471" s="535" t="s">
        <v>716</v>
      </c>
      <c r="AG471" s="75"/>
      <c r="AJ471" s="79" t="s">
        <v>45</v>
      </c>
      <c r="AK471" s="79">
        <v>0</v>
      </c>
      <c r="BB471" s="536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735</v>
      </c>
      <c r="B472" s="60" t="s">
        <v>736</v>
      </c>
      <c r="C472" s="34">
        <v>4301012057</v>
      </c>
      <c r="D472" s="688">
        <v>4680115886483</v>
      </c>
      <c r="E472" s="68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114</v>
      </c>
      <c r="L472" s="35" t="s">
        <v>45</v>
      </c>
      <c r="M472" s="36" t="s">
        <v>109</v>
      </c>
      <c r="N472" s="36"/>
      <c r="O472" s="35">
        <v>60</v>
      </c>
      <c r="P472" s="92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90"/>
      <c r="R472" s="690"/>
      <c r="S472" s="690"/>
      <c r="T472" s="691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7" t="s">
        <v>719</v>
      </c>
      <c r="AG472" s="75"/>
      <c r="AJ472" s="79" t="s">
        <v>45</v>
      </c>
      <c r="AK472" s="79">
        <v>0</v>
      </c>
      <c r="BB472" s="538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737</v>
      </c>
      <c r="B473" s="60" t="s">
        <v>738</v>
      </c>
      <c r="C473" s="34">
        <v>4301012050</v>
      </c>
      <c r="D473" s="688">
        <v>4680115885479</v>
      </c>
      <c r="E473" s="68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81</v>
      </c>
      <c r="L473" s="35" t="s">
        <v>45</v>
      </c>
      <c r="M473" s="36" t="s">
        <v>109</v>
      </c>
      <c r="N473" s="36"/>
      <c r="O473" s="35">
        <v>60</v>
      </c>
      <c r="P473" s="9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90"/>
      <c r="R473" s="690"/>
      <c r="S473" s="690"/>
      <c r="T473" s="691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39" t="s">
        <v>722</v>
      </c>
      <c r="AG473" s="75"/>
      <c r="AJ473" s="79" t="s">
        <v>45</v>
      </c>
      <c r="AK473" s="79">
        <v>0</v>
      </c>
      <c r="BB473" s="540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739</v>
      </c>
      <c r="B474" s="60" t="s">
        <v>740</v>
      </c>
      <c r="C474" s="34">
        <v>4301011784</v>
      </c>
      <c r="D474" s="688">
        <v>4607091389982</v>
      </c>
      <c r="E474" s="68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114</v>
      </c>
      <c r="L474" s="35" t="s">
        <v>45</v>
      </c>
      <c r="M474" s="36" t="s">
        <v>109</v>
      </c>
      <c r="N474" s="36"/>
      <c r="O474" s="35">
        <v>60</v>
      </c>
      <c r="P474" s="92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90"/>
      <c r="R474" s="690"/>
      <c r="S474" s="690"/>
      <c r="T474" s="69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 t="s">
        <v>45</v>
      </c>
      <c r="AB474" s="66" t="s">
        <v>45</v>
      </c>
      <c r="AC474" s="541" t="s">
        <v>722</v>
      </c>
      <c r="AG474" s="75"/>
      <c r="AJ474" s="79" t="s">
        <v>45</v>
      </c>
      <c r="AK474" s="79">
        <v>0</v>
      </c>
      <c r="BB474" s="542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739</v>
      </c>
      <c r="B475" s="60" t="s">
        <v>741</v>
      </c>
      <c r="C475" s="34">
        <v>4301012034</v>
      </c>
      <c r="D475" s="688">
        <v>4607091389982</v>
      </c>
      <c r="E475" s="68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114</v>
      </c>
      <c r="L475" s="35" t="s">
        <v>45</v>
      </c>
      <c r="M475" s="36" t="s">
        <v>109</v>
      </c>
      <c r="N475" s="36"/>
      <c r="O475" s="35">
        <v>60</v>
      </c>
      <c r="P475" s="92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90"/>
      <c r="R475" s="690"/>
      <c r="S475" s="690"/>
      <c r="T475" s="69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 t="s">
        <v>45</v>
      </c>
      <c r="AB475" s="66" t="s">
        <v>45</v>
      </c>
      <c r="AC475" s="543" t="s">
        <v>722</v>
      </c>
      <c r="AG475" s="75"/>
      <c r="AJ475" s="79" t="s">
        <v>45</v>
      </c>
      <c r="AK475" s="79">
        <v>0</v>
      </c>
      <c r="BB475" s="544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742</v>
      </c>
      <c r="B476" s="60" t="s">
        <v>743</v>
      </c>
      <c r="C476" s="34">
        <v>4301012058</v>
      </c>
      <c r="D476" s="688">
        <v>4680115886490</v>
      </c>
      <c r="E476" s="68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114</v>
      </c>
      <c r="L476" s="35" t="s">
        <v>45</v>
      </c>
      <c r="M476" s="36" t="s">
        <v>109</v>
      </c>
      <c r="N476" s="36"/>
      <c r="O476" s="35">
        <v>60</v>
      </c>
      <c r="P476" s="92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90"/>
      <c r="R476" s="690"/>
      <c r="S476" s="690"/>
      <c r="T476" s="69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45" t="s">
        <v>725</v>
      </c>
      <c r="AG476" s="75"/>
      <c r="AJ476" s="79" t="s">
        <v>45</v>
      </c>
      <c r="AK476" s="79">
        <v>0</v>
      </c>
      <c r="BB476" s="546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700"/>
      <c r="B477" s="700"/>
      <c r="C477" s="700"/>
      <c r="D477" s="700"/>
      <c r="E477" s="700"/>
      <c r="F477" s="700"/>
      <c r="G477" s="700"/>
      <c r="H477" s="700"/>
      <c r="I477" s="700"/>
      <c r="J477" s="700"/>
      <c r="K477" s="700"/>
      <c r="L477" s="700"/>
      <c r="M477" s="700"/>
      <c r="N477" s="700"/>
      <c r="O477" s="701"/>
      <c r="P477" s="697" t="s">
        <v>40</v>
      </c>
      <c r="Q477" s="698"/>
      <c r="R477" s="698"/>
      <c r="S477" s="698"/>
      <c r="T477" s="698"/>
      <c r="U477" s="698"/>
      <c r="V477" s="699"/>
      <c r="W477" s="40" t="s">
        <v>39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0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0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700"/>
      <c r="B478" s="700"/>
      <c r="C478" s="700"/>
      <c r="D478" s="700"/>
      <c r="E478" s="700"/>
      <c r="F478" s="700"/>
      <c r="G478" s="700"/>
      <c r="H478" s="700"/>
      <c r="I478" s="700"/>
      <c r="J478" s="700"/>
      <c r="K478" s="700"/>
      <c r="L478" s="700"/>
      <c r="M478" s="700"/>
      <c r="N478" s="700"/>
      <c r="O478" s="701"/>
      <c r="P478" s="697" t="s">
        <v>40</v>
      </c>
      <c r="Q478" s="698"/>
      <c r="R478" s="698"/>
      <c r="S478" s="698"/>
      <c r="T478" s="698"/>
      <c r="U478" s="698"/>
      <c r="V478" s="699"/>
      <c r="W478" s="40" t="s">
        <v>0</v>
      </c>
      <c r="X478" s="41">
        <f>IFERROR(SUM(X461:X476),"0")</f>
        <v>0</v>
      </c>
      <c r="Y478" s="41">
        <f>IFERROR(SUM(Y461:Y476),"0")</f>
        <v>0</v>
      </c>
      <c r="Z478" s="40"/>
      <c r="AA478" s="64"/>
      <c r="AB478" s="64"/>
      <c r="AC478" s="64"/>
    </row>
    <row r="479" spans="1:68" ht="14.25" customHeight="1" x14ac:dyDescent="0.25">
      <c r="A479" s="687" t="s">
        <v>142</v>
      </c>
      <c r="B479" s="687"/>
      <c r="C479" s="687"/>
      <c r="D479" s="687"/>
      <c r="E479" s="687"/>
      <c r="F479" s="687"/>
      <c r="G479" s="687"/>
      <c r="H479" s="687"/>
      <c r="I479" s="687"/>
      <c r="J479" s="687"/>
      <c r="K479" s="687"/>
      <c r="L479" s="687"/>
      <c r="M479" s="687"/>
      <c r="N479" s="687"/>
      <c r="O479" s="687"/>
      <c r="P479" s="687"/>
      <c r="Q479" s="687"/>
      <c r="R479" s="687"/>
      <c r="S479" s="687"/>
      <c r="T479" s="687"/>
      <c r="U479" s="687"/>
      <c r="V479" s="687"/>
      <c r="W479" s="687"/>
      <c r="X479" s="687"/>
      <c r="Y479" s="687"/>
      <c r="Z479" s="687"/>
      <c r="AA479" s="63"/>
      <c r="AB479" s="63"/>
      <c r="AC479" s="63"/>
    </row>
    <row r="480" spans="1:68" ht="16.5" customHeight="1" x14ac:dyDescent="0.25">
      <c r="A480" s="60" t="s">
        <v>744</v>
      </c>
      <c r="B480" s="60" t="s">
        <v>745</v>
      </c>
      <c r="C480" s="34">
        <v>4301020334</v>
      </c>
      <c r="D480" s="688">
        <v>4607091388930</v>
      </c>
      <c r="E480" s="68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110</v>
      </c>
      <c r="L480" s="35" t="s">
        <v>45</v>
      </c>
      <c r="M480" s="36" t="s">
        <v>113</v>
      </c>
      <c r="N480" s="36"/>
      <c r="O480" s="35">
        <v>70</v>
      </c>
      <c r="P480" s="92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90"/>
      <c r="R480" s="690"/>
      <c r="S480" s="690"/>
      <c r="T480" s="691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 t="s">
        <v>45</v>
      </c>
      <c r="AB480" s="66" t="s">
        <v>45</v>
      </c>
      <c r="AC480" s="547" t="s">
        <v>746</v>
      </c>
      <c r="AG480" s="75"/>
      <c r="AJ480" s="79" t="s">
        <v>45</v>
      </c>
      <c r="AK480" s="79">
        <v>0</v>
      </c>
      <c r="BB480" s="548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customHeight="1" x14ac:dyDescent="0.25">
      <c r="A481" s="60" t="s">
        <v>747</v>
      </c>
      <c r="B481" s="60" t="s">
        <v>748</v>
      </c>
      <c r="C481" s="34">
        <v>4301020384</v>
      </c>
      <c r="D481" s="688">
        <v>4680115886407</v>
      </c>
      <c r="E481" s="68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81</v>
      </c>
      <c r="L481" s="35" t="s">
        <v>45</v>
      </c>
      <c r="M481" s="36" t="s">
        <v>113</v>
      </c>
      <c r="N481" s="36"/>
      <c r="O481" s="35">
        <v>70</v>
      </c>
      <c r="P481" s="9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90"/>
      <c r="R481" s="690"/>
      <c r="S481" s="690"/>
      <c r="T481" s="691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 t="s">
        <v>45</v>
      </c>
      <c r="AB481" s="66" t="s">
        <v>45</v>
      </c>
      <c r="AC481" s="549" t="s">
        <v>746</v>
      </c>
      <c r="AG481" s="75"/>
      <c r="AJ481" s="79" t="s">
        <v>45</v>
      </c>
      <c r="AK481" s="79">
        <v>0</v>
      </c>
      <c r="BB481" s="550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749</v>
      </c>
      <c r="B482" s="60" t="s">
        <v>750</v>
      </c>
      <c r="C482" s="34">
        <v>4301020385</v>
      </c>
      <c r="D482" s="688">
        <v>4680115880054</v>
      </c>
      <c r="E482" s="68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114</v>
      </c>
      <c r="L482" s="35" t="s">
        <v>45</v>
      </c>
      <c r="M482" s="36" t="s">
        <v>109</v>
      </c>
      <c r="N482" s="36"/>
      <c r="O482" s="35">
        <v>70</v>
      </c>
      <c r="P482" s="9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90"/>
      <c r="R482" s="690"/>
      <c r="S482" s="690"/>
      <c r="T482" s="691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51" t="s">
        <v>746</v>
      </c>
      <c r="AG482" s="75"/>
      <c r="AJ482" s="79" t="s">
        <v>45</v>
      </c>
      <c r="AK482" s="79">
        <v>0</v>
      </c>
      <c r="BB482" s="552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00"/>
      <c r="B483" s="700"/>
      <c r="C483" s="700"/>
      <c r="D483" s="700"/>
      <c r="E483" s="700"/>
      <c r="F483" s="700"/>
      <c r="G483" s="700"/>
      <c r="H483" s="700"/>
      <c r="I483" s="700"/>
      <c r="J483" s="700"/>
      <c r="K483" s="700"/>
      <c r="L483" s="700"/>
      <c r="M483" s="700"/>
      <c r="N483" s="700"/>
      <c r="O483" s="701"/>
      <c r="P483" s="697" t="s">
        <v>40</v>
      </c>
      <c r="Q483" s="698"/>
      <c r="R483" s="698"/>
      <c r="S483" s="698"/>
      <c r="T483" s="698"/>
      <c r="U483" s="698"/>
      <c r="V483" s="699"/>
      <c r="W483" s="40" t="s">
        <v>39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700"/>
      <c r="B484" s="700"/>
      <c r="C484" s="700"/>
      <c r="D484" s="700"/>
      <c r="E484" s="700"/>
      <c r="F484" s="700"/>
      <c r="G484" s="700"/>
      <c r="H484" s="700"/>
      <c r="I484" s="700"/>
      <c r="J484" s="700"/>
      <c r="K484" s="700"/>
      <c r="L484" s="700"/>
      <c r="M484" s="700"/>
      <c r="N484" s="700"/>
      <c r="O484" s="701"/>
      <c r="P484" s="697" t="s">
        <v>40</v>
      </c>
      <c r="Q484" s="698"/>
      <c r="R484" s="698"/>
      <c r="S484" s="698"/>
      <c r="T484" s="698"/>
      <c r="U484" s="698"/>
      <c r="V484" s="699"/>
      <c r="W484" s="40" t="s">
        <v>0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687" t="s">
        <v>153</v>
      </c>
      <c r="B485" s="687"/>
      <c r="C485" s="687"/>
      <c r="D485" s="687"/>
      <c r="E485" s="687"/>
      <c r="F485" s="687"/>
      <c r="G485" s="687"/>
      <c r="H485" s="687"/>
      <c r="I485" s="687"/>
      <c r="J485" s="687"/>
      <c r="K485" s="687"/>
      <c r="L485" s="687"/>
      <c r="M485" s="687"/>
      <c r="N485" s="687"/>
      <c r="O485" s="687"/>
      <c r="P485" s="687"/>
      <c r="Q485" s="687"/>
      <c r="R485" s="687"/>
      <c r="S485" s="687"/>
      <c r="T485" s="687"/>
      <c r="U485" s="687"/>
      <c r="V485" s="687"/>
      <c r="W485" s="687"/>
      <c r="X485" s="687"/>
      <c r="Y485" s="687"/>
      <c r="Z485" s="687"/>
      <c r="AA485" s="63"/>
      <c r="AB485" s="63"/>
      <c r="AC485" s="63"/>
    </row>
    <row r="486" spans="1:68" ht="27" customHeight="1" x14ac:dyDescent="0.25">
      <c r="A486" s="60" t="s">
        <v>751</v>
      </c>
      <c r="B486" s="60" t="s">
        <v>752</v>
      </c>
      <c r="C486" s="34">
        <v>4301031349</v>
      </c>
      <c r="D486" s="688">
        <v>4680115883116</v>
      </c>
      <c r="E486" s="68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110</v>
      </c>
      <c r="L486" s="35" t="s">
        <v>45</v>
      </c>
      <c r="M486" s="36" t="s">
        <v>109</v>
      </c>
      <c r="N486" s="36"/>
      <c r="O486" s="35">
        <v>70</v>
      </c>
      <c r="P486" s="93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90"/>
      <c r="R486" s="690"/>
      <c r="S486" s="690"/>
      <c r="T486" s="691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 t="s">
        <v>45</v>
      </c>
      <c r="AB486" s="66" t="s">
        <v>45</v>
      </c>
      <c r="AC486" s="553" t="s">
        <v>753</v>
      </c>
      <c r="AG486" s="75"/>
      <c r="AJ486" s="79" t="s">
        <v>45</v>
      </c>
      <c r="AK486" s="79">
        <v>0</v>
      </c>
      <c r="BB486" s="554" t="s">
        <v>66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customHeight="1" x14ac:dyDescent="0.25">
      <c r="A487" s="60" t="s">
        <v>754</v>
      </c>
      <c r="B487" s="60" t="s">
        <v>755</v>
      </c>
      <c r="C487" s="34">
        <v>4301031350</v>
      </c>
      <c r="D487" s="688">
        <v>4680115883093</v>
      </c>
      <c r="E487" s="68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110</v>
      </c>
      <c r="L487" s="35" t="s">
        <v>45</v>
      </c>
      <c r="M487" s="36" t="s">
        <v>80</v>
      </c>
      <c r="N487" s="36"/>
      <c r="O487" s="35">
        <v>70</v>
      </c>
      <c r="P487" s="9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90"/>
      <c r="R487" s="690"/>
      <c r="S487" s="690"/>
      <c r="T487" s="691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 t="s">
        <v>45</v>
      </c>
      <c r="AB487" s="66" t="s">
        <v>45</v>
      </c>
      <c r="AC487" s="555" t="s">
        <v>756</v>
      </c>
      <c r="AG487" s="75"/>
      <c r="AJ487" s="79" t="s">
        <v>45</v>
      </c>
      <c r="AK487" s="79">
        <v>0</v>
      </c>
      <c r="BB487" s="556" t="s">
        <v>66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757</v>
      </c>
      <c r="B488" s="60" t="s">
        <v>758</v>
      </c>
      <c r="C488" s="34">
        <v>4301031353</v>
      </c>
      <c r="D488" s="688">
        <v>4680115883109</v>
      </c>
      <c r="E488" s="68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110</v>
      </c>
      <c r="L488" s="35" t="s">
        <v>45</v>
      </c>
      <c r="M488" s="36" t="s">
        <v>80</v>
      </c>
      <c r="N488" s="36"/>
      <c r="O488" s="35">
        <v>70</v>
      </c>
      <c r="P488" s="93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90"/>
      <c r="R488" s="690"/>
      <c r="S488" s="690"/>
      <c r="T488" s="691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4"/>
        <v>0</v>
      </c>
      <c r="Z488" s="39" t="str">
        <f>IFERROR(IF(Y488=0,"",ROUNDUP(Y488/H488,0)*0.01196),"")</f>
        <v/>
      </c>
      <c r="AA488" s="65" t="s">
        <v>45</v>
      </c>
      <c r="AB488" s="66" t="s">
        <v>45</v>
      </c>
      <c r="AC488" s="557" t="s">
        <v>759</v>
      </c>
      <c r="AG488" s="75"/>
      <c r="AJ488" s="79" t="s">
        <v>45</v>
      </c>
      <c r="AK488" s="79">
        <v>0</v>
      </c>
      <c r="BB488" s="558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760</v>
      </c>
      <c r="B489" s="60" t="s">
        <v>761</v>
      </c>
      <c r="C489" s="34">
        <v>4301031409</v>
      </c>
      <c r="D489" s="688">
        <v>4680115886438</v>
      </c>
      <c r="E489" s="68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81</v>
      </c>
      <c r="L489" s="35" t="s">
        <v>45</v>
      </c>
      <c r="M489" s="36" t="s">
        <v>109</v>
      </c>
      <c r="N489" s="36"/>
      <c r="O489" s="35">
        <v>70</v>
      </c>
      <c r="P489" s="93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90"/>
      <c r="R489" s="690"/>
      <c r="S489" s="690"/>
      <c r="T489" s="691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 t="s">
        <v>45</v>
      </c>
      <c r="AB489" s="66" t="s">
        <v>45</v>
      </c>
      <c r="AC489" s="559" t="s">
        <v>753</v>
      </c>
      <c r="AG489" s="75"/>
      <c r="AJ489" s="79" t="s">
        <v>45</v>
      </c>
      <c r="AK489" s="79">
        <v>0</v>
      </c>
      <c r="BB489" s="560" t="s">
        <v>66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762</v>
      </c>
      <c r="B490" s="60" t="s">
        <v>763</v>
      </c>
      <c r="C490" s="34">
        <v>4301031419</v>
      </c>
      <c r="D490" s="688">
        <v>4680115882072</v>
      </c>
      <c r="E490" s="68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114</v>
      </c>
      <c r="L490" s="35" t="s">
        <v>45</v>
      </c>
      <c r="M490" s="36" t="s">
        <v>109</v>
      </c>
      <c r="N490" s="36"/>
      <c r="O490" s="35">
        <v>70</v>
      </c>
      <c r="P490" s="9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90"/>
      <c r="R490" s="690"/>
      <c r="S490" s="690"/>
      <c r="T490" s="691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 t="s">
        <v>45</v>
      </c>
      <c r="AB490" s="66" t="s">
        <v>45</v>
      </c>
      <c r="AC490" s="561" t="s">
        <v>753</v>
      </c>
      <c r="AG490" s="75"/>
      <c r="AJ490" s="79" t="s">
        <v>45</v>
      </c>
      <c r="AK490" s="79">
        <v>0</v>
      </c>
      <c r="BB490" s="562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762</v>
      </c>
      <c r="B491" s="60" t="s">
        <v>764</v>
      </c>
      <c r="C491" s="34">
        <v>4301031351</v>
      </c>
      <c r="D491" s="688">
        <v>4680115882072</v>
      </c>
      <c r="E491" s="68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114</v>
      </c>
      <c r="L491" s="35" t="s">
        <v>45</v>
      </c>
      <c r="M491" s="36" t="s">
        <v>109</v>
      </c>
      <c r="N491" s="36"/>
      <c r="O491" s="35">
        <v>70</v>
      </c>
      <c r="P491" s="93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90"/>
      <c r="R491" s="690"/>
      <c r="S491" s="690"/>
      <c r="T491" s="691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 t="s">
        <v>45</v>
      </c>
      <c r="AB491" s="66" t="s">
        <v>45</v>
      </c>
      <c r="AC491" s="563" t="s">
        <v>753</v>
      </c>
      <c r="AG491" s="75"/>
      <c r="AJ491" s="79" t="s">
        <v>45</v>
      </c>
      <c r="AK491" s="79">
        <v>0</v>
      </c>
      <c r="BB491" s="564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765</v>
      </c>
      <c r="B492" s="60" t="s">
        <v>766</v>
      </c>
      <c r="C492" s="34">
        <v>4301031418</v>
      </c>
      <c r="D492" s="688">
        <v>4680115882102</v>
      </c>
      <c r="E492" s="68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114</v>
      </c>
      <c r="L492" s="35" t="s">
        <v>45</v>
      </c>
      <c r="M492" s="36" t="s">
        <v>80</v>
      </c>
      <c r="N492" s="36"/>
      <c r="O492" s="35">
        <v>70</v>
      </c>
      <c r="P492" s="9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90"/>
      <c r="R492" s="690"/>
      <c r="S492" s="690"/>
      <c r="T492" s="691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5" t="s">
        <v>756</v>
      </c>
      <c r="AG492" s="75"/>
      <c r="AJ492" s="79" t="s">
        <v>45</v>
      </c>
      <c r="AK492" s="79">
        <v>0</v>
      </c>
      <c r="BB492" s="566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767</v>
      </c>
      <c r="B493" s="60" t="s">
        <v>768</v>
      </c>
      <c r="C493" s="34">
        <v>4301031417</v>
      </c>
      <c r="D493" s="688">
        <v>4680115882096</v>
      </c>
      <c r="E493" s="68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114</v>
      </c>
      <c r="L493" s="35" t="s">
        <v>45</v>
      </c>
      <c r="M493" s="36" t="s">
        <v>80</v>
      </c>
      <c r="N493" s="36"/>
      <c r="O493" s="35">
        <v>70</v>
      </c>
      <c r="P493" s="93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90"/>
      <c r="R493" s="690"/>
      <c r="S493" s="690"/>
      <c r="T493" s="691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 t="s">
        <v>45</v>
      </c>
      <c r="AB493" s="66" t="s">
        <v>45</v>
      </c>
      <c r="AC493" s="567" t="s">
        <v>759</v>
      </c>
      <c r="AG493" s="75"/>
      <c r="AJ493" s="79" t="s">
        <v>45</v>
      </c>
      <c r="AK493" s="79">
        <v>0</v>
      </c>
      <c r="BB493" s="568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767</v>
      </c>
      <c r="B494" s="60" t="s">
        <v>769</v>
      </c>
      <c r="C494" s="34">
        <v>4301031384</v>
      </c>
      <c r="D494" s="688">
        <v>4680115882096</v>
      </c>
      <c r="E494" s="68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114</v>
      </c>
      <c r="L494" s="35" t="s">
        <v>45</v>
      </c>
      <c r="M494" s="36" t="s">
        <v>80</v>
      </c>
      <c r="N494" s="36"/>
      <c r="O494" s="35">
        <v>60</v>
      </c>
      <c r="P494" s="94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90"/>
      <c r="R494" s="690"/>
      <c r="S494" s="690"/>
      <c r="T494" s="691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69" t="s">
        <v>759</v>
      </c>
      <c r="AG494" s="75"/>
      <c r="AJ494" s="79" t="s">
        <v>45</v>
      </c>
      <c r="AK494" s="79">
        <v>0</v>
      </c>
      <c r="BB494" s="570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700"/>
      <c r="B495" s="700"/>
      <c r="C495" s="700"/>
      <c r="D495" s="700"/>
      <c r="E495" s="700"/>
      <c r="F495" s="700"/>
      <c r="G495" s="700"/>
      <c r="H495" s="700"/>
      <c r="I495" s="700"/>
      <c r="J495" s="700"/>
      <c r="K495" s="700"/>
      <c r="L495" s="700"/>
      <c r="M495" s="700"/>
      <c r="N495" s="700"/>
      <c r="O495" s="701"/>
      <c r="P495" s="697" t="s">
        <v>40</v>
      </c>
      <c r="Q495" s="698"/>
      <c r="R495" s="698"/>
      <c r="S495" s="698"/>
      <c r="T495" s="698"/>
      <c r="U495" s="698"/>
      <c r="V495" s="699"/>
      <c r="W495" s="40" t="s">
        <v>39</v>
      </c>
      <c r="X495" s="41">
        <f>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x14ac:dyDescent="0.2">
      <c r="A496" s="700"/>
      <c r="B496" s="700"/>
      <c r="C496" s="700"/>
      <c r="D496" s="700"/>
      <c r="E496" s="700"/>
      <c r="F496" s="700"/>
      <c r="G496" s="700"/>
      <c r="H496" s="700"/>
      <c r="I496" s="700"/>
      <c r="J496" s="700"/>
      <c r="K496" s="700"/>
      <c r="L496" s="700"/>
      <c r="M496" s="700"/>
      <c r="N496" s="700"/>
      <c r="O496" s="701"/>
      <c r="P496" s="697" t="s">
        <v>40</v>
      </c>
      <c r="Q496" s="698"/>
      <c r="R496" s="698"/>
      <c r="S496" s="698"/>
      <c r="T496" s="698"/>
      <c r="U496" s="698"/>
      <c r="V496" s="699"/>
      <c r="W496" s="40" t="s">
        <v>0</v>
      </c>
      <c r="X496" s="41">
        <f>IFERROR(SUM(X486:X494),"0")</f>
        <v>0</v>
      </c>
      <c r="Y496" s="41">
        <f>IFERROR(SUM(Y486:Y494),"0")</f>
        <v>0</v>
      </c>
      <c r="Z496" s="40"/>
      <c r="AA496" s="64"/>
      <c r="AB496" s="64"/>
      <c r="AC496" s="64"/>
    </row>
    <row r="497" spans="1:68" ht="14.25" customHeight="1" x14ac:dyDescent="0.25">
      <c r="A497" s="687" t="s">
        <v>76</v>
      </c>
      <c r="B497" s="687"/>
      <c r="C497" s="687"/>
      <c r="D497" s="687"/>
      <c r="E497" s="687"/>
      <c r="F497" s="687"/>
      <c r="G497" s="687"/>
      <c r="H497" s="687"/>
      <c r="I497" s="687"/>
      <c r="J497" s="687"/>
      <c r="K497" s="687"/>
      <c r="L497" s="687"/>
      <c r="M497" s="687"/>
      <c r="N497" s="687"/>
      <c r="O497" s="687"/>
      <c r="P497" s="687"/>
      <c r="Q497" s="687"/>
      <c r="R497" s="687"/>
      <c r="S497" s="687"/>
      <c r="T497" s="687"/>
      <c r="U497" s="687"/>
      <c r="V497" s="687"/>
      <c r="W497" s="687"/>
      <c r="X497" s="687"/>
      <c r="Y497" s="687"/>
      <c r="Z497" s="687"/>
      <c r="AA497" s="63"/>
      <c r="AB497" s="63"/>
      <c r="AC497" s="63"/>
    </row>
    <row r="498" spans="1:68" ht="16.5" customHeight="1" x14ac:dyDescent="0.25">
      <c r="A498" s="60" t="s">
        <v>770</v>
      </c>
      <c r="B498" s="60" t="s">
        <v>771</v>
      </c>
      <c r="C498" s="34">
        <v>4301051232</v>
      </c>
      <c r="D498" s="688">
        <v>4607091383409</v>
      </c>
      <c r="E498" s="68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110</v>
      </c>
      <c r="L498" s="35" t="s">
        <v>45</v>
      </c>
      <c r="M498" s="36" t="s">
        <v>113</v>
      </c>
      <c r="N498" s="36"/>
      <c r="O498" s="35">
        <v>45</v>
      </c>
      <c r="P498" s="9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90"/>
      <c r="R498" s="690"/>
      <c r="S498" s="690"/>
      <c r="T498" s="691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 t="s">
        <v>45</v>
      </c>
      <c r="AB498" s="66" t="s">
        <v>45</v>
      </c>
      <c r="AC498" s="571" t="s">
        <v>772</v>
      </c>
      <c r="AG498" s="75"/>
      <c r="AJ498" s="79" t="s">
        <v>45</v>
      </c>
      <c r="AK498" s="79">
        <v>0</v>
      </c>
      <c r="BB498" s="572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773</v>
      </c>
      <c r="B499" s="60" t="s">
        <v>774</v>
      </c>
      <c r="C499" s="34">
        <v>4301051233</v>
      </c>
      <c r="D499" s="688">
        <v>4607091383416</v>
      </c>
      <c r="E499" s="68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110</v>
      </c>
      <c r="L499" s="35" t="s">
        <v>45</v>
      </c>
      <c r="M499" s="36" t="s">
        <v>113</v>
      </c>
      <c r="N499" s="36"/>
      <c r="O499" s="35">
        <v>45</v>
      </c>
      <c r="P499" s="9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90"/>
      <c r="R499" s="690"/>
      <c r="S499" s="690"/>
      <c r="T499" s="691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 t="s">
        <v>45</v>
      </c>
      <c r="AB499" s="66" t="s">
        <v>45</v>
      </c>
      <c r="AC499" s="573" t="s">
        <v>775</v>
      </c>
      <c r="AG499" s="75"/>
      <c r="AJ499" s="79" t="s">
        <v>45</v>
      </c>
      <c r="AK499" s="79">
        <v>0</v>
      </c>
      <c r="BB499" s="574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776</v>
      </c>
      <c r="B500" s="60" t="s">
        <v>777</v>
      </c>
      <c r="C500" s="34">
        <v>4301051064</v>
      </c>
      <c r="D500" s="688">
        <v>4680115883536</v>
      </c>
      <c r="E500" s="68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81</v>
      </c>
      <c r="L500" s="35" t="s">
        <v>45</v>
      </c>
      <c r="M500" s="36" t="s">
        <v>113</v>
      </c>
      <c r="N500" s="36"/>
      <c r="O500" s="35">
        <v>45</v>
      </c>
      <c r="P500" s="9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90"/>
      <c r="R500" s="690"/>
      <c r="S500" s="690"/>
      <c r="T500" s="691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 t="s">
        <v>45</v>
      </c>
      <c r="AB500" s="66" t="s">
        <v>45</v>
      </c>
      <c r="AC500" s="575" t="s">
        <v>778</v>
      </c>
      <c r="AG500" s="75"/>
      <c r="AJ500" s="79" t="s">
        <v>45</v>
      </c>
      <c r="AK500" s="79">
        <v>0</v>
      </c>
      <c r="BB500" s="576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700"/>
      <c r="B501" s="700"/>
      <c r="C501" s="700"/>
      <c r="D501" s="700"/>
      <c r="E501" s="700"/>
      <c r="F501" s="700"/>
      <c r="G501" s="700"/>
      <c r="H501" s="700"/>
      <c r="I501" s="700"/>
      <c r="J501" s="700"/>
      <c r="K501" s="700"/>
      <c r="L501" s="700"/>
      <c r="M501" s="700"/>
      <c r="N501" s="700"/>
      <c r="O501" s="701"/>
      <c r="P501" s="697" t="s">
        <v>40</v>
      </c>
      <c r="Q501" s="698"/>
      <c r="R501" s="698"/>
      <c r="S501" s="698"/>
      <c r="T501" s="698"/>
      <c r="U501" s="698"/>
      <c r="V501" s="699"/>
      <c r="W501" s="40" t="s">
        <v>39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700"/>
      <c r="B502" s="700"/>
      <c r="C502" s="700"/>
      <c r="D502" s="700"/>
      <c r="E502" s="700"/>
      <c r="F502" s="700"/>
      <c r="G502" s="700"/>
      <c r="H502" s="700"/>
      <c r="I502" s="700"/>
      <c r="J502" s="700"/>
      <c r="K502" s="700"/>
      <c r="L502" s="700"/>
      <c r="M502" s="700"/>
      <c r="N502" s="700"/>
      <c r="O502" s="701"/>
      <c r="P502" s="697" t="s">
        <v>40</v>
      </c>
      <c r="Q502" s="698"/>
      <c r="R502" s="698"/>
      <c r="S502" s="698"/>
      <c r="T502" s="698"/>
      <c r="U502" s="698"/>
      <c r="V502" s="699"/>
      <c r="W502" s="40" t="s">
        <v>0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87" t="s">
        <v>179</v>
      </c>
      <c r="B503" s="687"/>
      <c r="C503" s="687"/>
      <c r="D503" s="687"/>
      <c r="E503" s="687"/>
      <c r="F503" s="687"/>
      <c r="G503" s="687"/>
      <c r="H503" s="687"/>
      <c r="I503" s="687"/>
      <c r="J503" s="687"/>
      <c r="K503" s="687"/>
      <c r="L503" s="687"/>
      <c r="M503" s="687"/>
      <c r="N503" s="687"/>
      <c r="O503" s="687"/>
      <c r="P503" s="687"/>
      <c r="Q503" s="687"/>
      <c r="R503" s="687"/>
      <c r="S503" s="687"/>
      <c r="T503" s="687"/>
      <c r="U503" s="687"/>
      <c r="V503" s="687"/>
      <c r="W503" s="687"/>
      <c r="X503" s="687"/>
      <c r="Y503" s="687"/>
      <c r="Z503" s="687"/>
      <c r="AA503" s="63"/>
      <c r="AB503" s="63"/>
      <c r="AC503" s="63"/>
    </row>
    <row r="504" spans="1:68" ht="27" customHeight="1" x14ac:dyDescent="0.25">
      <c r="A504" s="60" t="s">
        <v>779</v>
      </c>
      <c r="B504" s="60" t="s">
        <v>780</v>
      </c>
      <c r="C504" s="34">
        <v>4301060450</v>
      </c>
      <c r="D504" s="688">
        <v>4680115885035</v>
      </c>
      <c r="E504" s="68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110</v>
      </c>
      <c r="L504" s="35" t="s">
        <v>45</v>
      </c>
      <c r="M504" s="36" t="s">
        <v>113</v>
      </c>
      <c r="N504" s="36"/>
      <c r="O504" s="35">
        <v>35</v>
      </c>
      <c r="P504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90"/>
      <c r="R504" s="690"/>
      <c r="S504" s="690"/>
      <c r="T504" s="691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 t="s">
        <v>45</v>
      </c>
      <c r="AB504" s="66" t="s">
        <v>45</v>
      </c>
      <c r="AC504" s="577" t="s">
        <v>781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782</v>
      </c>
      <c r="B505" s="60" t="s">
        <v>783</v>
      </c>
      <c r="C505" s="34">
        <v>4301060448</v>
      </c>
      <c r="D505" s="688">
        <v>4680115885936</v>
      </c>
      <c r="E505" s="6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110</v>
      </c>
      <c r="L505" s="35" t="s">
        <v>45</v>
      </c>
      <c r="M505" s="36" t="s">
        <v>113</v>
      </c>
      <c r="N505" s="36"/>
      <c r="O505" s="35">
        <v>35</v>
      </c>
      <c r="P505" s="945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90"/>
      <c r="R505" s="690"/>
      <c r="S505" s="690"/>
      <c r="T505" s="691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 t="s">
        <v>45</v>
      </c>
      <c r="AB505" s="66" t="s">
        <v>45</v>
      </c>
      <c r="AC505" s="579" t="s">
        <v>781</v>
      </c>
      <c r="AG505" s="75"/>
      <c r="AJ505" s="79" t="s">
        <v>45</v>
      </c>
      <c r="AK505" s="79">
        <v>0</v>
      </c>
      <c r="BB505" s="58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700"/>
      <c r="B506" s="700"/>
      <c r="C506" s="700"/>
      <c r="D506" s="700"/>
      <c r="E506" s="700"/>
      <c r="F506" s="700"/>
      <c r="G506" s="700"/>
      <c r="H506" s="700"/>
      <c r="I506" s="700"/>
      <c r="J506" s="700"/>
      <c r="K506" s="700"/>
      <c r="L506" s="700"/>
      <c r="M506" s="700"/>
      <c r="N506" s="700"/>
      <c r="O506" s="701"/>
      <c r="P506" s="697" t="s">
        <v>40</v>
      </c>
      <c r="Q506" s="698"/>
      <c r="R506" s="698"/>
      <c r="S506" s="698"/>
      <c r="T506" s="698"/>
      <c r="U506" s="698"/>
      <c r="V506" s="699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700"/>
      <c r="B507" s="700"/>
      <c r="C507" s="700"/>
      <c r="D507" s="700"/>
      <c r="E507" s="700"/>
      <c r="F507" s="700"/>
      <c r="G507" s="700"/>
      <c r="H507" s="700"/>
      <c r="I507" s="700"/>
      <c r="J507" s="700"/>
      <c r="K507" s="700"/>
      <c r="L507" s="700"/>
      <c r="M507" s="700"/>
      <c r="N507" s="700"/>
      <c r="O507" s="701"/>
      <c r="P507" s="697" t="s">
        <v>40</v>
      </c>
      <c r="Q507" s="698"/>
      <c r="R507" s="698"/>
      <c r="S507" s="698"/>
      <c r="T507" s="698"/>
      <c r="U507" s="698"/>
      <c r="V507" s="699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85" t="s">
        <v>784</v>
      </c>
      <c r="B508" s="685"/>
      <c r="C508" s="685"/>
      <c r="D508" s="685"/>
      <c r="E508" s="685"/>
      <c r="F508" s="685"/>
      <c r="G508" s="685"/>
      <c r="H508" s="685"/>
      <c r="I508" s="685"/>
      <c r="J508" s="685"/>
      <c r="K508" s="685"/>
      <c r="L508" s="685"/>
      <c r="M508" s="685"/>
      <c r="N508" s="685"/>
      <c r="O508" s="685"/>
      <c r="P508" s="685"/>
      <c r="Q508" s="685"/>
      <c r="R508" s="685"/>
      <c r="S508" s="685"/>
      <c r="T508" s="685"/>
      <c r="U508" s="685"/>
      <c r="V508" s="685"/>
      <c r="W508" s="685"/>
      <c r="X508" s="685"/>
      <c r="Y508" s="685"/>
      <c r="Z508" s="685"/>
      <c r="AA508" s="52"/>
      <c r="AB508" s="52"/>
      <c r="AC508" s="52"/>
    </row>
    <row r="509" spans="1:68" ht="16.5" customHeight="1" x14ac:dyDescent="0.25">
      <c r="A509" s="686" t="s">
        <v>784</v>
      </c>
      <c r="B509" s="686"/>
      <c r="C509" s="686"/>
      <c r="D509" s="686"/>
      <c r="E509" s="686"/>
      <c r="F509" s="686"/>
      <c r="G509" s="686"/>
      <c r="H509" s="686"/>
      <c r="I509" s="686"/>
      <c r="J509" s="686"/>
      <c r="K509" s="686"/>
      <c r="L509" s="686"/>
      <c r="M509" s="686"/>
      <c r="N509" s="686"/>
      <c r="O509" s="686"/>
      <c r="P509" s="686"/>
      <c r="Q509" s="686"/>
      <c r="R509" s="686"/>
      <c r="S509" s="686"/>
      <c r="T509" s="686"/>
      <c r="U509" s="686"/>
      <c r="V509" s="686"/>
      <c r="W509" s="686"/>
      <c r="X509" s="686"/>
      <c r="Y509" s="686"/>
      <c r="Z509" s="686"/>
      <c r="AA509" s="62"/>
      <c r="AB509" s="62"/>
      <c r="AC509" s="62"/>
    </row>
    <row r="510" spans="1:68" ht="14.25" customHeight="1" x14ac:dyDescent="0.25">
      <c r="A510" s="687" t="s">
        <v>105</v>
      </c>
      <c r="B510" s="687"/>
      <c r="C510" s="687"/>
      <c r="D510" s="687"/>
      <c r="E510" s="687"/>
      <c r="F510" s="687"/>
      <c r="G510" s="687"/>
      <c r="H510" s="687"/>
      <c r="I510" s="687"/>
      <c r="J510" s="687"/>
      <c r="K510" s="687"/>
      <c r="L510" s="687"/>
      <c r="M510" s="687"/>
      <c r="N510" s="687"/>
      <c r="O510" s="687"/>
      <c r="P510" s="687"/>
      <c r="Q510" s="687"/>
      <c r="R510" s="687"/>
      <c r="S510" s="687"/>
      <c r="T510" s="687"/>
      <c r="U510" s="687"/>
      <c r="V510" s="687"/>
      <c r="W510" s="687"/>
      <c r="X510" s="687"/>
      <c r="Y510" s="687"/>
      <c r="Z510" s="687"/>
      <c r="AA510" s="63"/>
      <c r="AB510" s="63"/>
      <c r="AC510" s="63"/>
    </row>
    <row r="511" spans="1:68" ht="27" customHeight="1" x14ac:dyDescent="0.25">
      <c r="A511" s="60" t="s">
        <v>785</v>
      </c>
      <c r="B511" s="60" t="s">
        <v>786</v>
      </c>
      <c r="C511" s="34">
        <v>4301011763</v>
      </c>
      <c r="D511" s="688">
        <v>4640242181011</v>
      </c>
      <c r="E511" s="68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110</v>
      </c>
      <c r="L511" s="35" t="s">
        <v>45</v>
      </c>
      <c r="M511" s="36" t="s">
        <v>113</v>
      </c>
      <c r="N511" s="36"/>
      <c r="O511" s="35">
        <v>55</v>
      </c>
      <c r="P511" s="946" t="s">
        <v>787</v>
      </c>
      <c r="Q511" s="690"/>
      <c r="R511" s="690"/>
      <c r="S511" s="690"/>
      <c r="T511" s="691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 t="s">
        <v>45</v>
      </c>
      <c r="AB511" s="66" t="s">
        <v>45</v>
      </c>
      <c r="AC511" s="581" t="s">
        <v>788</v>
      </c>
      <c r="AG511" s="75"/>
      <c r="AJ511" s="79" t="s">
        <v>45</v>
      </c>
      <c r="AK511" s="79">
        <v>0</v>
      </c>
      <c r="BB511" s="582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789</v>
      </c>
      <c r="B512" s="60" t="s">
        <v>790</v>
      </c>
      <c r="C512" s="34">
        <v>4301011585</v>
      </c>
      <c r="D512" s="688">
        <v>4640242180441</v>
      </c>
      <c r="E512" s="68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110</v>
      </c>
      <c r="L512" s="35" t="s">
        <v>45</v>
      </c>
      <c r="M512" s="36" t="s">
        <v>109</v>
      </c>
      <c r="N512" s="36"/>
      <c r="O512" s="35">
        <v>50</v>
      </c>
      <c r="P512" s="947" t="s">
        <v>791</v>
      </c>
      <c r="Q512" s="690"/>
      <c r="R512" s="690"/>
      <c r="S512" s="690"/>
      <c r="T512" s="691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 t="s">
        <v>45</v>
      </c>
      <c r="AB512" s="66" t="s">
        <v>45</v>
      </c>
      <c r="AC512" s="583" t="s">
        <v>792</v>
      </c>
      <c r="AG512" s="75"/>
      <c r="AJ512" s="79" t="s">
        <v>45</v>
      </c>
      <c r="AK512" s="79">
        <v>0</v>
      </c>
      <c r="BB512" s="58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793</v>
      </c>
      <c r="B513" s="60" t="s">
        <v>794</v>
      </c>
      <c r="C513" s="34">
        <v>4301011584</v>
      </c>
      <c r="D513" s="688">
        <v>4640242180564</v>
      </c>
      <c r="E513" s="68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110</v>
      </c>
      <c r="L513" s="35" t="s">
        <v>45</v>
      </c>
      <c r="M513" s="36" t="s">
        <v>109</v>
      </c>
      <c r="N513" s="36"/>
      <c r="O513" s="35">
        <v>50</v>
      </c>
      <c r="P513" s="948" t="s">
        <v>795</v>
      </c>
      <c r="Q513" s="690"/>
      <c r="R513" s="690"/>
      <c r="S513" s="690"/>
      <c r="T513" s="691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 t="s">
        <v>45</v>
      </c>
      <c r="AB513" s="66" t="s">
        <v>45</v>
      </c>
      <c r="AC513" s="585" t="s">
        <v>796</v>
      </c>
      <c r="AG513" s="75"/>
      <c r="AJ513" s="79" t="s">
        <v>45</v>
      </c>
      <c r="AK513" s="79">
        <v>0</v>
      </c>
      <c r="BB513" s="58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700"/>
      <c r="B514" s="700"/>
      <c r="C514" s="700"/>
      <c r="D514" s="700"/>
      <c r="E514" s="700"/>
      <c r="F514" s="700"/>
      <c r="G514" s="700"/>
      <c r="H514" s="700"/>
      <c r="I514" s="700"/>
      <c r="J514" s="700"/>
      <c r="K514" s="700"/>
      <c r="L514" s="700"/>
      <c r="M514" s="700"/>
      <c r="N514" s="700"/>
      <c r="O514" s="701"/>
      <c r="P514" s="697" t="s">
        <v>40</v>
      </c>
      <c r="Q514" s="698"/>
      <c r="R514" s="698"/>
      <c r="S514" s="698"/>
      <c r="T514" s="698"/>
      <c r="U514" s="698"/>
      <c r="V514" s="699"/>
      <c r="W514" s="40" t="s">
        <v>39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700"/>
      <c r="B515" s="700"/>
      <c r="C515" s="700"/>
      <c r="D515" s="700"/>
      <c r="E515" s="700"/>
      <c r="F515" s="700"/>
      <c r="G515" s="700"/>
      <c r="H515" s="700"/>
      <c r="I515" s="700"/>
      <c r="J515" s="700"/>
      <c r="K515" s="700"/>
      <c r="L515" s="700"/>
      <c r="M515" s="700"/>
      <c r="N515" s="700"/>
      <c r="O515" s="701"/>
      <c r="P515" s="697" t="s">
        <v>40</v>
      </c>
      <c r="Q515" s="698"/>
      <c r="R515" s="698"/>
      <c r="S515" s="698"/>
      <c r="T515" s="698"/>
      <c r="U515" s="698"/>
      <c r="V515" s="699"/>
      <c r="W515" s="40" t="s">
        <v>0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87" t="s">
        <v>142</v>
      </c>
      <c r="B516" s="687"/>
      <c r="C516" s="687"/>
      <c r="D516" s="687"/>
      <c r="E516" s="687"/>
      <c r="F516" s="687"/>
      <c r="G516" s="687"/>
      <c r="H516" s="687"/>
      <c r="I516" s="687"/>
      <c r="J516" s="687"/>
      <c r="K516" s="687"/>
      <c r="L516" s="687"/>
      <c r="M516" s="687"/>
      <c r="N516" s="687"/>
      <c r="O516" s="687"/>
      <c r="P516" s="687"/>
      <c r="Q516" s="687"/>
      <c r="R516" s="687"/>
      <c r="S516" s="687"/>
      <c r="T516" s="687"/>
      <c r="U516" s="687"/>
      <c r="V516" s="687"/>
      <c r="W516" s="687"/>
      <c r="X516" s="687"/>
      <c r="Y516" s="687"/>
      <c r="Z516" s="687"/>
      <c r="AA516" s="63"/>
      <c r="AB516" s="63"/>
      <c r="AC516" s="63"/>
    </row>
    <row r="517" spans="1:68" ht="27" customHeight="1" x14ac:dyDescent="0.25">
      <c r="A517" s="60" t="s">
        <v>797</v>
      </c>
      <c r="B517" s="60" t="s">
        <v>798</v>
      </c>
      <c r="C517" s="34">
        <v>4301020400</v>
      </c>
      <c r="D517" s="688">
        <v>4640242180519</v>
      </c>
      <c r="E517" s="68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110</v>
      </c>
      <c r="L517" s="35" t="s">
        <v>45</v>
      </c>
      <c r="M517" s="36" t="s">
        <v>109</v>
      </c>
      <c r="N517" s="36"/>
      <c r="O517" s="35">
        <v>50</v>
      </c>
      <c r="P517" s="949" t="s">
        <v>799</v>
      </c>
      <c r="Q517" s="690"/>
      <c r="R517" s="690"/>
      <c r="S517" s="690"/>
      <c r="T517" s="691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800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797</v>
      </c>
      <c r="B518" s="60" t="s">
        <v>801</v>
      </c>
      <c r="C518" s="34">
        <v>4301020269</v>
      </c>
      <c r="D518" s="688">
        <v>4640242180519</v>
      </c>
      <c r="E518" s="68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110</v>
      </c>
      <c r="L518" s="35" t="s">
        <v>45</v>
      </c>
      <c r="M518" s="36" t="s">
        <v>113</v>
      </c>
      <c r="N518" s="36"/>
      <c r="O518" s="35">
        <v>50</v>
      </c>
      <c r="P518" s="950" t="s">
        <v>802</v>
      </c>
      <c r="Q518" s="690"/>
      <c r="R518" s="690"/>
      <c r="S518" s="690"/>
      <c r="T518" s="691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 t="s">
        <v>45</v>
      </c>
      <c r="AB518" s="66" t="s">
        <v>45</v>
      </c>
      <c r="AC518" s="589" t="s">
        <v>803</v>
      </c>
      <c r="AG518" s="75"/>
      <c r="AJ518" s="79" t="s">
        <v>45</v>
      </c>
      <c r="AK518" s="79">
        <v>0</v>
      </c>
      <c r="BB518" s="59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804</v>
      </c>
      <c r="B519" s="60" t="s">
        <v>805</v>
      </c>
      <c r="C519" s="34">
        <v>4301020260</v>
      </c>
      <c r="D519" s="688">
        <v>4640242180526</v>
      </c>
      <c r="E519" s="68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110</v>
      </c>
      <c r="L519" s="35" t="s">
        <v>45</v>
      </c>
      <c r="M519" s="36" t="s">
        <v>109</v>
      </c>
      <c r="N519" s="36"/>
      <c r="O519" s="35">
        <v>50</v>
      </c>
      <c r="P519" s="951" t="s">
        <v>806</v>
      </c>
      <c r="Q519" s="690"/>
      <c r="R519" s="690"/>
      <c r="S519" s="690"/>
      <c r="T519" s="691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 t="s">
        <v>45</v>
      </c>
      <c r="AB519" s="66" t="s">
        <v>45</v>
      </c>
      <c r="AC519" s="591" t="s">
        <v>803</v>
      </c>
      <c r="AG519" s="75"/>
      <c r="AJ519" s="79" t="s">
        <v>45</v>
      </c>
      <c r="AK519" s="79">
        <v>0</v>
      </c>
      <c r="BB519" s="592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807</v>
      </c>
      <c r="B520" s="60" t="s">
        <v>808</v>
      </c>
      <c r="C520" s="34">
        <v>4301020295</v>
      </c>
      <c r="D520" s="688">
        <v>4640242181363</v>
      </c>
      <c r="E520" s="68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114</v>
      </c>
      <c r="L520" s="35" t="s">
        <v>45</v>
      </c>
      <c r="M520" s="36" t="s">
        <v>109</v>
      </c>
      <c r="N520" s="36"/>
      <c r="O520" s="35">
        <v>50</v>
      </c>
      <c r="P520" s="952" t="s">
        <v>809</v>
      </c>
      <c r="Q520" s="690"/>
      <c r="R520" s="690"/>
      <c r="S520" s="690"/>
      <c r="T520" s="691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593" t="s">
        <v>810</v>
      </c>
      <c r="AG520" s="75"/>
      <c r="AJ520" s="79" t="s">
        <v>45</v>
      </c>
      <c r="AK520" s="79">
        <v>0</v>
      </c>
      <c r="BB520" s="594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700"/>
      <c r="B521" s="700"/>
      <c r="C521" s="700"/>
      <c r="D521" s="700"/>
      <c r="E521" s="700"/>
      <c r="F521" s="700"/>
      <c r="G521" s="700"/>
      <c r="H521" s="700"/>
      <c r="I521" s="700"/>
      <c r="J521" s="700"/>
      <c r="K521" s="700"/>
      <c r="L521" s="700"/>
      <c r="M521" s="700"/>
      <c r="N521" s="700"/>
      <c r="O521" s="701"/>
      <c r="P521" s="697" t="s">
        <v>40</v>
      </c>
      <c r="Q521" s="698"/>
      <c r="R521" s="698"/>
      <c r="S521" s="698"/>
      <c r="T521" s="698"/>
      <c r="U521" s="698"/>
      <c r="V521" s="699"/>
      <c r="W521" s="40" t="s">
        <v>39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700"/>
      <c r="B522" s="700"/>
      <c r="C522" s="700"/>
      <c r="D522" s="700"/>
      <c r="E522" s="700"/>
      <c r="F522" s="700"/>
      <c r="G522" s="700"/>
      <c r="H522" s="700"/>
      <c r="I522" s="700"/>
      <c r="J522" s="700"/>
      <c r="K522" s="700"/>
      <c r="L522" s="700"/>
      <c r="M522" s="700"/>
      <c r="N522" s="700"/>
      <c r="O522" s="701"/>
      <c r="P522" s="697" t="s">
        <v>40</v>
      </c>
      <c r="Q522" s="698"/>
      <c r="R522" s="698"/>
      <c r="S522" s="698"/>
      <c r="T522" s="698"/>
      <c r="U522" s="698"/>
      <c r="V522" s="699"/>
      <c r="W522" s="40" t="s">
        <v>0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87" t="s">
        <v>153</v>
      </c>
      <c r="B523" s="687"/>
      <c r="C523" s="687"/>
      <c r="D523" s="687"/>
      <c r="E523" s="687"/>
      <c r="F523" s="687"/>
      <c r="G523" s="687"/>
      <c r="H523" s="687"/>
      <c r="I523" s="687"/>
      <c r="J523" s="687"/>
      <c r="K523" s="687"/>
      <c r="L523" s="687"/>
      <c r="M523" s="687"/>
      <c r="N523" s="687"/>
      <c r="O523" s="687"/>
      <c r="P523" s="687"/>
      <c r="Q523" s="687"/>
      <c r="R523" s="687"/>
      <c r="S523" s="687"/>
      <c r="T523" s="687"/>
      <c r="U523" s="687"/>
      <c r="V523" s="687"/>
      <c r="W523" s="687"/>
      <c r="X523" s="687"/>
      <c r="Y523" s="687"/>
      <c r="Z523" s="687"/>
      <c r="AA523" s="63"/>
      <c r="AB523" s="63"/>
      <c r="AC523" s="63"/>
    </row>
    <row r="524" spans="1:68" ht="27" customHeight="1" x14ac:dyDescent="0.25">
      <c r="A524" s="60" t="s">
        <v>811</v>
      </c>
      <c r="B524" s="60" t="s">
        <v>812</v>
      </c>
      <c r="C524" s="34">
        <v>4301031280</v>
      </c>
      <c r="D524" s="688">
        <v>4640242180816</v>
      </c>
      <c r="E524" s="68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114</v>
      </c>
      <c r="L524" s="35" t="s">
        <v>45</v>
      </c>
      <c r="M524" s="36" t="s">
        <v>80</v>
      </c>
      <c r="N524" s="36"/>
      <c r="O524" s="35">
        <v>40</v>
      </c>
      <c r="P524" s="953" t="s">
        <v>813</v>
      </c>
      <c r="Q524" s="690"/>
      <c r="R524" s="690"/>
      <c r="S524" s="690"/>
      <c r="T524" s="691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814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815</v>
      </c>
      <c r="B525" s="60" t="s">
        <v>816</v>
      </c>
      <c r="C525" s="34">
        <v>4301031244</v>
      </c>
      <c r="D525" s="688">
        <v>4640242180595</v>
      </c>
      <c r="E525" s="68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114</v>
      </c>
      <c r="L525" s="35" t="s">
        <v>45</v>
      </c>
      <c r="M525" s="36" t="s">
        <v>80</v>
      </c>
      <c r="N525" s="36"/>
      <c r="O525" s="35">
        <v>40</v>
      </c>
      <c r="P525" s="954" t="s">
        <v>817</v>
      </c>
      <c r="Q525" s="690"/>
      <c r="R525" s="690"/>
      <c r="S525" s="690"/>
      <c r="T525" s="691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 t="s">
        <v>45</v>
      </c>
      <c r="AB525" s="66" t="s">
        <v>45</v>
      </c>
      <c r="AC525" s="597" t="s">
        <v>818</v>
      </c>
      <c r="AG525" s="75"/>
      <c r="AJ525" s="79" t="s">
        <v>45</v>
      </c>
      <c r="AK525" s="79">
        <v>0</v>
      </c>
      <c r="BB525" s="598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700"/>
      <c r="B526" s="700"/>
      <c r="C526" s="700"/>
      <c r="D526" s="700"/>
      <c r="E526" s="700"/>
      <c r="F526" s="700"/>
      <c r="G526" s="700"/>
      <c r="H526" s="700"/>
      <c r="I526" s="700"/>
      <c r="J526" s="700"/>
      <c r="K526" s="700"/>
      <c r="L526" s="700"/>
      <c r="M526" s="700"/>
      <c r="N526" s="700"/>
      <c r="O526" s="701"/>
      <c r="P526" s="697" t="s">
        <v>40</v>
      </c>
      <c r="Q526" s="698"/>
      <c r="R526" s="698"/>
      <c r="S526" s="698"/>
      <c r="T526" s="698"/>
      <c r="U526" s="698"/>
      <c r="V526" s="699"/>
      <c r="W526" s="40" t="s">
        <v>39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700"/>
      <c r="B527" s="700"/>
      <c r="C527" s="700"/>
      <c r="D527" s="700"/>
      <c r="E527" s="700"/>
      <c r="F527" s="700"/>
      <c r="G527" s="700"/>
      <c r="H527" s="700"/>
      <c r="I527" s="700"/>
      <c r="J527" s="700"/>
      <c r="K527" s="700"/>
      <c r="L527" s="700"/>
      <c r="M527" s="700"/>
      <c r="N527" s="700"/>
      <c r="O527" s="701"/>
      <c r="P527" s="697" t="s">
        <v>40</v>
      </c>
      <c r="Q527" s="698"/>
      <c r="R527" s="698"/>
      <c r="S527" s="698"/>
      <c r="T527" s="698"/>
      <c r="U527" s="698"/>
      <c r="V527" s="699"/>
      <c r="W527" s="40" t="s">
        <v>0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87" t="s">
        <v>76</v>
      </c>
      <c r="B528" s="687"/>
      <c r="C528" s="687"/>
      <c r="D528" s="687"/>
      <c r="E528" s="687"/>
      <c r="F528" s="687"/>
      <c r="G528" s="687"/>
      <c r="H528" s="687"/>
      <c r="I528" s="687"/>
      <c r="J528" s="687"/>
      <c r="K528" s="687"/>
      <c r="L528" s="687"/>
      <c r="M528" s="687"/>
      <c r="N528" s="687"/>
      <c r="O528" s="687"/>
      <c r="P528" s="687"/>
      <c r="Q528" s="687"/>
      <c r="R528" s="687"/>
      <c r="S528" s="687"/>
      <c r="T528" s="687"/>
      <c r="U528" s="687"/>
      <c r="V528" s="687"/>
      <c r="W528" s="687"/>
      <c r="X528" s="687"/>
      <c r="Y528" s="687"/>
      <c r="Z528" s="687"/>
      <c r="AA528" s="63"/>
      <c r="AB528" s="63"/>
      <c r="AC528" s="63"/>
    </row>
    <row r="529" spans="1:68" ht="27" customHeight="1" x14ac:dyDescent="0.25">
      <c r="A529" s="60" t="s">
        <v>819</v>
      </c>
      <c r="B529" s="60" t="s">
        <v>820</v>
      </c>
      <c r="C529" s="34">
        <v>4301052046</v>
      </c>
      <c r="D529" s="688">
        <v>4640242180533</v>
      </c>
      <c r="E529" s="68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110</v>
      </c>
      <c r="L529" s="35" t="s">
        <v>45</v>
      </c>
      <c r="M529" s="36" t="s">
        <v>138</v>
      </c>
      <c r="N529" s="36"/>
      <c r="O529" s="35">
        <v>45</v>
      </c>
      <c r="P529" s="955" t="s">
        <v>821</v>
      </c>
      <c r="Q529" s="690"/>
      <c r="R529" s="690"/>
      <c r="S529" s="690"/>
      <c r="T529" s="691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599" t="s">
        <v>822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819</v>
      </c>
      <c r="B530" s="60" t="s">
        <v>823</v>
      </c>
      <c r="C530" s="34">
        <v>4301051887</v>
      </c>
      <c r="D530" s="688">
        <v>4640242180533</v>
      </c>
      <c r="E530" s="68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110</v>
      </c>
      <c r="L530" s="35" t="s">
        <v>45</v>
      </c>
      <c r="M530" s="36" t="s">
        <v>113</v>
      </c>
      <c r="N530" s="36"/>
      <c r="O530" s="35">
        <v>45</v>
      </c>
      <c r="P530" s="956" t="s">
        <v>821</v>
      </c>
      <c r="Q530" s="690"/>
      <c r="R530" s="690"/>
      <c r="S530" s="690"/>
      <c r="T530" s="691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01" t="s">
        <v>822</v>
      </c>
      <c r="AG530" s="75"/>
      <c r="AJ530" s="79" t="s">
        <v>45</v>
      </c>
      <c r="AK530" s="79">
        <v>0</v>
      </c>
      <c r="BB530" s="60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700"/>
      <c r="B531" s="700"/>
      <c r="C531" s="700"/>
      <c r="D531" s="700"/>
      <c r="E531" s="700"/>
      <c r="F531" s="700"/>
      <c r="G531" s="700"/>
      <c r="H531" s="700"/>
      <c r="I531" s="700"/>
      <c r="J531" s="700"/>
      <c r="K531" s="700"/>
      <c r="L531" s="700"/>
      <c r="M531" s="700"/>
      <c r="N531" s="700"/>
      <c r="O531" s="701"/>
      <c r="P531" s="697" t="s">
        <v>40</v>
      </c>
      <c r="Q531" s="698"/>
      <c r="R531" s="698"/>
      <c r="S531" s="698"/>
      <c r="T531" s="698"/>
      <c r="U531" s="698"/>
      <c r="V531" s="699"/>
      <c r="W531" s="40" t="s">
        <v>39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700"/>
      <c r="B532" s="700"/>
      <c r="C532" s="700"/>
      <c r="D532" s="700"/>
      <c r="E532" s="700"/>
      <c r="F532" s="700"/>
      <c r="G532" s="700"/>
      <c r="H532" s="700"/>
      <c r="I532" s="700"/>
      <c r="J532" s="700"/>
      <c r="K532" s="700"/>
      <c r="L532" s="700"/>
      <c r="M532" s="700"/>
      <c r="N532" s="700"/>
      <c r="O532" s="701"/>
      <c r="P532" s="697" t="s">
        <v>40</v>
      </c>
      <c r="Q532" s="698"/>
      <c r="R532" s="698"/>
      <c r="S532" s="698"/>
      <c r="T532" s="698"/>
      <c r="U532" s="698"/>
      <c r="V532" s="699"/>
      <c r="W532" s="40" t="s">
        <v>0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87" t="s">
        <v>179</v>
      </c>
      <c r="B533" s="687"/>
      <c r="C533" s="687"/>
      <c r="D533" s="687"/>
      <c r="E533" s="687"/>
      <c r="F533" s="687"/>
      <c r="G533" s="687"/>
      <c r="H533" s="687"/>
      <c r="I533" s="687"/>
      <c r="J533" s="687"/>
      <c r="K533" s="687"/>
      <c r="L533" s="687"/>
      <c r="M533" s="687"/>
      <c r="N533" s="687"/>
      <c r="O533" s="687"/>
      <c r="P533" s="687"/>
      <c r="Q533" s="687"/>
      <c r="R533" s="687"/>
      <c r="S533" s="687"/>
      <c r="T533" s="687"/>
      <c r="U533" s="687"/>
      <c r="V533" s="687"/>
      <c r="W533" s="687"/>
      <c r="X533" s="687"/>
      <c r="Y533" s="687"/>
      <c r="Z533" s="687"/>
      <c r="AA533" s="63"/>
      <c r="AB533" s="63"/>
      <c r="AC533" s="63"/>
    </row>
    <row r="534" spans="1:68" ht="27" customHeight="1" x14ac:dyDescent="0.25">
      <c r="A534" s="60" t="s">
        <v>824</v>
      </c>
      <c r="B534" s="60" t="s">
        <v>825</v>
      </c>
      <c r="C534" s="34">
        <v>4301060485</v>
      </c>
      <c r="D534" s="688">
        <v>4640242180120</v>
      </c>
      <c r="E534" s="68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110</v>
      </c>
      <c r="L534" s="35" t="s">
        <v>45</v>
      </c>
      <c r="M534" s="36" t="s">
        <v>113</v>
      </c>
      <c r="N534" s="36"/>
      <c r="O534" s="35">
        <v>40</v>
      </c>
      <c r="P534" s="957" t="s">
        <v>826</v>
      </c>
      <c r="Q534" s="690"/>
      <c r="R534" s="690"/>
      <c r="S534" s="690"/>
      <c r="T534" s="691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827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824</v>
      </c>
      <c r="B535" s="60" t="s">
        <v>828</v>
      </c>
      <c r="C535" s="34">
        <v>4301060496</v>
      </c>
      <c r="D535" s="688">
        <v>4640242180120</v>
      </c>
      <c r="E535" s="68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110</v>
      </c>
      <c r="L535" s="35" t="s">
        <v>45</v>
      </c>
      <c r="M535" s="36" t="s">
        <v>138</v>
      </c>
      <c r="N535" s="36"/>
      <c r="O535" s="35">
        <v>40</v>
      </c>
      <c r="P535" s="958" t="s">
        <v>829</v>
      </c>
      <c r="Q535" s="690"/>
      <c r="R535" s="690"/>
      <c r="S535" s="690"/>
      <c r="T535" s="691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 t="s">
        <v>45</v>
      </c>
      <c r="AB535" s="66" t="s">
        <v>45</v>
      </c>
      <c r="AC535" s="605" t="s">
        <v>827</v>
      </c>
      <c r="AG535" s="75"/>
      <c r="AJ535" s="79" t="s">
        <v>45</v>
      </c>
      <c r="AK535" s="79">
        <v>0</v>
      </c>
      <c r="BB535" s="606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830</v>
      </c>
      <c r="B536" s="60" t="s">
        <v>831</v>
      </c>
      <c r="C536" s="34">
        <v>4301060486</v>
      </c>
      <c r="D536" s="688">
        <v>4640242180137</v>
      </c>
      <c r="E536" s="68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110</v>
      </c>
      <c r="L536" s="35" t="s">
        <v>45</v>
      </c>
      <c r="M536" s="36" t="s">
        <v>113</v>
      </c>
      <c r="N536" s="36"/>
      <c r="O536" s="35">
        <v>40</v>
      </c>
      <c r="P536" s="959" t="s">
        <v>832</v>
      </c>
      <c r="Q536" s="690"/>
      <c r="R536" s="690"/>
      <c r="S536" s="690"/>
      <c r="T536" s="691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 t="s">
        <v>45</v>
      </c>
      <c r="AB536" s="66" t="s">
        <v>45</v>
      </c>
      <c r="AC536" s="607" t="s">
        <v>833</v>
      </c>
      <c r="AG536" s="75"/>
      <c r="AJ536" s="79" t="s">
        <v>45</v>
      </c>
      <c r="AK536" s="79">
        <v>0</v>
      </c>
      <c r="BB536" s="60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830</v>
      </c>
      <c r="B537" s="60" t="s">
        <v>834</v>
      </c>
      <c r="C537" s="34">
        <v>4301060498</v>
      </c>
      <c r="D537" s="688">
        <v>4640242180137</v>
      </c>
      <c r="E537" s="68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110</v>
      </c>
      <c r="L537" s="35" t="s">
        <v>45</v>
      </c>
      <c r="M537" s="36" t="s">
        <v>138</v>
      </c>
      <c r="N537" s="36"/>
      <c r="O537" s="35">
        <v>40</v>
      </c>
      <c r="P537" s="960" t="s">
        <v>835</v>
      </c>
      <c r="Q537" s="690"/>
      <c r="R537" s="690"/>
      <c r="S537" s="690"/>
      <c r="T537" s="691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 t="s">
        <v>45</v>
      </c>
      <c r="AB537" s="66" t="s">
        <v>45</v>
      </c>
      <c r="AC537" s="609" t="s">
        <v>833</v>
      </c>
      <c r="AG537" s="75"/>
      <c r="AJ537" s="79" t="s">
        <v>45</v>
      </c>
      <c r="AK537" s="79">
        <v>0</v>
      </c>
      <c r="BB537" s="610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700"/>
      <c r="B538" s="700"/>
      <c r="C538" s="700"/>
      <c r="D538" s="700"/>
      <c r="E538" s="700"/>
      <c r="F538" s="700"/>
      <c r="G538" s="700"/>
      <c r="H538" s="700"/>
      <c r="I538" s="700"/>
      <c r="J538" s="700"/>
      <c r="K538" s="700"/>
      <c r="L538" s="700"/>
      <c r="M538" s="700"/>
      <c r="N538" s="700"/>
      <c r="O538" s="701"/>
      <c r="P538" s="697" t="s">
        <v>40</v>
      </c>
      <c r="Q538" s="698"/>
      <c r="R538" s="698"/>
      <c r="S538" s="698"/>
      <c r="T538" s="698"/>
      <c r="U538" s="698"/>
      <c r="V538" s="699"/>
      <c r="W538" s="40" t="s">
        <v>39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700"/>
      <c r="B539" s="700"/>
      <c r="C539" s="700"/>
      <c r="D539" s="700"/>
      <c r="E539" s="700"/>
      <c r="F539" s="700"/>
      <c r="G539" s="700"/>
      <c r="H539" s="700"/>
      <c r="I539" s="700"/>
      <c r="J539" s="700"/>
      <c r="K539" s="700"/>
      <c r="L539" s="700"/>
      <c r="M539" s="700"/>
      <c r="N539" s="700"/>
      <c r="O539" s="701"/>
      <c r="P539" s="697" t="s">
        <v>40</v>
      </c>
      <c r="Q539" s="698"/>
      <c r="R539" s="698"/>
      <c r="S539" s="698"/>
      <c r="T539" s="698"/>
      <c r="U539" s="698"/>
      <c r="V539" s="699"/>
      <c r="W539" s="40" t="s">
        <v>0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86" t="s">
        <v>836</v>
      </c>
      <c r="B540" s="686"/>
      <c r="C540" s="686"/>
      <c r="D540" s="686"/>
      <c r="E540" s="686"/>
      <c r="F540" s="686"/>
      <c r="G540" s="686"/>
      <c r="H540" s="686"/>
      <c r="I540" s="686"/>
      <c r="J540" s="686"/>
      <c r="K540" s="686"/>
      <c r="L540" s="686"/>
      <c r="M540" s="686"/>
      <c r="N540" s="686"/>
      <c r="O540" s="686"/>
      <c r="P540" s="686"/>
      <c r="Q540" s="686"/>
      <c r="R540" s="686"/>
      <c r="S540" s="686"/>
      <c r="T540" s="686"/>
      <c r="U540" s="686"/>
      <c r="V540" s="686"/>
      <c r="W540" s="686"/>
      <c r="X540" s="686"/>
      <c r="Y540" s="686"/>
      <c r="Z540" s="686"/>
      <c r="AA540" s="62"/>
      <c r="AB540" s="62"/>
      <c r="AC540" s="62"/>
    </row>
    <row r="541" spans="1:68" ht="14.25" customHeight="1" x14ac:dyDescent="0.25">
      <c r="A541" s="687" t="s">
        <v>105</v>
      </c>
      <c r="B541" s="687"/>
      <c r="C541" s="687"/>
      <c r="D541" s="687"/>
      <c r="E541" s="687"/>
      <c r="F541" s="687"/>
      <c r="G541" s="687"/>
      <c r="H541" s="687"/>
      <c r="I541" s="687"/>
      <c r="J541" s="687"/>
      <c r="K541" s="687"/>
      <c r="L541" s="687"/>
      <c r="M541" s="687"/>
      <c r="N541" s="687"/>
      <c r="O541" s="687"/>
      <c r="P541" s="687"/>
      <c r="Q541" s="687"/>
      <c r="R541" s="687"/>
      <c r="S541" s="687"/>
      <c r="T541" s="687"/>
      <c r="U541" s="687"/>
      <c r="V541" s="687"/>
      <c r="W541" s="687"/>
      <c r="X541" s="687"/>
      <c r="Y541" s="687"/>
      <c r="Z541" s="687"/>
      <c r="AA541" s="63"/>
      <c r="AB541" s="63"/>
      <c r="AC541" s="63"/>
    </row>
    <row r="542" spans="1:68" ht="27" customHeight="1" x14ac:dyDescent="0.25">
      <c r="A542" s="60" t="s">
        <v>837</v>
      </c>
      <c r="B542" s="60" t="s">
        <v>838</v>
      </c>
      <c r="C542" s="34">
        <v>4301011951</v>
      </c>
      <c r="D542" s="688">
        <v>4640242180045</v>
      </c>
      <c r="E542" s="68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110</v>
      </c>
      <c r="L542" s="35" t="s">
        <v>45</v>
      </c>
      <c r="M542" s="36" t="s">
        <v>109</v>
      </c>
      <c r="N542" s="36"/>
      <c r="O542" s="35">
        <v>55</v>
      </c>
      <c r="P542" s="961" t="s">
        <v>839</v>
      </c>
      <c r="Q542" s="690"/>
      <c r="R542" s="690"/>
      <c r="S542" s="690"/>
      <c r="T542" s="691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11" t="s">
        <v>840</v>
      </c>
      <c r="AG542" s="75"/>
      <c r="AJ542" s="79" t="s">
        <v>45</v>
      </c>
      <c r="AK542" s="79">
        <v>0</v>
      </c>
      <c r="BB542" s="61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700"/>
      <c r="B543" s="700"/>
      <c r="C543" s="700"/>
      <c r="D543" s="700"/>
      <c r="E543" s="700"/>
      <c r="F543" s="700"/>
      <c r="G543" s="700"/>
      <c r="H543" s="700"/>
      <c r="I543" s="700"/>
      <c r="J543" s="700"/>
      <c r="K543" s="700"/>
      <c r="L543" s="700"/>
      <c r="M543" s="700"/>
      <c r="N543" s="700"/>
      <c r="O543" s="701"/>
      <c r="P543" s="697" t="s">
        <v>40</v>
      </c>
      <c r="Q543" s="698"/>
      <c r="R543" s="698"/>
      <c r="S543" s="698"/>
      <c r="T543" s="698"/>
      <c r="U543" s="698"/>
      <c r="V543" s="699"/>
      <c r="W543" s="40" t="s">
        <v>39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700"/>
      <c r="B544" s="700"/>
      <c r="C544" s="700"/>
      <c r="D544" s="700"/>
      <c r="E544" s="700"/>
      <c r="F544" s="700"/>
      <c r="G544" s="700"/>
      <c r="H544" s="700"/>
      <c r="I544" s="700"/>
      <c r="J544" s="700"/>
      <c r="K544" s="700"/>
      <c r="L544" s="700"/>
      <c r="M544" s="700"/>
      <c r="N544" s="700"/>
      <c r="O544" s="701"/>
      <c r="P544" s="697" t="s">
        <v>40</v>
      </c>
      <c r="Q544" s="698"/>
      <c r="R544" s="698"/>
      <c r="S544" s="698"/>
      <c r="T544" s="698"/>
      <c r="U544" s="698"/>
      <c r="V544" s="699"/>
      <c r="W544" s="40" t="s">
        <v>0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87" t="s">
        <v>142</v>
      </c>
      <c r="B545" s="687"/>
      <c r="C545" s="687"/>
      <c r="D545" s="687"/>
      <c r="E545" s="687"/>
      <c r="F545" s="687"/>
      <c r="G545" s="687"/>
      <c r="H545" s="687"/>
      <c r="I545" s="687"/>
      <c r="J545" s="687"/>
      <c r="K545" s="687"/>
      <c r="L545" s="687"/>
      <c r="M545" s="687"/>
      <c r="N545" s="687"/>
      <c r="O545" s="687"/>
      <c r="P545" s="687"/>
      <c r="Q545" s="687"/>
      <c r="R545" s="687"/>
      <c r="S545" s="687"/>
      <c r="T545" s="687"/>
      <c r="U545" s="687"/>
      <c r="V545" s="687"/>
      <c r="W545" s="687"/>
      <c r="X545" s="687"/>
      <c r="Y545" s="687"/>
      <c r="Z545" s="687"/>
      <c r="AA545" s="63"/>
      <c r="AB545" s="63"/>
      <c r="AC545" s="63"/>
    </row>
    <row r="546" spans="1:68" ht="27" customHeight="1" x14ac:dyDescent="0.25">
      <c r="A546" s="60" t="s">
        <v>841</v>
      </c>
      <c r="B546" s="60" t="s">
        <v>842</v>
      </c>
      <c r="C546" s="34">
        <v>4301020314</v>
      </c>
      <c r="D546" s="688">
        <v>4640242180090</v>
      </c>
      <c r="E546" s="68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110</v>
      </c>
      <c r="L546" s="35" t="s">
        <v>45</v>
      </c>
      <c r="M546" s="36" t="s">
        <v>109</v>
      </c>
      <c r="N546" s="36"/>
      <c r="O546" s="35">
        <v>50</v>
      </c>
      <c r="P546" s="962" t="s">
        <v>843</v>
      </c>
      <c r="Q546" s="690"/>
      <c r="R546" s="690"/>
      <c r="S546" s="690"/>
      <c r="T546" s="691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844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700"/>
      <c r="B547" s="700"/>
      <c r="C547" s="700"/>
      <c r="D547" s="700"/>
      <c r="E547" s="700"/>
      <c r="F547" s="700"/>
      <c r="G547" s="700"/>
      <c r="H547" s="700"/>
      <c r="I547" s="700"/>
      <c r="J547" s="700"/>
      <c r="K547" s="700"/>
      <c r="L547" s="700"/>
      <c r="M547" s="700"/>
      <c r="N547" s="700"/>
      <c r="O547" s="701"/>
      <c r="P547" s="697" t="s">
        <v>40</v>
      </c>
      <c r="Q547" s="698"/>
      <c r="R547" s="698"/>
      <c r="S547" s="698"/>
      <c r="T547" s="698"/>
      <c r="U547" s="698"/>
      <c r="V547" s="699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700"/>
      <c r="B548" s="700"/>
      <c r="C548" s="700"/>
      <c r="D548" s="700"/>
      <c r="E548" s="700"/>
      <c r="F548" s="700"/>
      <c r="G548" s="700"/>
      <c r="H548" s="700"/>
      <c r="I548" s="700"/>
      <c r="J548" s="700"/>
      <c r="K548" s="700"/>
      <c r="L548" s="700"/>
      <c r="M548" s="700"/>
      <c r="N548" s="700"/>
      <c r="O548" s="701"/>
      <c r="P548" s="697" t="s">
        <v>40</v>
      </c>
      <c r="Q548" s="698"/>
      <c r="R548" s="698"/>
      <c r="S548" s="698"/>
      <c r="T548" s="698"/>
      <c r="U548" s="698"/>
      <c r="V548" s="699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87" t="s">
        <v>153</v>
      </c>
      <c r="B549" s="687"/>
      <c r="C549" s="687"/>
      <c r="D549" s="687"/>
      <c r="E549" s="687"/>
      <c r="F549" s="687"/>
      <c r="G549" s="687"/>
      <c r="H549" s="687"/>
      <c r="I549" s="687"/>
      <c r="J549" s="687"/>
      <c r="K549" s="687"/>
      <c r="L549" s="687"/>
      <c r="M549" s="687"/>
      <c r="N549" s="687"/>
      <c r="O549" s="687"/>
      <c r="P549" s="687"/>
      <c r="Q549" s="687"/>
      <c r="R549" s="687"/>
      <c r="S549" s="687"/>
      <c r="T549" s="687"/>
      <c r="U549" s="687"/>
      <c r="V549" s="687"/>
      <c r="W549" s="687"/>
      <c r="X549" s="687"/>
      <c r="Y549" s="687"/>
      <c r="Z549" s="687"/>
      <c r="AA549" s="63"/>
      <c r="AB549" s="63"/>
      <c r="AC549" s="63"/>
    </row>
    <row r="550" spans="1:68" ht="27" customHeight="1" x14ac:dyDescent="0.25">
      <c r="A550" s="60" t="s">
        <v>845</v>
      </c>
      <c r="B550" s="60" t="s">
        <v>846</v>
      </c>
      <c r="C550" s="34">
        <v>4301031321</v>
      </c>
      <c r="D550" s="688">
        <v>4640242180076</v>
      </c>
      <c r="E550" s="68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114</v>
      </c>
      <c r="L550" s="35" t="s">
        <v>45</v>
      </c>
      <c r="M550" s="36" t="s">
        <v>80</v>
      </c>
      <c r="N550" s="36"/>
      <c r="O550" s="35">
        <v>40</v>
      </c>
      <c r="P550" s="963" t="s">
        <v>847</v>
      </c>
      <c r="Q550" s="690"/>
      <c r="R550" s="690"/>
      <c r="S550" s="690"/>
      <c r="T550" s="691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15" t="s">
        <v>848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700"/>
      <c r="B551" s="700"/>
      <c r="C551" s="700"/>
      <c r="D551" s="700"/>
      <c r="E551" s="700"/>
      <c r="F551" s="700"/>
      <c r="G551" s="700"/>
      <c r="H551" s="700"/>
      <c r="I551" s="700"/>
      <c r="J551" s="700"/>
      <c r="K551" s="700"/>
      <c r="L551" s="700"/>
      <c r="M551" s="700"/>
      <c r="N551" s="700"/>
      <c r="O551" s="701"/>
      <c r="P551" s="697" t="s">
        <v>40</v>
      </c>
      <c r="Q551" s="698"/>
      <c r="R551" s="698"/>
      <c r="S551" s="698"/>
      <c r="T551" s="698"/>
      <c r="U551" s="698"/>
      <c r="V551" s="699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700"/>
      <c r="B552" s="700"/>
      <c r="C552" s="700"/>
      <c r="D552" s="700"/>
      <c r="E552" s="700"/>
      <c r="F552" s="700"/>
      <c r="G552" s="700"/>
      <c r="H552" s="700"/>
      <c r="I552" s="700"/>
      <c r="J552" s="700"/>
      <c r="K552" s="700"/>
      <c r="L552" s="700"/>
      <c r="M552" s="700"/>
      <c r="N552" s="700"/>
      <c r="O552" s="701"/>
      <c r="P552" s="697" t="s">
        <v>40</v>
      </c>
      <c r="Q552" s="698"/>
      <c r="R552" s="698"/>
      <c r="S552" s="698"/>
      <c r="T552" s="698"/>
      <c r="U552" s="698"/>
      <c r="V552" s="699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00"/>
      <c r="B553" s="700"/>
      <c r="C553" s="700"/>
      <c r="D553" s="700"/>
      <c r="E553" s="700"/>
      <c r="F553" s="700"/>
      <c r="G553" s="700"/>
      <c r="H553" s="700"/>
      <c r="I553" s="700"/>
      <c r="J553" s="700"/>
      <c r="K553" s="700"/>
      <c r="L553" s="700"/>
      <c r="M553" s="700"/>
      <c r="N553" s="700"/>
      <c r="O553" s="968"/>
      <c r="P553" s="965" t="s">
        <v>33</v>
      </c>
      <c r="Q553" s="966"/>
      <c r="R553" s="966"/>
      <c r="S553" s="966"/>
      <c r="T553" s="966"/>
      <c r="U553" s="966"/>
      <c r="V553" s="967"/>
      <c r="W553" s="40" t="s">
        <v>0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0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0</v>
      </c>
      <c r="Z553" s="40"/>
      <c r="AA553" s="64"/>
      <c r="AB553" s="64"/>
      <c r="AC553" s="64"/>
    </row>
    <row r="554" spans="1:68" x14ac:dyDescent="0.2">
      <c r="A554" s="700"/>
      <c r="B554" s="700"/>
      <c r="C554" s="700"/>
      <c r="D554" s="700"/>
      <c r="E554" s="700"/>
      <c r="F554" s="700"/>
      <c r="G554" s="700"/>
      <c r="H554" s="700"/>
      <c r="I554" s="700"/>
      <c r="J554" s="700"/>
      <c r="K554" s="700"/>
      <c r="L554" s="700"/>
      <c r="M554" s="700"/>
      <c r="N554" s="700"/>
      <c r="O554" s="968"/>
      <c r="P554" s="965" t="s">
        <v>34</v>
      </c>
      <c r="Q554" s="966"/>
      <c r="R554" s="966"/>
      <c r="S554" s="966"/>
      <c r="T554" s="966"/>
      <c r="U554" s="966"/>
      <c r="V554" s="967"/>
      <c r="W554" s="40" t="s">
        <v>0</v>
      </c>
      <c r="X554" s="41">
        <f>IFERROR(SUM(BM22:BM550),"0")</f>
        <v>0</v>
      </c>
      <c r="Y554" s="41">
        <f>IFERROR(SUM(BN22:BN550),"0")</f>
        <v>0</v>
      </c>
      <c r="Z554" s="40"/>
      <c r="AA554" s="64"/>
      <c r="AB554" s="64"/>
      <c r="AC554" s="64"/>
    </row>
    <row r="555" spans="1:68" x14ac:dyDescent="0.2">
      <c r="A555" s="700"/>
      <c r="B555" s="700"/>
      <c r="C555" s="700"/>
      <c r="D555" s="700"/>
      <c r="E555" s="700"/>
      <c r="F555" s="700"/>
      <c r="G555" s="700"/>
      <c r="H555" s="700"/>
      <c r="I555" s="700"/>
      <c r="J555" s="700"/>
      <c r="K555" s="700"/>
      <c r="L555" s="700"/>
      <c r="M555" s="700"/>
      <c r="N555" s="700"/>
      <c r="O555" s="968"/>
      <c r="P555" s="965" t="s">
        <v>35</v>
      </c>
      <c r="Q555" s="966"/>
      <c r="R555" s="966"/>
      <c r="S555" s="966"/>
      <c r="T555" s="966"/>
      <c r="U555" s="966"/>
      <c r="V555" s="967"/>
      <c r="W555" s="40" t="s">
        <v>20</v>
      </c>
      <c r="X555" s="42">
        <f>ROUNDUP(SUM(BO22:BO550),0)</f>
        <v>0</v>
      </c>
      <c r="Y555" s="42">
        <f>ROUNDUP(SUM(BP22:BP550),0)</f>
        <v>0</v>
      </c>
      <c r="Z555" s="40"/>
      <c r="AA555" s="64"/>
      <c r="AB555" s="64"/>
      <c r="AC555" s="64"/>
    </row>
    <row r="556" spans="1:68" x14ac:dyDescent="0.2">
      <c r="A556" s="700"/>
      <c r="B556" s="700"/>
      <c r="C556" s="700"/>
      <c r="D556" s="700"/>
      <c r="E556" s="700"/>
      <c r="F556" s="700"/>
      <c r="G556" s="700"/>
      <c r="H556" s="700"/>
      <c r="I556" s="700"/>
      <c r="J556" s="700"/>
      <c r="K556" s="700"/>
      <c r="L556" s="700"/>
      <c r="M556" s="700"/>
      <c r="N556" s="700"/>
      <c r="O556" s="968"/>
      <c r="P556" s="965" t="s">
        <v>36</v>
      </c>
      <c r="Q556" s="966"/>
      <c r="R556" s="966"/>
      <c r="S556" s="966"/>
      <c r="T556" s="966"/>
      <c r="U556" s="966"/>
      <c r="V556" s="967"/>
      <c r="W556" s="40" t="s">
        <v>0</v>
      </c>
      <c r="X556" s="41">
        <f>GrossWeightTotal+PalletQtyTotal*25</f>
        <v>0</v>
      </c>
      <c r="Y556" s="41">
        <f>GrossWeightTotalR+PalletQtyTotalR*25</f>
        <v>0</v>
      </c>
      <c r="Z556" s="40"/>
      <c r="AA556" s="64"/>
      <c r="AB556" s="64"/>
      <c r="AC556" s="64"/>
    </row>
    <row r="557" spans="1:68" x14ac:dyDescent="0.2">
      <c r="A557" s="700"/>
      <c r="B557" s="700"/>
      <c r="C557" s="700"/>
      <c r="D557" s="700"/>
      <c r="E557" s="700"/>
      <c r="F557" s="700"/>
      <c r="G557" s="700"/>
      <c r="H557" s="700"/>
      <c r="I557" s="700"/>
      <c r="J557" s="700"/>
      <c r="K557" s="700"/>
      <c r="L557" s="700"/>
      <c r="M557" s="700"/>
      <c r="N557" s="700"/>
      <c r="O557" s="968"/>
      <c r="P557" s="965" t="s">
        <v>37</v>
      </c>
      <c r="Q557" s="966"/>
      <c r="R557" s="966"/>
      <c r="S557" s="966"/>
      <c r="T557" s="966"/>
      <c r="U557" s="966"/>
      <c r="V557" s="967"/>
      <c r="W557" s="40" t="s">
        <v>20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0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0</v>
      </c>
      <c r="Z557" s="40"/>
      <c r="AA557" s="64"/>
      <c r="AB557" s="64"/>
      <c r="AC557" s="64"/>
    </row>
    <row r="558" spans="1:68" ht="14.25" x14ac:dyDescent="0.2">
      <c r="A558" s="700"/>
      <c r="B558" s="700"/>
      <c r="C558" s="700"/>
      <c r="D558" s="700"/>
      <c r="E558" s="700"/>
      <c r="F558" s="700"/>
      <c r="G558" s="700"/>
      <c r="H558" s="700"/>
      <c r="I558" s="700"/>
      <c r="J558" s="700"/>
      <c r="K558" s="700"/>
      <c r="L558" s="700"/>
      <c r="M558" s="700"/>
      <c r="N558" s="700"/>
      <c r="O558" s="968"/>
      <c r="P558" s="965" t="s">
        <v>38</v>
      </c>
      <c r="Q558" s="966"/>
      <c r="R558" s="966"/>
      <c r="S558" s="966"/>
      <c r="T558" s="966"/>
      <c r="U558" s="966"/>
      <c r="V558" s="967"/>
      <c r="W558" s="43" t="s">
        <v>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0</v>
      </c>
      <c r="AA558" s="64"/>
      <c r="AB558" s="64"/>
      <c r="AC558" s="64"/>
    </row>
    <row r="559" spans="1:68" ht="13.5" thickBot="1" x14ac:dyDescent="0.25"/>
    <row r="560" spans="1:68" ht="27" thickTop="1" thickBot="1" x14ac:dyDescent="0.25">
      <c r="A560" s="44" t="s">
        <v>9</v>
      </c>
      <c r="B560" s="80" t="s">
        <v>75</v>
      </c>
      <c r="C560" s="964" t="s">
        <v>103</v>
      </c>
      <c r="D560" s="964" t="s">
        <v>103</v>
      </c>
      <c r="E560" s="964" t="s">
        <v>103</v>
      </c>
      <c r="F560" s="964" t="s">
        <v>103</v>
      </c>
      <c r="G560" s="964" t="s">
        <v>103</v>
      </c>
      <c r="H560" s="964" t="s">
        <v>103</v>
      </c>
      <c r="I560" s="964" t="s">
        <v>276</v>
      </c>
      <c r="J560" s="964" t="s">
        <v>276</v>
      </c>
      <c r="K560" s="964" t="s">
        <v>276</v>
      </c>
      <c r="L560" s="964" t="s">
        <v>276</v>
      </c>
      <c r="M560" s="964" t="s">
        <v>276</v>
      </c>
      <c r="N560" s="969"/>
      <c r="O560" s="964" t="s">
        <v>276</v>
      </c>
      <c r="P560" s="964" t="s">
        <v>276</v>
      </c>
      <c r="Q560" s="964" t="s">
        <v>276</v>
      </c>
      <c r="R560" s="964" t="s">
        <v>276</v>
      </c>
      <c r="S560" s="964" t="s">
        <v>276</v>
      </c>
      <c r="T560" s="964" t="s">
        <v>276</v>
      </c>
      <c r="U560" s="964" t="s">
        <v>276</v>
      </c>
      <c r="V560" s="964" t="s">
        <v>577</v>
      </c>
      <c r="W560" s="964" t="s">
        <v>577</v>
      </c>
      <c r="X560" s="964" t="s">
        <v>642</v>
      </c>
      <c r="Y560" s="964" t="s">
        <v>642</v>
      </c>
      <c r="Z560" s="964" t="s">
        <v>642</v>
      </c>
      <c r="AA560" s="964" t="s">
        <v>642</v>
      </c>
      <c r="AB560" s="80" t="s">
        <v>707</v>
      </c>
      <c r="AC560" s="964" t="s">
        <v>784</v>
      </c>
      <c r="AD560" s="964" t="s">
        <v>784</v>
      </c>
      <c r="AF560" s="1"/>
    </row>
    <row r="561" spans="1:32" ht="14.25" customHeight="1" thickTop="1" x14ac:dyDescent="0.2">
      <c r="A561" s="970" t="s">
        <v>10</v>
      </c>
      <c r="B561" s="964" t="s">
        <v>75</v>
      </c>
      <c r="C561" s="964" t="s">
        <v>104</v>
      </c>
      <c r="D561" s="964" t="s">
        <v>123</v>
      </c>
      <c r="E561" s="964" t="s">
        <v>186</v>
      </c>
      <c r="F561" s="964" t="s">
        <v>213</v>
      </c>
      <c r="G561" s="964" t="s">
        <v>252</v>
      </c>
      <c r="H561" s="964" t="s">
        <v>103</v>
      </c>
      <c r="I561" s="964" t="s">
        <v>277</v>
      </c>
      <c r="J561" s="964" t="s">
        <v>320</v>
      </c>
      <c r="K561" s="964" t="s">
        <v>381</v>
      </c>
      <c r="L561" s="964" t="s">
        <v>425</v>
      </c>
      <c r="M561" s="964" t="s">
        <v>443</v>
      </c>
      <c r="N561" s="1"/>
      <c r="O561" s="964" t="s">
        <v>456</v>
      </c>
      <c r="P561" s="964" t="s">
        <v>468</v>
      </c>
      <c r="Q561" s="964" t="s">
        <v>475</v>
      </c>
      <c r="R561" s="964" t="s">
        <v>479</v>
      </c>
      <c r="S561" s="964" t="s">
        <v>485</v>
      </c>
      <c r="T561" s="964" t="s">
        <v>490</v>
      </c>
      <c r="U561" s="964" t="s">
        <v>564</v>
      </c>
      <c r="V561" s="964" t="s">
        <v>578</v>
      </c>
      <c r="W561" s="964" t="s">
        <v>612</v>
      </c>
      <c r="X561" s="964" t="s">
        <v>643</v>
      </c>
      <c r="Y561" s="964" t="s">
        <v>675</v>
      </c>
      <c r="Z561" s="964" t="s">
        <v>693</v>
      </c>
      <c r="AA561" s="964" t="s">
        <v>700</v>
      </c>
      <c r="AB561" s="964" t="s">
        <v>707</v>
      </c>
      <c r="AC561" s="964" t="s">
        <v>784</v>
      </c>
      <c r="AD561" s="964" t="s">
        <v>836</v>
      </c>
      <c r="AF561" s="1"/>
    </row>
    <row r="562" spans="1:32" ht="13.5" thickBot="1" x14ac:dyDescent="0.25">
      <c r="A562" s="971"/>
      <c r="B562" s="964"/>
      <c r="C562" s="964"/>
      <c r="D562" s="964"/>
      <c r="E562" s="964"/>
      <c r="F562" s="964"/>
      <c r="G562" s="964"/>
      <c r="H562" s="964"/>
      <c r="I562" s="964"/>
      <c r="J562" s="964"/>
      <c r="K562" s="964"/>
      <c r="L562" s="964"/>
      <c r="M562" s="964"/>
      <c r="N562" s="1"/>
      <c r="O562" s="964"/>
      <c r="P562" s="964"/>
      <c r="Q562" s="964"/>
      <c r="R562" s="964"/>
      <c r="S562" s="964"/>
      <c r="T562" s="964"/>
      <c r="U562" s="964"/>
      <c r="V562" s="964"/>
      <c r="W562" s="964"/>
      <c r="X562" s="964"/>
      <c r="Y562" s="964"/>
      <c r="Z562" s="964"/>
      <c r="AA562" s="964"/>
      <c r="AB562" s="964"/>
      <c r="AC562" s="964"/>
      <c r="AD562" s="964"/>
      <c r="AF562" s="1"/>
    </row>
    <row r="563" spans="1:32" ht="18" thickTop="1" thickBot="1" x14ac:dyDescent="0.25">
      <c r="A563" s="44" t="s">
        <v>13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50">
        <f>IFERROR(Y86*1,"0")+IFERROR(Y87*1,"0")+IFERROR(Y88*1,"0")+IFERROR(Y92*1,"0")+IFERROR(Y93*1,"0")+IFERROR(Y94*1,"0")+IFERROR(Y95*1,"0")+IFERROR(Y96*1,"0")+IFERROR(Y97*1,"0")+IFERROR(Y98*1,"0")+IFERROR(Y99*1,"0")</f>
        <v>0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0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0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86">
    <mergeCell ref="Y561:Y562"/>
    <mergeCell ref="Z561:Z562"/>
    <mergeCell ref="AA561:AA562"/>
    <mergeCell ref="AB561:AB562"/>
    <mergeCell ref="AC561:AC562"/>
    <mergeCell ref="AD561:AD562"/>
    <mergeCell ref="X560:AA560"/>
    <mergeCell ref="AC560:AD560"/>
    <mergeCell ref="B561:B562"/>
    <mergeCell ref="C561:C562"/>
    <mergeCell ref="D561:D562"/>
    <mergeCell ref="E561:E562"/>
    <mergeCell ref="F561:F562"/>
    <mergeCell ref="G561:G562"/>
    <mergeCell ref="H561:H562"/>
    <mergeCell ref="I561:I562"/>
    <mergeCell ref="X561:X562"/>
    <mergeCell ref="T561:T562"/>
    <mergeCell ref="U561:U562"/>
    <mergeCell ref="V561:V562"/>
    <mergeCell ref="W561:W562"/>
    <mergeCell ref="P553:V553"/>
    <mergeCell ref="A553:O558"/>
    <mergeCell ref="P554:V554"/>
    <mergeCell ref="P555:V555"/>
    <mergeCell ref="P556:V556"/>
    <mergeCell ref="P557:V557"/>
    <mergeCell ref="P558:V558"/>
    <mergeCell ref="C560:H560"/>
    <mergeCell ref="I560:U560"/>
    <mergeCell ref="V560:W560"/>
    <mergeCell ref="J561:J562"/>
    <mergeCell ref="K561:K562"/>
    <mergeCell ref="L561:L562"/>
    <mergeCell ref="M561:M562"/>
    <mergeCell ref="O561:O562"/>
    <mergeCell ref="P561:P562"/>
    <mergeCell ref="Q561:Q562"/>
    <mergeCell ref="R561:R562"/>
    <mergeCell ref="S561:S562"/>
    <mergeCell ref="A561:A562"/>
    <mergeCell ref="P547:V547"/>
    <mergeCell ref="A547:O548"/>
    <mergeCell ref="P548:V548"/>
    <mergeCell ref="A549:Z549"/>
    <mergeCell ref="D550:E550"/>
    <mergeCell ref="P550:T550"/>
    <mergeCell ref="P551:V551"/>
    <mergeCell ref="A551:O552"/>
    <mergeCell ref="P552:V552"/>
    <mergeCell ref="A540:Z540"/>
    <mergeCell ref="A541:Z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4:Z454"/>
    <mergeCell ref="D455:E455"/>
    <mergeCell ref="P455:T455"/>
    <mergeCell ref="P456:V456"/>
    <mergeCell ref="A456:O457"/>
    <mergeCell ref="P457:V457"/>
    <mergeCell ref="A458:Z458"/>
    <mergeCell ref="A459:Z459"/>
    <mergeCell ref="A460:Z460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A430:Z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P423:V423"/>
    <mergeCell ref="A423:O424"/>
    <mergeCell ref="P424:V424"/>
    <mergeCell ref="A425:Z425"/>
    <mergeCell ref="D426:E426"/>
    <mergeCell ref="P426:T426"/>
    <mergeCell ref="D427:E427"/>
    <mergeCell ref="P427:T427"/>
    <mergeCell ref="P428:V428"/>
    <mergeCell ref="A428:O429"/>
    <mergeCell ref="P429:V429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06:Z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395:Z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D388:E388"/>
    <mergeCell ref="P388:T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57:E357"/>
    <mergeCell ref="P357:T357"/>
    <mergeCell ref="P358:V358"/>
    <mergeCell ref="A358:O359"/>
    <mergeCell ref="P359:V359"/>
    <mergeCell ref="A360:Z360"/>
    <mergeCell ref="A361:Z361"/>
    <mergeCell ref="A362:Z362"/>
    <mergeCell ref="D363:E363"/>
    <mergeCell ref="P363:T363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A350:Z350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P292:V292"/>
    <mergeCell ref="A292:O293"/>
    <mergeCell ref="P293:V293"/>
    <mergeCell ref="A294:Z294"/>
    <mergeCell ref="A295:Z295"/>
    <mergeCell ref="D296:E296"/>
    <mergeCell ref="P296:T296"/>
    <mergeCell ref="D297:E297"/>
    <mergeCell ref="P297:T297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2:Z27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849</v>
      </c>
      <c r="H1" s="9"/>
    </row>
    <row r="3" spans="2:8" x14ac:dyDescent="0.2">
      <c r="B3" s="51" t="s">
        <v>850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851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852</v>
      </c>
      <c r="C6" s="51" t="s">
        <v>853</v>
      </c>
      <c r="D6" s="51" t="s">
        <v>854</v>
      </c>
      <c r="E6" s="51" t="s">
        <v>45</v>
      </c>
    </row>
    <row r="7" spans="2:8" x14ac:dyDescent="0.2">
      <c r="B7" s="51" t="s">
        <v>855</v>
      </c>
      <c r="C7" s="51" t="s">
        <v>856</v>
      </c>
      <c r="D7" s="51" t="s">
        <v>857</v>
      </c>
      <c r="E7" s="51" t="s">
        <v>45</v>
      </c>
    </row>
    <row r="8" spans="2:8" x14ac:dyDescent="0.2">
      <c r="B8" s="51" t="s">
        <v>858</v>
      </c>
      <c r="C8" s="51" t="s">
        <v>859</v>
      </c>
      <c r="D8" s="51" t="s">
        <v>860</v>
      </c>
      <c r="E8" s="51" t="s">
        <v>45</v>
      </c>
    </row>
    <row r="9" spans="2:8" x14ac:dyDescent="0.2">
      <c r="B9" s="51" t="s">
        <v>861</v>
      </c>
      <c r="C9" s="51" t="s">
        <v>862</v>
      </c>
      <c r="D9" s="51" t="s">
        <v>863</v>
      </c>
      <c r="E9" s="51" t="s">
        <v>45</v>
      </c>
    </row>
    <row r="10" spans="2:8" x14ac:dyDescent="0.2">
      <c r="B10" s="51" t="s">
        <v>864</v>
      </c>
      <c r="C10" s="51" t="s">
        <v>865</v>
      </c>
      <c r="D10" s="51" t="s">
        <v>866</v>
      </c>
      <c r="E10" s="51" t="s">
        <v>45</v>
      </c>
    </row>
    <row r="11" spans="2:8" x14ac:dyDescent="0.2">
      <c r="B11" s="51" t="s">
        <v>867</v>
      </c>
      <c r="C11" s="51" t="s">
        <v>868</v>
      </c>
      <c r="D11" s="51" t="s">
        <v>869</v>
      </c>
      <c r="E11" s="51" t="s">
        <v>45</v>
      </c>
    </row>
    <row r="13" spans="2:8" x14ac:dyDescent="0.2">
      <c r="B13" s="51" t="s">
        <v>870</v>
      </c>
      <c r="C13" s="51" t="s">
        <v>853</v>
      </c>
      <c r="D13" s="51" t="s">
        <v>45</v>
      </c>
      <c r="E13" s="51" t="s">
        <v>45</v>
      </c>
    </row>
    <row r="15" spans="2:8" x14ac:dyDescent="0.2">
      <c r="B15" s="51" t="s">
        <v>871</v>
      </c>
      <c r="C15" s="51" t="s">
        <v>856</v>
      </c>
      <c r="D15" s="51" t="s">
        <v>45</v>
      </c>
      <c r="E15" s="51" t="s">
        <v>45</v>
      </c>
    </row>
    <row r="17" spans="2:5" x14ac:dyDescent="0.2">
      <c r="B17" s="51" t="s">
        <v>872</v>
      </c>
      <c r="C17" s="51" t="s">
        <v>859</v>
      </c>
      <c r="D17" s="51" t="s">
        <v>45</v>
      </c>
      <c r="E17" s="51" t="s">
        <v>45</v>
      </c>
    </row>
    <row r="19" spans="2:5" x14ac:dyDescent="0.2">
      <c r="B19" s="51" t="s">
        <v>873</v>
      </c>
      <c r="C19" s="51" t="s">
        <v>862</v>
      </c>
      <c r="D19" s="51" t="s">
        <v>45</v>
      </c>
      <c r="E19" s="51" t="s">
        <v>45</v>
      </c>
    </row>
    <row r="21" spans="2:5" x14ac:dyDescent="0.2">
      <c r="B21" s="51" t="s">
        <v>874</v>
      </c>
      <c r="C21" s="51" t="s">
        <v>865</v>
      </c>
      <c r="D21" s="51" t="s">
        <v>45</v>
      </c>
      <c r="E21" s="51" t="s">
        <v>45</v>
      </c>
    </row>
    <row r="23" spans="2:5" x14ac:dyDescent="0.2">
      <c r="B23" s="51" t="s">
        <v>875</v>
      </c>
      <c r="C23" s="51" t="s">
        <v>868</v>
      </c>
      <c r="D23" s="51" t="s">
        <v>45</v>
      </c>
      <c r="E23" s="51" t="s">
        <v>45</v>
      </c>
    </row>
    <row r="25" spans="2:5" x14ac:dyDescent="0.2">
      <c r="B25" s="51" t="s">
        <v>876</v>
      </c>
      <c r="C25" s="51" t="s">
        <v>45</v>
      </c>
      <c r="D25" s="51" t="s">
        <v>45</v>
      </c>
      <c r="E25" s="51" t="s">
        <v>45</v>
      </c>
    </row>
    <row r="26" spans="2:5" x14ac:dyDescent="0.2">
      <c r="B26" s="51" t="s">
        <v>877</v>
      </c>
      <c r="C26" s="51" t="s">
        <v>45</v>
      </c>
      <c r="D26" s="51" t="s">
        <v>45</v>
      </c>
      <c r="E26" s="51" t="s">
        <v>45</v>
      </c>
    </row>
    <row r="27" spans="2:5" x14ac:dyDescent="0.2">
      <c r="B27" s="51" t="s">
        <v>878</v>
      </c>
      <c r="C27" s="51" t="s">
        <v>45</v>
      </c>
      <c r="D27" s="51" t="s">
        <v>45</v>
      </c>
      <c r="E27" s="51" t="s">
        <v>45</v>
      </c>
    </row>
    <row r="28" spans="2:5" x14ac:dyDescent="0.2">
      <c r="B28" s="51" t="s">
        <v>879</v>
      </c>
      <c r="C28" s="51" t="s">
        <v>45</v>
      </c>
      <c r="D28" s="51" t="s">
        <v>45</v>
      </c>
      <c r="E28" s="51" t="s">
        <v>45</v>
      </c>
    </row>
    <row r="29" spans="2:5" x14ac:dyDescent="0.2">
      <c r="B29" s="51" t="s">
        <v>880</v>
      </c>
      <c r="C29" s="51" t="s">
        <v>45</v>
      </c>
      <c r="D29" s="51" t="s">
        <v>45</v>
      </c>
      <c r="E29" s="51" t="s">
        <v>45</v>
      </c>
    </row>
    <row r="30" spans="2:5" x14ac:dyDescent="0.2">
      <c r="B30" s="51" t="s">
        <v>881</v>
      </c>
      <c r="C30" s="51" t="s">
        <v>45</v>
      </c>
      <c r="D30" s="51" t="s">
        <v>45</v>
      </c>
      <c r="E30" s="51" t="s">
        <v>45</v>
      </c>
    </row>
    <row r="31" spans="2:5" x14ac:dyDescent="0.2">
      <c r="B31" s="51" t="s">
        <v>882</v>
      </c>
      <c r="C31" s="51" t="s">
        <v>45</v>
      </c>
      <c r="D31" s="51" t="s">
        <v>45</v>
      </c>
      <c r="E31" s="51" t="s">
        <v>45</v>
      </c>
    </row>
    <row r="32" spans="2:5" x14ac:dyDescent="0.2">
      <c r="B32" s="51" t="s">
        <v>883</v>
      </c>
      <c r="C32" s="51" t="s">
        <v>45</v>
      </c>
      <c r="D32" s="51" t="s">
        <v>45</v>
      </c>
      <c r="E32" s="51" t="s">
        <v>45</v>
      </c>
    </row>
    <row r="33" spans="2:5" x14ac:dyDescent="0.2">
      <c r="B33" s="51" t="s">
        <v>884</v>
      </c>
      <c r="C33" s="51" t="s">
        <v>45</v>
      </c>
      <c r="D33" s="51" t="s">
        <v>45</v>
      </c>
      <c r="E33" s="51" t="s">
        <v>45</v>
      </c>
    </row>
    <row r="34" spans="2:5" x14ac:dyDescent="0.2">
      <c r="B34" s="51" t="s">
        <v>885</v>
      </c>
      <c r="C34" s="51" t="s">
        <v>45</v>
      </c>
      <c r="D34" s="51" t="s">
        <v>45</v>
      </c>
      <c r="E34" s="51" t="s">
        <v>45</v>
      </c>
    </row>
    <row r="35" spans="2:5" x14ac:dyDescent="0.2">
      <c r="B35" s="51" t="s">
        <v>886</v>
      </c>
      <c r="C35" s="51" t="s">
        <v>45</v>
      </c>
      <c r="D35" s="51" t="s">
        <v>45</v>
      </c>
      <c r="E35" s="51" t="s">
        <v>45</v>
      </c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1124</vt:i4>
      </vt:variant>
    </vt:vector>
  </HeadingPairs>
  <TitlesOfParts>
    <vt:vector size="11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2025-05-14T12:58:35Z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