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4AA8090E-A974-4275-BA46-6E75B1EA18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66" i="1" l="1"/>
  <c r="Z133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Z256" i="1" s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38" i="1" l="1"/>
  <c r="Z493" i="1"/>
  <c r="Z337" i="1"/>
  <c r="Z222" i="1"/>
  <c r="Z512" i="1"/>
  <c r="Z266" i="1"/>
  <c r="Z239" i="1"/>
  <c r="Z210" i="1"/>
  <c r="Z93" i="1"/>
  <c r="Z72" i="1"/>
  <c r="Z59" i="1"/>
  <c r="Z32" i="1"/>
  <c r="Z541" i="1" s="1"/>
  <c r="Y540" i="1"/>
  <c r="Y537" i="1"/>
  <c r="Y539" i="1" s="1"/>
  <c r="Z522" i="1"/>
  <c r="Z112" i="1"/>
  <c r="Z104" i="1"/>
  <c r="Y536" i="1"/>
  <c r="Z316" i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<sst xmlns="http://schemas.openxmlformats.org/spreadsheetml/2006/main" count="2387" uniqueCount="836">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</sst>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123</v>
      </c>
      <c r="Y41" s="59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127.95416666666665</v>
      </c>
      <c r="BN41" s="64">
        <f>IFERROR(Y41*I41/H41,"0")</f>
        <v>134.82000000000002</v>
      </c>
      <c r="BO41" s="64">
        <f>IFERROR(1/J41*(X41/H41),"0")</f>
        <v>0.17795138888888887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95</v>
      </c>
      <c r="Y42" s="592">
        <f>IFERROR(IF(X42="",0,CEILING((X42/$H42),1)*$H42),"")</f>
        <v>96</v>
      </c>
      <c r="Z42" s="36">
        <f>IFERROR(IF(Y42=0,"",ROUNDUP(Y42/H42,0)*0.00902),"")</f>
        <v>0.21648000000000001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99.987499999999997</v>
      </c>
      <c r="BN42" s="64">
        <f>IFERROR(Y42*I42/H42,"0")</f>
        <v>101.03999999999999</v>
      </c>
      <c r="BO42" s="64">
        <f>IFERROR(1/J42*(X42/H42),"0")</f>
        <v>0.17992424242424243</v>
      </c>
      <c r="BP42" s="64">
        <f>IFERROR(1/J42*(Y42/H42),"0")</f>
        <v>0.18181818181818182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35.138888888888886</v>
      </c>
      <c r="Y45" s="593">
        <f>IFERROR(Y41/H41,"0")+IFERROR(Y42/H42,"0")+IFERROR(Y43/H43,"0")+IFERROR(Y44/H44,"0")</f>
        <v>36</v>
      </c>
      <c r="Z45" s="593">
        <f>IFERROR(IF(Z41="",0,Z41),"0")+IFERROR(IF(Z42="",0,Z42),"0")+IFERROR(IF(Z43="",0,Z43),"0")+IFERROR(IF(Z44="",0,Z44),"0")</f>
        <v>0.44424000000000002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218</v>
      </c>
      <c r="Y46" s="593">
        <f>IFERROR(SUM(Y41:Y44),"0")</f>
        <v>225.60000000000002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299</v>
      </c>
      <c r="Y58" s="592">
        <f t="shared" si="6"/>
        <v>301.5</v>
      </c>
      <c r="Z58" s="36">
        <f>IFERROR(IF(Y58=0,"",ROUNDUP(Y58/H58,0)*0.00902),"")</f>
        <v>0.60433999999999999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312.95333333333332</v>
      </c>
      <c r="BN58" s="64">
        <f t="shared" si="8"/>
        <v>315.57</v>
      </c>
      <c r="BO58" s="64">
        <f t="shared" si="9"/>
        <v>0.50336700336700335</v>
      </c>
      <c r="BP58" s="64">
        <f t="shared" si="10"/>
        <v>0.50757575757575757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66.444444444444443</v>
      </c>
      <c r="Y59" s="593">
        <f>IFERROR(Y53/H53,"0")+IFERROR(Y54/H54,"0")+IFERROR(Y55/H55,"0")+IFERROR(Y56/H56,"0")+IFERROR(Y57/H57,"0")+IFERROR(Y58/H58,"0")</f>
        <v>67</v>
      </c>
      <c r="Z59" s="593">
        <f>IFERROR(IF(Z53="",0,Z53),"0")+IFERROR(IF(Z54="",0,Z54),"0")+IFERROR(IF(Z55="",0,Z55),"0")+IFERROR(IF(Z56="",0,Z56),"0")+IFERROR(IF(Z57="",0,Z57),"0")+IFERROR(IF(Z58="",0,Z58),"0")</f>
        <v>0.60433999999999999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299</v>
      </c>
      <c r="Y60" s="593">
        <f>IFERROR(SUM(Y53:Y58),"0")</f>
        <v>301.5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160</v>
      </c>
      <c r="Y65" s="592">
        <f>IFERROR(IF(X65="",0,CEILING((X65/$H65),1)*$H65),"")</f>
        <v>162</v>
      </c>
      <c r="Z65" s="36">
        <f>IFERROR(IF(Y65=0,"",ROUNDUP(Y65/H65,0)*0.00651),"")</f>
        <v>0.3906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170.66666666666663</v>
      </c>
      <c r="BN65" s="64">
        <f>IFERROR(Y65*I65/H65,"0")</f>
        <v>172.79999999999998</v>
      </c>
      <c r="BO65" s="64">
        <f>IFERROR(1/J65*(X65/H65),"0")</f>
        <v>0.32560032560032559</v>
      </c>
      <c r="BP65" s="64">
        <f>IFERROR(1/J65*(Y65/H65),"0")</f>
        <v>0.32967032967032966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59.259259259259252</v>
      </c>
      <c r="Y66" s="593">
        <f>IFERROR(Y62/H62,"0")+IFERROR(Y63/H63,"0")+IFERROR(Y64/H64,"0")+IFERROR(Y65/H65,"0")</f>
        <v>59.999999999999993</v>
      </c>
      <c r="Z66" s="593">
        <f>IFERROR(IF(Z62="",0,Z62),"0")+IFERROR(IF(Z63="",0,Z63),"0")+IFERROR(IF(Z64="",0,Z64),"0")+IFERROR(IF(Z65="",0,Z65),"0")</f>
        <v>0.3906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160</v>
      </c>
      <c r="Y67" s="593">
        <f>IFERROR(SUM(Y62:Y65),"0")</f>
        <v>162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150</v>
      </c>
      <c r="Y90" s="592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276</v>
      </c>
      <c r="Y92" s="592">
        <f>IFERROR(IF(X92="",0,CEILING((X92/$H92),1)*$H92),"")</f>
        <v>279</v>
      </c>
      <c r="Z92" s="36">
        <f>IFERROR(IF(Y92=0,"",ROUNDUP(Y92/H92,0)*0.00902),"")</f>
        <v>0.55923999999999996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288.88</v>
      </c>
      <c r="BN92" s="64">
        <f>IFERROR(Y92*I92/H92,"0")</f>
        <v>292.02</v>
      </c>
      <c r="BO92" s="64">
        <f>IFERROR(1/J92*(X92/H92),"0")</f>
        <v>0.4646464646464647</v>
      </c>
      <c r="BP92" s="64">
        <f>IFERROR(1/J92*(Y92/H92),"0")</f>
        <v>0.46969696969696972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75.222222222222229</v>
      </c>
      <c r="Y93" s="593">
        <f>IFERROR(Y90/H90,"0")+IFERROR(Y91/H91,"0")+IFERROR(Y92/H92,"0")</f>
        <v>76</v>
      </c>
      <c r="Z93" s="593">
        <f>IFERROR(IF(Z90="",0,Z90),"0")+IFERROR(IF(Z91="",0,Z91),"0")+IFERROR(IF(Z92="",0,Z92),"0")</f>
        <v>0.82495999999999992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426</v>
      </c>
      <c r="Y94" s="593">
        <f>IFERROR(SUM(Y90:Y92),"0")</f>
        <v>430.20000000000005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120</v>
      </c>
      <c r="Y96" s="592">
        <f t="shared" ref="Y96:Y103" si="16">IFERROR(IF(X96="",0,CEILING((X96/$H96),1)*$H96),"")</f>
        <v>126</v>
      </c>
      <c r="Z96" s="36">
        <f>IFERROR(IF(Y96=0,"",ROUNDUP(Y96/H96,0)*0.01898),"")</f>
        <v>0.28470000000000001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127.41428571428571</v>
      </c>
      <c r="BN96" s="64">
        <f t="shared" ref="BN96:BN103" si="18">IFERROR(Y96*I96/H96,"0")</f>
        <v>133.785</v>
      </c>
      <c r="BO96" s="64">
        <f t="shared" ref="BO96:BO103" si="19">IFERROR(1/J96*(X96/H96),"0")</f>
        <v>0.2232142857142857</v>
      </c>
      <c r="BP96" s="64">
        <f t="shared" ref="BP96:BP103" si="20">IFERROR(1/J96*(Y96/H96),"0")</f>
        <v>0.234375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40</v>
      </c>
      <c r="Y102" s="592">
        <f t="shared" si="16"/>
        <v>41.58</v>
      </c>
      <c r="Z102" s="36">
        <f>IFERROR(IF(Y102=0,"",ROUNDUP(Y102/H102,0)*0.00651),"")</f>
        <v>0.13671</v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45.212121212121211</v>
      </c>
      <c r="BN102" s="64">
        <f t="shared" si="18"/>
        <v>46.997999999999998</v>
      </c>
      <c r="BO102" s="64">
        <f t="shared" si="19"/>
        <v>0.11100011100011101</v>
      </c>
      <c r="BP102" s="64">
        <f t="shared" si="20"/>
        <v>0.11538461538461539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34.487734487734485</v>
      </c>
      <c r="Y104" s="593">
        <f>IFERROR(Y96/H96,"0")+IFERROR(Y97/H97,"0")+IFERROR(Y98/H98,"0")+IFERROR(Y99/H99,"0")+IFERROR(Y100/H100,"0")+IFERROR(Y101/H101,"0")+IFERROR(Y102/H102,"0")+IFERROR(Y103/H103,"0")</f>
        <v>36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0.42141000000000001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160</v>
      </c>
      <c r="Y105" s="593">
        <f>IFERROR(SUM(Y96:Y103),"0")</f>
        <v>167.57999999999998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91</v>
      </c>
      <c r="Y108" s="592">
        <f>IFERROR(IF(X108="",0,CEILING((X108/$H108),1)*$H108),"")</f>
        <v>97.2</v>
      </c>
      <c r="Z108" s="36">
        <f>IFERROR(IF(Y108=0,"",ROUNDUP(Y108/H108,0)*0.01898),"")</f>
        <v>0.17082</v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94.665277777777774</v>
      </c>
      <c r="BN108" s="64">
        <f>IFERROR(Y108*I108/H108,"0")</f>
        <v>101.11499999999998</v>
      </c>
      <c r="BO108" s="64">
        <f>IFERROR(1/J108*(X108/H108),"0")</f>
        <v>0.13165509259259259</v>
      </c>
      <c r="BP108" s="64">
        <f>IFERROR(1/J108*(Y108/H108),"0")</f>
        <v>0.140625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166</v>
      </c>
      <c r="Y109" s="592">
        <f>IFERROR(IF(X109="",0,CEILING((X109/$H109),1)*$H109),"")</f>
        <v>168.75</v>
      </c>
      <c r="Z109" s="36">
        <f>IFERROR(IF(Y109=0,"",ROUNDUP(Y109/H109,0)*0.00902),"")</f>
        <v>0.40590000000000004</v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175.29599999999999</v>
      </c>
      <c r="BN109" s="64">
        <f>IFERROR(Y109*I109/H109,"0")</f>
        <v>178.2</v>
      </c>
      <c r="BO109" s="64">
        <f>IFERROR(1/J109*(X109/H109),"0")</f>
        <v>0.33535353535353535</v>
      </c>
      <c r="BP109" s="64">
        <f>IFERROR(1/J109*(Y109/H109),"0")</f>
        <v>0.34090909090909094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52.69259259259259</v>
      </c>
      <c r="Y112" s="593">
        <f>IFERROR(Y108/H108,"0")+IFERROR(Y109/H109,"0")+IFERROR(Y110/H110,"0")+IFERROR(Y111/H111,"0")</f>
        <v>54</v>
      </c>
      <c r="Z112" s="593">
        <f>IFERROR(IF(Z108="",0,Z108),"0")+IFERROR(IF(Z109="",0,Z109),"0")+IFERROR(IF(Z110="",0,Z110),"0")+IFERROR(IF(Z111="",0,Z111),"0")</f>
        <v>0.57672000000000001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257</v>
      </c>
      <c r="Y113" s="593">
        <f>IFERROR(SUM(Y108:Y111),"0")</f>
        <v>265.95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100</v>
      </c>
      <c r="Y123" s="592">
        <f t="shared" si="21"/>
        <v>100.80000000000001</v>
      </c>
      <c r="Z123" s="36">
        <f>IFERROR(IF(Y123=0,"",ROUNDUP(Y123/H123,0)*0.01898),"")</f>
        <v>0.22776000000000002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106.10714285714286</v>
      </c>
      <c r="BN123" s="64">
        <f t="shared" si="23"/>
        <v>106.956</v>
      </c>
      <c r="BO123" s="64">
        <f t="shared" si="24"/>
        <v>0.18601190476190477</v>
      </c>
      <c r="BP123" s="64">
        <f t="shared" si="25"/>
        <v>0.1875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231</v>
      </c>
      <c r="Y124" s="592">
        <f t="shared" si="21"/>
        <v>231.66</v>
      </c>
      <c r="Z124" s="36">
        <f>IFERROR(IF(Y124=0,"",ROUNDUP(Y124/H124,0)*0.00651),"")</f>
        <v>0.76167000000000007</v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259.7</v>
      </c>
      <c r="BN124" s="64">
        <f t="shared" si="23"/>
        <v>260.44200000000001</v>
      </c>
      <c r="BO124" s="64">
        <f t="shared" si="24"/>
        <v>0.64102564102564108</v>
      </c>
      <c r="BP124" s="64">
        <f t="shared" si="25"/>
        <v>0.6428571428571429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128.57142857142858</v>
      </c>
      <c r="Y128" s="593">
        <f>IFERROR(Y121/H121,"0")+IFERROR(Y122/H122,"0")+IFERROR(Y123/H123,"0")+IFERROR(Y124/H124,"0")+IFERROR(Y125/H125,"0")+IFERROR(Y126/H126,"0")+IFERROR(Y127/H127,"0")</f>
        <v>129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0.98943000000000003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331</v>
      </c>
      <c r="Y129" s="593">
        <f>IFERROR(SUM(Y121:Y127),"0")</f>
        <v>332.46000000000004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72</v>
      </c>
      <c r="Y138" s="592">
        <f>IFERROR(IF(X138="",0,CEILING((X138/$H138),1)*$H138),"")</f>
        <v>73.600000000000009</v>
      </c>
      <c r="Z138" s="36">
        <f>IFERROR(IF(Y138=0,"",ROUNDUP(Y138/H138,0)*0.00651),"")</f>
        <v>0.14973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76.05</v>
      </c>
      <c r="BN138" s="64">
        <f>IFERROR(Y138*I138/H138,"0")</f>
        <v>77.740000000000009</v>
      </c>
      <c r="BO138" s="64">
        <f>IFERROR(1/J138*(X138/H138),"0")</f>
        <v>0.12362637362637363</v>
      </c>
      <c r="BP138" s="64">
        <f>IFERROR(1/J138*(Y138/H138),"0")</f>
        <v>0.1263736263736264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22.5</v>
      </c>
      <c r="Y139" s="593">
        <f>IFERROR(Y137/H137,"0")+IFERROR(Y138/H138,"0")</f>
        <v>23</v>
      </c>
      <c r="Z139" s="593">
        <f>IFERROR(IF(Z137="",0,Z137),"0")+IFERROR(IF(Z138="",0,Z138),"0")</f>
        <v>0.14973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72</v>
      </c>
      <c r="Y140" s="593">
        <f>IFERROR(SUM(Y137:Y138),"0")</f>
        <v>73.600000000000009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43</v>
      </c>
      <c r="Y143" s="592">
        <f>IFERROR(IF(X143="",0,CEILING((X143/$H143),1)*$H143),"")</f>
        <v>44.8</v>
      </c>
      <c r="Z143" s="36">
        <f>IFERROR(IF(Y143=0,"",ROUNDUP(Y143/H143,0)*0.00651),"")</f>
        <v>0.10416</v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47.11571428571429</v>
      </c>
      <c r="BN143" s="64">
        <f>IFERROR(Y143*I143/H143,"0")</f>
        <v>49.087999999999994</v>
      </c>
      <c r="BO143" s="64">
        <f>IFERROR(1/J143*(X143/H143),"0")</f>
        <v>8.4379905808477249E-2</v>
      </c>
      <c r="BP143" s="64">
        <f>IFERROR(1/J143*(Y143/H143),"0")</f>
        <v>8.7912087912087919E-2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15.357142857142858</v>
      </c>
      <c r="Y144" s="593">
        <f>IFERROR(Y142/H142,"0")+IFERROR(Y143/H143,"0")</f>
        <v>16</v>
      </c>
      <c r="Z144" s="593">
        <f>IFERROR(IF(Z142="",0,Z142),"0")+IFERROR(IF(Z143="",0,Z143),"0")</f>
        <v>0.10416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43</v>
      </c>
      <c r="Y145" s="593">
        <f>IFERROR(SUM(Y142:Y143),"0")</f>
        <v>44.8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20</v>
      </c>
      <c r="Y153" s="592">
        <f>IFERROR(IF(X153="",0,CEILING((X153/$H153),1)*$H153),"")</f>
        <v>20</v>
      </c>
      <c r="Z153" s="36">
        <f>IFERROR(IF(Y153=0,"",ROUNDUP(Y153/H153,0)*0.00902),"")</f>
        <v>4.5100000000000001E-2</v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21.05</v>
      </c>
      <c r="BN153" s="64">
        <f>IFERROR(Y153*I153/H153,"0")</f>
        <v>21.05</v>
      </c>
      <c r="BO153" s="64">
        <f>IFERROR(1/J153*(X153/H153),"0")</f>
        <v>3.787878787878788E-2</v>
      </c>
      <c r="BP153" s="64">
        <f>IFERROR(1/J153*(Y153/H153),"0")</f>
        <v>3.787878787878788E-2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5</v>
      </c>
      <c r="Y154" s="593">
        <f>IFERROR(Y153/H153,"0")</f>
        <v>5</v>
      </c>
      <c r="Z154" s="593">
        <f>IFERROR(IF(Z153="",0,Z153),"0")</f>
        <v>4.5100000000000001E-2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20</v>
      </c>
      <c r="Y155" s="593">
        <f>IFERROR(SUM(Y153:Y153),"0")</f>
        <v>20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10</v>
      </c>
      <c r="Y157" s="592">
        <f>IFERROR(IF(X157="",0,CEILING((X157/$H157),1)*$H157),"")</f>
        <v>18</v>
      </c>
      <c r="Z157" s="36">
        <f>IFERROR(IF(Y157=0,"",ROUNDUP(Y157/H157,0)*0.01898),"")</f>
        <v>3.7960000000000001E-2</v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10.65</v>
      </c>
      <c r="BN157" s="64">
        <f>IFERROR(Y157*I157/H157,"0")</f>
        <v>19.170000000000002</v>
      </c>
      <c r="BO157" s="64">
        <f>IFERROR(1/J157*(X157/H157),"0")</f>
        <v>1.7361111111111112E-2</v>
      </c>
      <c r="BP157" s="64">
        <f>IFERROR(1/J157*(Y157/H157),"0")</f>
        <v>3.125E-2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1.1111111111111112</v>
      </c>
      <c r="Y160" s="593">
        <f>IFERROR(Y157/H157,"0")+IFERROR(Y158/H158,"0")+IFERROR(Y159/H159,"0")</f>
        <v>2</v>
      </c>
      <c r="Z160" s="593">
        <f>IFERROR(IF(Z157="",0,Z157),"0")+IFERROR(IF(Z158="",0,Z158),"0")+IFERROR(IF(Z159="",0,Z159),"0")</f>
        <v>3.7960000000000001E-2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10</v>
      </c>
      <c r="Y161" s="593">
        <f>IFERROR(SUM(Y157:Y159),"0")</f>
        <v>18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80</v>
      </c>
      <c r="Y171" s="592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84</v>
      </c>
      <c r="BN171" s="64">
        <f t="shared" si="28"/>
        <v>88.199999999999989</v>
      </c>
      <c r="BO171" s="64">
        <f t="shared" si="29"/>
        <v>0.14430014430014429</v>
      </c>
      <c r="BP171" s="64">
        <f t="shared" si="30"/>
        <v>0.15151515151515152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126</v>
      </c>
      <c r="Y172" s="592">
        <f t="shared" si="26"/>
        <v>126</v>
      </c>
      <c r="Z172" s="36">
        <f>IFERROR(IF(Y172=0,"",ROUNDUP(Y172/H172,0)*0.00502),"")</f>
        <v>0.30120000000000002</v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133.80000000000001</v>
      </c>
      <c r="BN172" s="64">
        <f t="shared" si="28"/>
        <v>133.80000000000001</v>
      </c>
      <c r="BO172" s="64">
        <f t="shared" si="29"/>
        <v>0.25641025641025644</v>
      </c>
      <c r="BP172" s="64">
        <f t="shared" si="30"/>
        <v>0.25641025641025644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85</v>
      </c>
      <c r="Y173" s="592">
        <f t="shared" si="26"/>
        <v>86.100000000000009</v>
      </c>
      <c r="Z173" s="36">
        <f>IFERROR(IF(Y173=0,"",ROUNDUP(Y173/H173,0)*0.00502),"")</f>
        <v>0.20582</v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90.261904761904759</v>
      </c>
      <c r="BN173" s="64">
        <f t="shared" si="28"/>
        <v>91.43</v>
      </c>
      <c r="BO173" s="64">
        <f t="shared" si="29"/>
        <v>0.17297517297517298</v>
      </c>
      <c r="BP173" s="64">
        <f t="shared" si="30"/>
        <v>0.17521367521367523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161</v>
      </c>
      <c r="Y175" s="592">
        <f t="shared" si="26"/>
        <v>161.70000000000002</v>
      </c>
      <c r="Z175" s="36">
        <f>IFERROR(IF(Y175=0,"",ROUNDUP(Y175/H175,0)*0.00502),"")</f>
        <v>0.38653999999999999</v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168.66666666666669</v>
      </c>
      <c r="BN175" s="64">
        <f t="shared" si="28"/>
        <v>169.40000000000003</v>
      </c>
      <c r="BO175" s="64">
        <f t="shared" si="29"/>
        <v>0.32763532763532766</v>
      </c>
      <c r="BP175" s="64">
        <f t="shared" si="30"/>
        <v>0.32905982905982911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196.19047619047618</v>
      </c>
      <c r="Y178" s="593">
        <f>IFERROR(Y169/H169,"0")+IFERROR(Y170/H170,"0")+IFERROR(Y171/H171,"0")+IFERROR(Y172/H172,"0")+IFERROR(Y173/H173,"0")+IFERROR(Y174/H174,"0")+IFERROR(Y175/H175,"0")+IFERROR(Y176/H176,"0")+IFERROR(Y177/H177,"0")</f>
        <v>198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1.07396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452</v>
      </c>
      <c r="Y179" s="593">
        <f>IFERROR(SUM(Y169:Y177),"0")</f>
        <v>457.80000000000007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11</v>
      </c>
      <c r="Y181" s="592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8</v>
      </c>
      <c r="Y182" s="592">
        <f>IFERROR(IF(X182="",0,CEILING((X182/$H182),1)*$H182),"")</f>
        <v>8.82</v>
      </c>
      <c r="Z182" s="36">
        <f>IFERROR(IF(Y182=0,"",ROUNDUP(Y182/H182,0)*0.0059),"")</f>
        <v>4.1299999999999996E-2</v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9.2063492063492056</v>
      </c>
      <c r="BN182" s="64">
        <f>IFERROR(Y182*I182/H182,"0")</f>
        <v>10.15</v>
      </c>
      <c r="BO182" s="64">
        <f>IFERROR(1/J182*(X182/H182),"0")</f>
        <v>2.9394473838918279E-2</v>
      </c>
      <c r="BP182" s="64">
        <f>IFERROR(1/J182*(Y182/H182),"0")</f>
        <v>3.2407407407407406E-2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8</v>
      </c>
      <c r="Y183" s="592">
        <f>IFERROR(IF(X183="",0,CEILING((X183/$H183),1)*$H183),"")</f>
        <v>8.82</v>
      </c>
      <c r="Z183" s="36">
        <f>IFERROR(IF(Y183=0,"",ROUNDUP(Y183/H183,0)*0.0059),"")</f>
        <v>4.1299999999999996E-2</v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9.2063492063492056</v>
      </c>
      <c r="BN183" s="64">
        <f>IFERROR(Y183*I183/H183,"0")</f>
        <v>10.15</v>
      </c>
      <c r="BO183" s="64">
        <f>IFERROR(1/J183*(X183/H183),"0")</f>
        <v>2.9394473838918279E-2</v>
      </c>
      <c r="BP183" s="64">
        <f>IFERROR(1/J183*(Y183/H183),"0")</f>
        <v>3.2407407407407406E-2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21.428571428571427</v>
      </c>
      <c r="Y184" s="593">
        <f>IFERROR(Y181/H181,"0")+IFERROR(Y182/H182,"0")+IFERROR(Y183/H183,"0")</f>
        <v>23</v>
      </c>
      <c r="Z184" s="593">
        <f>IFERROR(IF(Z181="",0,Z181),"0")+IFERROR(IF(Z182="",0,Z182),"0")+IFERROR(IF(Z183="",0,Z183),"0")</f>
        <v>0.13569999999999999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27</v>
      </c>
      <c r="Y185" s="593">
        <f>IFERROR(SUM(Y181:Y183),"0")</f>
        <v>28.98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14</v>
      </c>
      <c r="Y187" s="592">
        <f>IFERROR(IF(X187="",0,CEILING((X187/$H187),1)*$H187),"")</f>
        <v>15.120000000000001</v>
      </c>
      <c r="Z187" s="36">
        <f>IFERROR(IF(Y187=0,"",ROUNDUP(Y187/H187,0)*0.0059),"")</f>
        <v>7.0800000000000002E-2</v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16.111111111111111</v>
      </c>
      <c r="BN187" s="64">
        <f>IFERROR(Y187*I187/H187,"0")</f>
        <v>17.399999999999999</v>
      </c>
      <c r="BO187" s="64">
        <f>IFERROR(1/J187*(X187/H187),"0")</f>
        <v>5.1440329218106991E-2</v>
      </c>
      <c r="BP187" s="64">
        <f>IFERROR(1/J187*(Y187/H187),"0")</f>
        <v>5.5555555555555552E-2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11.111111111111111</v>
      </c>
      <c r="Y188" s="593">
        <f>IFERROR(Y187/H187,"0")</f>
        <v>12</v>
      </c>
      <c r="Z188" s="593">
        <f>IFERROR(IF(Z187="",0,Z187),"0")</f>
        <v>7.0800000000000002E-2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14</v>
      </c>
      <c r="Y189" s="593">
        <f>IFERROR(SUM(Y187:Y187),"0")</f>
        <v>15.120000000000001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48</v>
      </c>
      <c r="Y206" s="592">
        <f t="shared" si="31"/>
        <v>48.6</v>
      </c>
      <c r="Z206" s="36">
        <f>IFERROR(IF(Y206=0,"",ROUNDUP(Y206/H206,0)*0.00502),"")</f>
        <v>0.13553999999999999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51.466666666666669</v>
      </c>
      <c r="BN206" s="64">
        <f t="shared" si="33"/>
        <v>52.11</v>
      </c>
      <c r="BO206" s="64">
        <f t="shared" si="34"/>
        <v>0.11396011396011396</v>
      </c>
      <c r="BP206" s="64">
        <f t="shared" si="35"/>
        <v>0.11538461538461539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30</v>
      </c>
      <c r="Y207" s="592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39</v>
      </c>
      <c r="Y209" s="592">
        <f t="shared" si="31"/>
        <v>39.6</v>
      </c>
      <c r="Z209" s="36">
        <f>IFERROR(IF(Y209=0,"",ROUNDUP(Y209/H209,0)*0.00502),"")</f>
        <v>0.11044000000000001</v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41.166666666666664</v>
      </c>
      <c r="BN209" s="64">
        <f t="shared" si="33"/>
        <v>41.8</v>
      </c>
      <c r="BO209" s="64">
        <f t="shared" si="34"/>
        <v>9.2592592592592601E-2</v>
      </c>
      <c r="BP209" s="64">
        <f t="shared" si="35"/>
        <v>9.401709401709403E-2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65</v>
      </c>
      <c r="Y210" s="593">
        <f>IFERROR(Y202/H202,"0")+IFERROR(Y203/H203,"0")+IFERROR(Y204/H204,"0")+IFERROR(Y205/H205,"0")+IFERROR(Y206/H206,"0")+IFERROR(Y207/H207,"0")+IFERROR(Y208/H208,"0")+IFERROR(Y209/H209,"0")</f>
        <v>66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0.33132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117</v>
      </c>
      <c r="Y211" s="593">
        <f>IFERROR(SUM(Y202:Y209),"0")</f>
        <v>118.80000000000001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92</v>
      </c>
      <c r="Y216" s="592">
        <f t="shared" si="36"/>
        <v>93.6</v>
      </c>
      <c r="Z216" s="36">
        <f t="shared" ref="Z216:Z221" si="41">IFERROR(IF(Y216=0,"",ROUNDUP(Y216/H216,0)*0.00651),"")</f>
        <v>0.25389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102.35</v>
      </c>
      <c r="BN216" s="64">
        <f t="shared" si="38"/>
        <v>104.13</v>
      </c>
      <c r="BO216" s="64">
        <f t="shared" si="39"/>
        <v>0.21062271062271065</v>
      </c>
      <c r="BP216" s="64">
        <f t="shared" si="40"/>
        <v>0.2142857142857143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244</v>
      </c>
      <c r="Y218" s="592">
        <f t="shared" si="36"/>
        <v>244.79999999999998</v>
      </c>
      <c r="Z218" s="36">
        <f t="shared" si="41"/>
        <v>0.66402000000000005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269.62000000000006</v>
      </c>
      <c r="BN218" s="64">
        <f t="shared" si="38"/>
        <v>270.50400000000002</v>
      </c>
      <c r="BO218" s="64">
        <f t="shared" si="39"/>
        <v>0.55860805860805873</v>
      </c>
      <c r="BP218" s="64">
        <f t="shared" si="40"/>
        <v>0.56043956043956045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24</v>
      </c>
      <c r="Y219" s="592">
        <f t="shared" si="36"/>
        <v>24</v>
      </c>
      <c r="Z219" s="36">
        <f t="shared" si="41"/>
        <v>6.5100000000000005E-2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26.520000000000003</v>
      </c>
      <c r="BN219" s="64">
        <f t="shared" si="38"/>
        <v>26.520000000000003</v>
      </c>
      <c r="BO219" s="64">
        <f t="shared" si="39"/>
        <v>5.4945054945054951E-2</v>
      </c>
      <c r="BP219" s="64">
        <f t="shared" si="40"/>
        <v>5.4945054945054951E-2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66</v>
      </c>
      <c r="Y221" s="592">
        <f t="shared" si="36"/>
        <v>67.2</v>
      </c>
      <c r="Z221" s="36">
        <f t="shared" si="41"/>
        <v>0.18228</v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73.094999999999999</v>
      </c>
      <c r="BN221" s="64">
        <f t="shared" si="38"/>
        <v>74.424000000000007</v>
      </c>
      <c r="BO221" s="64">
        <f t="shared" si="39"/>
        <v>0.15109890109890112</v>
      </c>
      <c r="BP221" s="64">
        <f t="shared" si="40"/>
        <v>0.15384615384615388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177.5</v>
      </c>
      <c r="Y222" s="593">
        <f>IFERROR(Y213/H213,"0")+IFERROR(Y214/H214,"0")+IFERROR(Y215/H215,"0")+IFERROR(Y216/H216,"0")+IFERROR(Y217/H217,"0")+IFERROR(Y218/H218,"0")+IFERROR(Y219/H219,"0")+IFERROR(Y220/H220,"0")+IFERROR(Y221/H221,"0")</f>
        <v>179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1.1652900000000002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426</v>
      </c>
      <c r="Y223" s="593">
        <f>IFERROR(SUM(Y213:Y221),"0")</f>
        <v>429.59999999999997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14</v>
      </c>
      <c r="Y247" s="592">
        <f>IFERROR(IF(X247="",0,CEILING((X247/$H247),1)*$H247),"")</f>
        <v>15.120000000000001</v>
      </c>
      <c r="Z247" s="36">
        <f>IFERROR(IF(Y247=0,"",ROUNDUP(Y247/H247,0)*0.0059),"")</f>
        <v>4.1299999999999996E-2</v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15.231481481481479</v>
      </c>
      <c r="BN247" s="64">
        <f>IFERROR(Y247*I247/H247,"0")</f>
        <v>16.45</v>
      </c>
      <c r="BO247" s="64">
        <f>IFERROR(1/J247*(X247/H247),"0")</f>
        <v>3.0006858710562412E-2</v>
      </c>
      <c r="BP247" s="64">
        <f>IFERROR(1/J247*(Y247/H247),"0")</f>
        <v>3.2407407407407406E-2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6.481481481481481</v>
      </c>
      <c r="Y248" s="593">
        <f>IFERROR(Y247/H247,"0")</f>
        <v>7</v>
      </c>
      <c r="Z248" s="593">
        <f>IFERROR(IF(Z247="",0,Z247),"0")</f>
        <v>4.1299999999999996E-2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14</v>
      </c>
      <c r="Y249" s="593">
        <f>IFERROR(SUM(Y247:Y247),"0")</f>
        <v>15.120000000000001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7</v>
      </c>
      <c r="Y251" s="592">
        <f>IFERROR(IF(X251="",0,CEILING((X251/$H251),1)*$H251),"")</f>
        <v>7.92</v>
      </c>
      <c r="Z251" s="36">
        <f>IFERROR(IF(Y251=0,"",ROUNDUP(Y251/H251,0)*0.0059),"")</f>
        <v>4.7199999999999999E-2</v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8.3434343434343425</v>
      </c>
      <c r="BN251" s="64">
        <f>IFERROR(Y251*I251/H251,"0")</f>
        <v>9.44</v>
      </c>
      <c r="BO251" s="64">
        <f>IFERROR(1/J251*(X251/H251),"0")</f>
        <v>3.2734754956977176E-2</v>
      </c>
      <c r="BP251" s="64">
        <f>IFERROR(1/J251*(Y251/H251),"0")</f>
        <v>3.7037037037037035E-2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5</v>
      </c>
      <c r="Y252" s="592">
        <f>IFERROR(IF(X252="",0,CEILING((X252/$H252),1)*$H252),"")</f>
        <v>6.48</v>
      </c>
      <c r="Z252" s="36">
        <f>IFERROR(IF(Y252=0,"",ROUNDUP(Y252/H252,0)*0.0059),"")</f>
        <v>1.77E-2</v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5.4398148148148149</v>
      </c>
      <c r="BN252" s="64">
        <f>IFERROR(Y252*I252/H252,"0")</f>
        <v>7.05</v>
      </c>
      <c r="BO252" s="64">
        <f>IFERROR(1/J252*(X252/H252),"0")</f>
        <v>1.0716735253772291E-2</v>
      </c>
      <c r="BP252" s="64">
        <f>IFERROR(1/J252*(Y252/H252),"0")</f>
        <v>1.3888888888888888E-2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10</v>
      </c>
      <c r="Y253" s="592">
        <f>IFERROR(IF(X253="",0,CEILING((X253/$H253),1)*$H253),"")</f>
        <v>10.8</v>
      </c>
      <c r="Z253" s="36">
        <f>IFERROR(IF(Y253=0,"",ROUNDUP(Y253/H253,0)*0.0059),"")</f>
        <v>7.0800000000000002E-2</v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12.111111111111111</v>
      </c>
      <c r="BN253" s="64">
        <f>IFERROR(Y253*I253/H253,"0")</f>
        <v>13.080000000000002</v>
      </c>
      <c r="BO253" s="64">
        <f>IFERROR(1/J253*(X253/H253),"0")</f>
        <v>5.1440329218106991E-2</v>
      </c>
      <c r="BP253" s="64">
        <f>IFERROR(1/J253*(Y253/H253),"0")</f>
        <v>5.5555555555555552E-2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7</v>
      </c>
      <c r="Y254" s="592">
        <f>IFERROR(IF(X254="",0,CEILING((X254/$H254),1)*$H254),"")</f>
        <v>7.92</v>
      </c>
      <c r="Z254" s="36">
        <f>IFERROR(IF(Y254=0,"",ROUNDUP(Y254/H254,0)*0.0059),"")</f>
        <v>4.7199999999999999E-2</v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8.3434343434343425</v>
      </c>
      <c r="BN254" s="64">
        <f>IFERROR(Y254*I254/H254,"0")</f>
        <v>9.44</v>
      </c>
      <c r="BO254" s="64">
        <f>IFERROR(1/J254*(X254/H254),"0")</f>
        <v>3.2734754956977176E-2</v>
      </c>
      <c r="BP254" s="64">
        <f>IFERROR(1/J254*(Y254/H254),"0")</f>
        <v>3.7037037037037035E-2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3</v>
      </c>
      <c r="Y255" s="592">
        <f>IFERROR(IF(X255="",0,CEILING((X255/$H255),1)*$H255),"")</f>
        <v>3.96</v>
      </c>
      <c r="Z255" s="36">
        <f>IFERROR(IF(Y255=0,"",ROUNDUP(Y255/H255,0)*0.0059),"")</f>
        <v>2.3599999999999999E-2</v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3.5757575757575757</v>
      </c>
      <c r="BN255" s="64">
        <f>IFERROR(Y255*I255/H255,"0")</f>
        <v>4.72</v>
      </c>
      <c r="BO255" s="64">
        <f>IFERROR(1/J255*(X255/H255),"0")</f>
        <v>1.4029180695847361E-2</v>
      </c>
      <c r="BP255" s="64">
        <f>IFERROR(1/J255*(Y255/H255),"0")</f>
        <v>1.8518518518518517E-2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30.5976430976431</v>
      </c>
      <c r="Y256" s="593">
        <f>IFERROR(Y251/H251,"0")+IFERROR(Y252/H252,"0")+IFERROR(Y253/H253,"0")+IFERROR(Y254/H254,"0")+IFERROR(Y255/H255,"0")</f>
        <v>35</v>
      </c>
      <c r="Z256" s="593">
        <f>IFERROR(IF(Z251="",0,Z251),"0")+IFERROR(IF(Z252="",0,Z252),"0")+IFERROR(IF(Z253="",0,Z253),"0")+IFERROR(IF(Z254="",0,Z254),"0")+IFERROR(IF(Z255="",0,Z255),"0")</f>
        <v>0.20649999999999999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32</v>
      </c>
      <c r="Y257" s="593">
        <f>IFERROR(SUM(Y251:Y255),"0")</f>
        <v>37.080000000000005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94</v>
      </c>
      <c r="Y260" s="592">
        <f t="shared" ref="Y260:Y265" si="47">IFERROR(IF(X260="",0,CEILING((X260/$H260),1)*$H260),"")</f>
        <v>97.2</v>
      </c>
      <c r="Z260" s="36">
        <f>IFERROR(IF(Y260=0,"",ROUNDUP(Y260/H260,0)*0.01898),"")</f>
        <v>0.17082</v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97.786111111111097</v>
      </c>
      <c r="BN260" s="64">
        <f t="shared" ref="BN260:BN265" si="49">IFERROR(Y260*I260/H260,"0")</f>
        <v>101.11499999999998</v>
      </c>
      <c r="BO260" s="64">
        <f t="shared" ref="BO260:BO265" si="50">IFERROR(1/J260*(X260/H260),"0")</f>
        <v>0.13599537037037035</v>
      </c>
      <c r="BP260" s="64">
        <f t="shared" ref="BP260:BP265" si="51">IFERROR(1/J260*(Y260/H260),"0")</f>
        <v>0.140625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750</v>
      </c>
      <c r="Y262" s="592">
        <f t="shared" si="47"/>
        <v>756</v>
      </c>
      <c r="Z262" s="36">
        <f>IFERROR(IF(Y262=0,"",ROUNDUP(Y262/H262,0)*0.01898),"")</f>
        <v>1.3286</v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780.20833333333326</v>
      </c>
      <c r="BN262" s="64">
        <f t="shared" si="49"/>
        <v>786.44999999999993</v>
      </c>
      <c r="BO262" s="64">
        <f t="shared" si="50"/>
        <v>1.0850694444444444</v>
      </c>
      <c r="BP262" s="64">
        <f t="shared" si="51"/>
        <v>1.09375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78.148148148148152</v>
      </c>
      <c r="Y266" s="593">
        <f>IFERROR(Y260/H260,"0")+IFERROR(Y261/H261,"0")+IFERROR(Y262/H262,"0")+IFERROR(Y263/H263,"0")+IFERROR(Y264/H264,"0")+IFERROR(Y265/H265,"0")</f>
        <v>79</v>
      </c>
      <c r="Z266" s="593">
        <f>IFERROR(IF(Z260="",0,Z260),"0")+IFERROR(IF(Z261="",0,Z261),"0")+IFERROR(IF(Z262="",0,Z262),"0")+IFERROR(IF(Z263="",0,Z263),"0")+IFERROR(IF(Z264="",0,Z264),"0")+IFERROR(IF(Z265="",0,Z265),"0")</f>
        <v>1.49942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844</v>
      </c>
      <c r="Y267" s="593">
        <f>IFERROR(SUM(Y260:Y265),"0")</f>
        <v>853.2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68</v>
      </c>
      <c r="Y299" s="592">
        <f>IFERROR(IF(X299="",0,CEILING((X299/$H299),1)*$H299),"")</f>
        <v>69.3</v>
      </c>
      <c r="Z299" s="36">
        <f>IFERROR(IF(Y299=0,"",ROUNDUP(Y299/H299,0)*0.00502),"")</f>
        <v>0.16566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71.238095238095241</v>
      </c>
      <c r="BN299" s="64">
        <f>IFERROR(Y299*I299/H299,"0")</f>
        <v>72.599999999999994</v>
      </c>
      <c r="BO299" s="64">
        <f>IFERROR(1/J299*(X299/H299),"0")</f>
        <v>0.13838013838013838</v>
      </c>
      <c r="BP299" s="64">
        <f>IFERROR(1/J299*(Y299/H299),"0")</f>
        <v>0.14102564102564105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32.38095238095238</v>
      </c>
      <c r="Y301" s="593">
        <f>IFERROR(Y299/H299,"0")+IFERROR(Y300/H300,"0")</f>
        <v>33</v>
      </c>
      <c r="Z301" s="593">
        <f>IFERROR(IF(Z299="",0,Z299),"0")+IFERROR(IF(Z300="",0,Z300),"0")</f>
        <v>0.16566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68</v>
      </c>
      <c r="Y302" s="593">
        <f>IFERROR(SUM(Y299:Y300),"0")</f>
        <v>69.3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123</v>
      </c>
      <c r="Y310" s="592">
        <f t="shared" ref="Y310:Y315" si="52">IFERROR(IF(X310="",0,CEILING((X310/$H310),1)*$H310),"")</f>
        <v>129.60000000000002</v>
      </c>
      <c r="Z310" s="36">
        <f>IFERROR(IF(Y310=0,"",ROUNDUP(Y310/H310,0)*0.01898),"")</f>
        <v>0.22776000000000002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127.95416666666665</v>
      </c>
      <c r="BN310" s="64">
        <f t="shared" ref="BN310:BN315" si="54">IFERROR(Y310*I310/H310,"0")</f>
        <v>134.82000000000002</v>
      </c>
      <c r="BO310" s="64">
        <f t="shared" ref="BO310:BO315" si="55">IFERROR(1/J310*(X310/H310),"0")</f>
        <v>0.17795138888888887</v>
      </c>
      <c r="BP310" s="64">
        <f t="shared" ref="BP310:BP315" si="56">IFERROR(1/J310*(Y310/H310),"0")</f>
        <v>0.18750000000000003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220</v>
      </c>
      <c r="Y313" s="592">
        <f t="shared" si="52"/>
        <v>226.8</v>
      </c>
      <c r="Z313" s="36">
        <f>IFERROR(IF(Y313=0,"",ROUNDUP(Y313/H313,0)*0.01898),"")</f>
        <v>0.39857999999999999</v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228.86111111111109</v>
      </c>
      <c r="BN313" s="64">
        <f t="shared" si="54"/>
        <v>235.93499999999997</v>
      </c>
      <c r="BO313" s="64">
        <f t="shared" si="55"/>
        <v>0.31828703703703703</v>
      </c>
      <c r="BP313" s="64">
        <f t="shared" si="56"/>
        <v>0.328125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54</v>
      </c>
      <c r="Y314" s="592">
        <f t="shared" si="52"/>
        <v>56</v>
      </c>
      <c r="Z314" s="36">
        <f>IFERROR(IF(Y314=0,"",ROUNDUP(Y314/H314,0)*0.00902),"")</f>
        <v>0.12628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56.835000000000001</v>
      </c>
      <c r="BN314" s="64">
        <f t="shared" si="54"/>
        <v>58.94</v>
      </c>
      <c r="BO314" s="64">
        <f t="shared" si="55"/>
        <v>0.10227272727272728</v>
      </c>
      <c r="BP314" s="64">
        <f t="shared" si="56"/>
        <v>0.10606060606060606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40</v>
      </c>
      <c r="Y315" s="592">
        <f t="shared" si="52"/>
        <v>40</v>
      </c>
      <c r="Z315" s="36">
        <f>IFERROR(IF(Y315=0,"",ROUNDUP(Y315/H315,0)*0.00902),"")</f>
        <v>9.0200000000000002E-2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42.1</v>
      </c>
      <c r="BN315" s="64">
        <f t="shared" si="54"/>
        <v>42.1</v>
      </c>
      <c r="BO315" s="64">
        <f t="shared" si="55"/>
        <v>7.575757575757576E-2</v>
      </c>
      <c r="BP315" s="64">
        <f t="shared" si="56"/>
        <v>7.575757575757576E-2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55.25925925925926</v>
      </c>
      <c r="Y316" s="593">
        <f>IFERROR(Y310/H310,"0")+IFERROR(Y311/H311,"0")+IFERROR(Y312/H312,"0")+IFERROR(Y313/H313,"0")+IFERROR(Y314/H314,"0")+IFERROR(Y315/H315,"0")</f>
        <v>57</v>
      </c>
      <c r="Z316" s="593">
        <f>IFERROR(IF(Z310="",0,Z310),"0")+IFERROR(IF(Z311="",0,Z311),"0")+IFERROR(IF(Z312="",0,Z312),"0")+IFERROR(IF(Z313="",0,Z313),"0")+IFERROR(IF(Z314="",0,Z314),"0")+IFERROR(IF(Z315="",0,Z315),"0")</f>
        <v>0.84282000000000012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437</v>
      </c>
      <c r="Y317" s="593">
        <f>IFERROR(SUM(Y310:Y315),"0")</f>
        <v>452.40000000000003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248</v>
      </c>
      <c r="Y319" s="592">
        <f>IFERROR(IF(X319="",0,CEILING((X319/$H319),1)*$H319),"")</f>
        <v>252</v>
      </c>
      <c r="Z319" s="36">
        <f>IFERROR(IF(Y319=0,"",ROUNDUP(Y319/H319,0)*0.00902),"")</f>
        <v>0.54120000000000001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263.94285714285712</v>
      </c>
      <c r="BN319" s="64">
        <f>IFERROR(Y319*I319/H319,"0")</f>
        <v>268.19999999999993</v>
      </c>
      <c r="BO319" s="64">
        <f>IFERROR(1/J319*(X319/H319),"0")</f>
        <v>0.4473304473304473</v>
      </c>
      <c r="BP319" s="64">
        <f>IFERROR(1/J319*(Y319/H319),"0")</f>
        <v>0.45454545454545459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450</v>
      </c>
      <c r="Y320" s="592">
        <f>IFERROR(IF(X320="",0,CEILING((X320/$H320),1)*$H320),"")</f>
        <v>453.6</v>
      </c>
      <c r="Z320" s="36">
        <f>IFERROR(IF(Y320=0,"",ROUNDUP(Y320/H320,0)*0.00902),"")</f>
        <v>0.97416000000000003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478.92857142857139</v>
      </c>
      <c r="BN320" s="64">
        <f>IFERROR(Y320*I320/H320,"0")</f>
        <v>482.76</v>
      </c>
      <c r="BO320" s="64">
        <f>IFERROR(1/J320*(X320/H320),"0")</f>
        <v>0.81168831168831168</v>
      </c>
      <c r="BP320" s="64">
        <f>IFERROR(1/J320*(Y320/H320),"0")</f>
        <v>0.81818181818181823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166.19047619047618</v>
      </c>
      <c r="Y323" s="593">
        <f>IFERROR(Y319/H319,"0")+IFERROR(Y320/H320,"0")+IFERROR(Y321/H321,"0")+IFERROR(Y322/H322,"0")</f>
        <v>168</v>
      </c>
      <c r="Z323" s="593">
        <f>IFERROR(IF(Z319="",0,Z319),"0")+IFERROR(IF(Z320="",0,Z320),"0")+IFERROR(IF(Z321="",0,Z321),"0")+IFERROR(IF(Z322="",0,Z322),"0")</f>
        <v>1.51536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698</v>
      </c>
      <c r="Y324" s="593">
        <f>IFERROR(SUM(Y319:Y322),"0")</f>
        <v>705.6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1100</v>
      </c>
      <c r="Y326" s="592">
        <f>IFERROR(IF(X326="",0,CEILING((X326/$H326),1)*$H326),"")</f>
        <v>1107.5999999999999</v>
      </c>
      <c r="Z326" s="36">
        <f>IFERROR(IF(Y326=0,"",ROUNDUP(Y326/H326,0)*0.01898),"")</f>
        <v>2.69516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1172.346153846154</v>
      </c>
      <c r="BN326" s="64">
        <f>IFERROR(Y326*I326/H326,"0")</f>
        <v>1180.4460000000001</v>
      </c>
      <c r="BO326" s="64">
        <f>IFERROR(1/J326*(X326/H326),"0")</f>
        <v>2.203525641025641</v>
      </c>
      <c r="BP326" s="64">
        <f>IFERROR(1/J326*(Y326/H326),"0")</f>
        <v>2.21875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141.02564102564102</v>
      </c>
      <c r="Y331" s="593">
        <f>IFERROR(Y326/H326,"0")+IFERROR(Y327/H327,"0")+IFERROR(Y328/H328,"0")+IFERROR(Y329/H329,"0")+IFERROR(Y330/H330,"0")</f>
        <v>142</v>
      </c>
      <c r="Z331" s="593">
        <f>IFERROR(IF(Z326="",0,Z326),"0")+IFERROR(IF(Z327="",0,Z327),"0")+IFERROR(IF(Z328="",0,Z328),"0")+IFERROR(IF(Z329="",0,Z329),"0")+IFERROR(IF(Z330="",0,Z330),"0")</f>
        <v>2.69516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1100</v>
      </c>
      <c r="Y332" s="593">
        <f>IFERROR(SUM(Y326:Y330),"0")</f>
        <v>1107.5999999999999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400</v>
      </c>
      <c r="Y334" s="592">
        <f>IFERROR(IF(X334="",0,CEILING((X334/$H334),1)*$H334),"")</f>
        <v>403.20000000000005</v>
      </c>
      <c r="Z334" s="36">
        <f>IFERROR(IF(Y334=0,"",ROUNDUP(Y334/H334,0)*0.01898),"")</f>
        <v>0.91104000000000007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424.71428571428572</v>
      </c>
      <c r="BN334" s="64">
        <f>IFERROR(Y334*I334/H334,"0")</f>
        <v>428.11200000000002</v>
      </c>
      <c r="BO334" s="64">
        <f>IFERROR(1/J334*(X334/H334),"0")</f>
        <v>0.74404761904761907</v>
      </c>
      <c r="BP334" s="64">
        <f>IFERROR(1/J334*(Y334/H334),"0")</f>
        <v>0.75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100</v>
      </c>
      <c r="Y336" s="592">
        <f>IFERROR(IF(X336="",0,CEILING((X336/$H336),1)*$H336),"")</f>
        <v>100.80000000000001</v>
      </c>
      <c r="Z336" s="36">
        <f>IFERROR(IF(Y336=0,"",ROUNDUP(Y336/H336,0)*0.01898),"")</f>
        <v>0.22776000000000002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106.17857142857143</v>
      </c>
      <c r="BN336" s="64">
        <f>IFERROR(Y336*I336/H336,"0")</f>
        <v>107.02800000000001</v>
      </c>
      <c r="BO336" s="64">
        <f>IFERROR(1/J336*(X336/H336),"0")</f>
        <v>0.18601190476190477</v>
      </c>
      <c r="BP336" s="64">
        <f>IFERROR(1/J336*(Y336/H336),"0")</f>
        <v>0.1875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59.523809523809526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500</v>
      </c>
      <c r="Y338" s="593">
        <f>IFERROR(SUM(Y334:Y336),"0")</f>
        <v>504.00000000000006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20</v>
      </c>
      <c r="Y343" s="592">
        <f>IFERROR(IF(X343="",0,CEILING((X343/$H343),1)*$H343),"")</f>
        <v>20.399999999999999</v>
      </c>
      <c r="Z343" s="36">
        <f>IFERROR(IF(Y343=0,"",ROUNDUP(Y343/H343,0)*0.00651),"")</f>
        <v>5.2080000000000001E-2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22.588235294117645</v>
      </c>
      <c r="BN343" s="64">
        <f>IFERROR(Y343*I343/H343,"0")</f>
        <v>23.04</v>
      </c>
      <c r="BO343" s="64">
        <f>IFERROR(1/J343*(X343/H343),"0")</f>
        <v>4.3094160741219571E-2</v>
      </c>
      <c r="BP343" s="64">
        <f>IFERROR(1/J343*(Y343/H343),"0")</f>
        <v>4.3956043956043959E-2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7.8431372549019613</v>
      </c>
      <c r="Y344" s="593">
        <f>IFERROR(Y340/H340,"0")+IFERROR(Y341/H341,"0")+IFERROR(Y342/H342,"0")+IFERROR(Y343/H343,"0")</f>
        <v>8</v>
      </c>
      <c r="Z344" s="593">
        <f>IFERROR(IF(Z340="",0,Z340),"0")+IFERROR(IF(Z341="",0,Z341),"0")+IFERROR(IF(Z342="",0,Z342),"0")+IFERROR(IF(Z343="",0,Z343),"0")</f>
        <v>5.2080000000000001E-2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20</v>
      </c>
      <c r="Y345" s="593">
        <f>IFERROR(SUM(Y340:Y343),"0")</f>
        <v>20.399999999999999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20</v>
      </c>
      <c r="Y349" s="592">
        <f>IFERROR(IF(X349="",0,CEILING((X349/$H349),1)*$H349),"")</f>
        <v>20</v>
      </c>
      <c r="Z349" s="36">
        <f>IFERROR(IF(Y349=0,"",ROUNDUP(Y349/H349,0)*0.00474),"")</f>
        <v>4.7400000000000005E-2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22.400000000000002</v>
      </c>
      <c r="BN349" s="64">
        <f>IFERROR(Y349*I349/H349,"0")</f>
        <v>22.400000000000002</v>
      </c>
      <c r="BO349" s="64">
        <f>IFERROR(1/J349*(X349/H349),"0")</f>
        <v>4.2016806722689072E-2</v>
      </c>
      <c r="BP349" s="64">
        <f>IFERROR(1/J349*(Y349/H349),"0")</f>
        <v>4.2016806722689072E-2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10</v>
      </c>
      <c r="Y350" s="593">
        <f>IFERROR(Y347/H347,"0")+IFERROR(Y348/H348,"0")+IFERROR(Y349/H349,"0")</f>
        <v>10</v>
      </c>
      <c r="Z350" s="593">
        <f>IFERROR(IF(Z347="",0,Z347),"0")+IFERROR(IF(Z348="",0,Z348),"0")+IFERROR(IF(Z349="",0,Z349),"0")</f>
        <v>4.7400000000000005E-2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20</v>
      </c>
      <c r="Y351" s="593">
        <f>IFERROR(SUM(Y347:Y349),"0")</f>
        <v>20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75</v>
      </c>
      <c r="Y354" s="592">
        <f>IFERROR(IF(X354="",0,CEILING((X354/$H354),1)*$H354),"")</f>
        <v>75.600000000000009</v>
      </c>
      <c r="Z354" s="36">
        <f>IFERROR(IF(Y354=0,"",ROUNDUP(Y354/H354,0)*0.00651),"")</f>
        <v>0.27342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84.5</v>
      </c>
      <c r="BN354" s="64">
        <f>IFERROR(Y354*I354/H354,"0")</f>
        <v>85.176000000000016</v>
      </c>
      <c r="BO354" s="64">
        <f>IFERROR(1/J354*(X354/H354),"0")</f>
        <v>0.22893772893772893</v>
      </c>
      <c r="BP354" s="64">
        <f>IFERROR(1/J354*(Y354/H354),"0")</f>
        <v>0.23076923076923084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41.666666666666664</v>
      </c>
      <c r="Y355" s="593">
        <f>IFERROR(Y354/H354,"0")</f>
        <v>42.000000000000007</v>
      </c>
      <c r="Z355" s="593">
        <f>IFERROR(IF(Z354="",0,Z354),"0")</f>
        <v>0.27342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75</v>
      </c>
      <c r="Y356" s="593">
        <f>IFERROR(SUM(Y354:Y354),"0")</f>
        <v>75.600000000000009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185</v>
      </c>
      <c r="Y359" s="592">
        <f>IFERROR(IF(X359="",0,CEILING((X359/$H359),1)*$H359),"")</f>
        <v>186.9</v>
      </c>
      <c r="Z359" s="36">
        <f>IFERROR(IF(Y359=0,"",ROUNDUP(Y359/H359,0)*0.00651),"")</f>
        <v>0.57938999999999996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207.19999999999996</v>
      </c>
      <c r="BN359" s="64">
        <f>IFERROR(Y359*I359/H359,"0")</f>
        <v>209.32799999999997</v>
      </c>
      <c r="BO359" s="64">
        <f>IFERROR(1/J359*(X359/H359),"0")</f>
        <v>0.48403976975405544</v>
      </c>
      <c r="BP359" s="64">
        <f>IFERROR(1/J359*(Y359/H359),"0")</f>
        <v>0.48901098901098905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137</v>
      </c>
      <c r="Y360" s="592">
        <f>IFERROR(IF(X360="",0,CEILING((X360/$H360),1)*$H360),"")</f>
        <v>138.6</v>
      </c>
      <c r="Z360" s="36">
        <f>IFERROR(IF(Y360=0,"",ROUNDUP(Y360/H360,0)*0.00651),"")</f>
        <v>0.42965999999999999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152.65714285714284</v>
      </c>
      <c r="BN360" s="64">
        <f>IFERROR(Y360*I360/H360,"0")</f>
        <v>154.43999999999997</v>
      </c>
      <c r="BO360" s="64">
        <f>IFERROR(1/J360*(X360/H360),"0")</f>
        <v>0.35845107273678706</v>
      </c>
      <c r="BP360" s="64">
        <f>IFERROR(1/J360*(Y360/H360),"0")</f>
        <v>0.36263736263736268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153.33333333333331</v>
      </c>
      <c r="Y361" s="593">
        <f>IFERROR(Y358/H358,"0")+IFERROR(Y359/H359,"0")+IFERROR(Y360/H360,"0")</f>
        <v>155</v>
      </c>
      <c r="Z361" s="593">
        <f>IFERROR(IF(Z358="",0,Z358),"0")+IFERROR(IF(Z359="",0,Z359),"0")+IFERROR(IF(Z360="",0,Z360),"0")</f>
        <v>1.00905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322</v>
      </c>
      <c r="Y362" s="593">
        <f>IFERROR(SUM(Y358:Y360),"0")</f>
        <v>325.5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40</v>
      </c>
      <c r="Y371" s="592">
        <f t="shared" si="57"/>
        <v>40</v>
      </c>
      <c r="Z371" s="36">
        <f>IFERROR(IF(Y371=0,"",ROUNDUP(Y371/H371,0)*0.00902),"")</f>
        <v>7.2160000000000002E-2</v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41.68</v>
      </c>
      <c r="BN371" s="64">
        <f t="shared" si="59"/>
        <v>41.68</v>
      </c>
      <c r="BO371" s="64">
        <f t="shared" si="60"/>
        <v>6.0606060606060608E-2</v>
      </c>
      <c r="BP371" s="64">
        <f t="shared" si="61"/>
        <v>6.0606060606060608E-2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100</v>
      </c>
      <c r="Y372" s="592">
        <f t="shared" si="57"/>
        <v>100</v>
      </c>
      <c r="Z372" s="36">
        <f>IFERROR(IF(Y372=0,"",ROUNDUP(Y372/H372,0)*0.00902),"")</f>
        <v>0.1804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104.2</v>
      </c>
      <c r="BN372" s="64">
        <f t="shared" si="59"/>
        <v>104.2</v>
      </c>
      <c r="BO372" s="64">
        <f t="shared" si="60"/>
        <v>0.15151515151515152</v>
      </c>
      <c r="BP372" s="64">
        <f t="shared" si="61"/>
        <v>0.15151515151515152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28</v>
      </c>
      <c r="Y373" s="593">
        <f>IFERROR(Y366/H366,"0")+IFERROR(Y367/H367,"0")+IFERROR(Y368/H368,"0")+IFERROR(Y369/H369,"0")+IFERROR(Y370/H370,"0")+IFERROR(Y371/H371,"0")+IFERROR(Y372/H372,"0")</f>
        <v>28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0.25256000000000001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140</v>
      </c>
      <c r="Y374" s="593">
        <f>IFERROR(SUM(Y366:Y372),"0")</f>
        <v>140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90</v>
      </c>
      <c r="Y402" s="592">
        <f>IFERROR(IF(X402="",0,CEILING((X402/$H402),1)*$H402),"")</f>
        <v>90</v>
      </c>
      <c r="Z402" s="36">
        <f>IFERROR(IF(Y402=0,"",ROUNDUP(Y402/H402,0)*0.01898),"")</f>
        <v>0.1898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95.19</v>
      </c>
      <c r="BN402" s="64">
        <f>IFERROR(Y402*I402/H402,"0")</f>
        <v>95.19</v>
      </c>
      <c r="BO402" s="64">
        <f>IFERROR(1/J402*(X402/H402),"0")</f>
        <v>0.15625</v>
      </c>
      <c r="BP402" s="64">
        <f>IFERROR(1/J402*(Y402/H402),"0")</f>
        <v>0.15625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40</v>
      </c>
      <c r="Y404" s="592">
        <f>IFERROR(IF(X404="",0,CEILING((X404/$H404),1)*$H404),"")</f>
        <v>40.799999999999997</v>
      </c>
      <c r="Z404" s="36">
        <f>IFERROR(IF(Y404=0,"",ROUNDUP(Y404/H404,0)*0.00651),"")</f>
        <v>0.11067</v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44.400000000000006</v>
      </c>
      <c r="BN404" s="64">
        <f>IFERROR(Y404*I404/H404,"0")</f>
        <v>45.287999999999997</v>
      </c>
      <c r="BO404" s="64">
        <f>IFERROR(1/J404*(X404/H404),"0")</f>
        <v>9.1575091575091583E-2</v>
      </c>
      <c r="BP404" s="64">
        <f>IFERROR(1/J404*(Y404/H404),"0")</f>
        <v>9.3406593406593408E-2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26.666666666666668</v>
      </c>
      <c r="Y405" s="593">
        <f>IFERROR(Y402/H402,"0")+IFERROR(Y403/H403,"0")+IFERROR(Y404/H404,"0")</f>
        <v>27</v>
      </c>
      <c r="Z405" s="593">
        <f>IFERROR(IF(Z402="",0,Z402),"0")+IFERROR(IF(Z403="",0,Z403),"0")+IFERROR(IF(Z404="",0,Z404),"0")</f>
        <v>0.30047000000000001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130</v>
      </c>
      <c r="Y406" s="593">
        <f>IFERROR(SUM(Y402:Y404),"0")</f>
        <v>130.80000000000001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60</v>
      </c>
      <c r="Y457" s="592">
        <f t="shared" ref="Y457:Y469" si="68">IFERROR(IF(X457="",0,CEILING((X457/$H457),1)*$H457),"")</f>
        <v>63.36</v>
      </c>
      <c r="Z457" s="36">
        <f t="shared" ref="Z457:Z462" si="69">IFERROR(IF(Y457=0,"",ROUNDUP(Y457/H457,0)*0.01196),"")</f>
        <v>0.14352000000000001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64.090909090909079</v>
      </c>
      <c r="BN457" s="64">
        <f t="shared" ref="BN457:BN469" si="71">IFERROR(Y457*I457/H457,"0")</f>
        <v>67.679999999999993</v>
      </c>
      <c r="BO457" s="64">
        <f t="shared" ref="BO457:BO469" si="72">IFERROR(1/J457*(X457/H457),"0")</f>
        <v>0.10926573426573427</v>
      </c>
      <c r="BP457" s="64">
        <f t="shared" ref="BP457:BP469" si="73">IFERROR(1/J457*(Y457/H457),"0")</f>
        <v>0.11538461538461539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11.363636363636363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0.14352000000000001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60</v>
      </c>
      <c r="Y471" s="593">
        <f>IFERROR(SUM(Y457:Y469),"0")</f>
        <v>63.36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40</v>
      </c>
      <c r="Y473" s="592">
        <f>IFERROR(IF(X473="",0,CEILING((X473/$H473),1)*$H473),"")</f>
        <v>42.24</v>
      </c>
      <c r="Z473" s="36">
        <f>IFERROR(IF(Y473=0,"",ROUNDUP(Y473/H473,0)*0.01196),"")</f>
        <v>9.5680000000000001E-2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42.727272727272727</v>
      </c>
      <c r="BN473" s="64">
        <f>IFERROR(Y473*I473/H473,"0")</f>
        <v>45.12</v>
      </c>
      <c r="BO473" s="64">
        <f>IFERROR(1/J473*(X473/H473),"0")</f>
        <v>7.2843822843822847E-2</v>
      </c>
      <c r="BP473" s="64">
        <f>IFERROR(1/J473*(Y473/H473),"0")</f>
        <v>7.6923076923076927E-2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7.5757575757575752</v>
      </c>
      <c r="Y476" s="593">
        <f>IFERROR(Y473/H473,"0")+IFERROR(Y474/H474,"0")+IFERROR(Y475/H475,"0")</f>
        <v>8</v>
      </c>
      <c r="Z476" s="593">
        <f>IFERROR(IF(Z473="",0,Z473),"0")+IFERROR(IF(Z474="",0,Z474),"0")+IFERROR(IF(Z475="",0,Z475),"0")</f>
        <v>9.5680000000000001E-2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40</v>
      </c>
      <c r="Y477" s="593">
        <f>IFERROR(SUM(Y473:Y475),"0")</f>
        <v>42.24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33</v>
      </c>
      <c r="Y479" s="592">
        <f t="shared" ref="Y479:Y486" si="74">IFERROR(IF(X479="",0,CEILING((X479/$H479),1)*$H479),"")</f>
        <v>36.96</v>
      </c>
      <c r="Z479" s="36">
        <f>IFERROR(IF(Y479=0,"",ROUNDUP(Y479/H479,0)*0.01196),"")</f>
        <v>8.3720000000000003E-2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35.249999999999993</v>
      </c>
      <c r="BN479" s="64">
        <f t="shared" ref="BN479:BN486" si="76">IFERROR(Y479*I479/H479,"0")</f>
        <v>39.479999999999997</v>
      </c>
      <c r="BO479" s="64">
        <f t="shared" ref="BO479:BO486" si="77">IFERROR(1/J479*(X479/H479),"0")</f>
        <v>6.0096153846153848E-2</v>
      </c>
      <c r="BP479" s="64">
        <f t="shared" ref="BP479:BP486" si="78">IFERROR(1/J479*(Y479/H479),"0")</f>
        <v>6.7307692307692318E-2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104</v>
      </c>
      <c r="Y481" s="592">
        <f t="shared" si="74"/>
        <v>105.60000000000001</v>
      </c>
      <c r="Z481" s="36">
        <f>IFERROR(IF(Y481=0,"",ROUNDUP(Y481/H481,0)*0.01196),"")</f>
        <v>0.2392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111.09090909090908</v>
      </c>
      <c r="BN481" s="64">
        <f t="shared" si="76"/>
        <v>112.80000000000001</v>
      </c>
      <c r="BO481" s="64">
        <f t="shared" si="77"/>
        <v>0.18939393939393939</v>
      </c>
      <c r="BP481" s="64">
        <f t="shared" si="78"/>
        <v>0.19230769230769232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25.946969696969695</v>
      </c>
      <c r="Y487" s="593">
        <f>IFERROR(Y479/H479,"0")+IFERROR(Y480/H480,"0")+IFERROR(Y481/H481,"0")+IFERROR(Y482/H482,"0")+IFERROR(Y483/H483,"0")+IFERROR(Y484/H484,"0")+IFERROR(Y485/H485,"0")+IFERROR(Y486/H486,"0")</f>
        <v>27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0.32291999999999998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137</v>
      </c>
      <c r="Y488" s="593">
        <f>IFERROR(SUM(Y479:Y486),"0")</f>
        <v>142.56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73</v>
      </c>
      <c r="Y504" s="592">
        <f>IFERROR(IF(X504="",0,CEILING((X504/$H504),1)*$H504),"")</f>
        <v>84</v>
      </c>
      <c r="Z504" s="36">
        <f>IFERROR(IF(Y504=0,"",ROUNDUP(Y504/H504,0)*0.01898),"")</f>
        <v>0.13286000000000001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75.646249999999995</v>
      </c>
      <c r="BN504" s="64">
        <f>IFERROR(Y504*I504/H504,"0")</f>
        <v>87.045000000000002</v>
      </c>
      <c r="BO504" s="64">
        <f>IFERROR(1/J504*(X504/H504),"0")</f>
        <v>9.5052083333333329E-2</v>
      </c>
      <c r="BP504" s="64">
        <f>IFERROR(1/J504*(Y504/H504),"0")</f>
        <v>0.109375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6.083333333333333</v>
      </c>
      <c r="Y505" s="593">
        <f>IFERROR(Y502/H502,"0")+IFERROR(Y503/H503,"0")+IFERROR(Y504/H504,"0")</f>
        <v>7</v>
      </c>
      <c r="Z505" s="593">
        <f>IFERROR(IF(Z502="",0,Z502),"0")+IFERROR(IF(Z503="",0,Z503),"0")+IFERROR(IF(Z504="",0,Z504),"0")</f>
        <v>0.13286000000000001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73</v>
      </c>
      <c r="Y506" s="593">
        <f>IFERROR(SUM(Y502:Y504),"0")</f>
        <v>84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107</v>
      </c>
      <c r="Y515" s="592">
        <f>IFERROR(IF(X515="",0,CEILING((X515/$H515),1)*$H515),"")</f>
        <v>109.2</v>
      </c>
      <c r="Z515" s="36">
        <f>IFERROR(IF(Y515=0,"",ROUNDUP(Y515/H515,0)*0.00902),"")</f>
        <v>0.23452000000000001</v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113.87857142857142</v>
      </c>
      <c r="BN515" s="64">
        <f>IFERROR(Y515*I515/H515,"0")</f>
        <v>116.21999999999998</v>
      </c>
      <c r="BO515" s="64">
        <f>IFERROR(1/J515*(X515/H515),"0")</f>
        <v>0.19300144300144301</v>
      </c>
      <c r="BP515" s="64">
        <f>IFERROR(1/J515*(Y515/H515),"0")</f>
        <v>0.19696969696969696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49</v>
      </c>
      <c r="Y516" s="592">
        <f>IFERROR(IF(X516="",0,CEILING((X516/$H516),1)*$H516),"")</f>
        <v>50.400000000000006</v>
      </c>
      <c r="Z516" s="36">
        <f>IFERROR(IF(Y516=0,"",ROUNDUP(Y516/H516,0)*0.00902),"")</f>
        <v>0.10824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52.15</v>
      </c>
      <c r="BN516" s="64">
        <f>IFERROR(Y516*I516/H516,"0")</f>
        <v>53.64</v>
      </c>
      <c r="BO516" s="64">
        <f>IFERROR(1/J516*(X516/H516),"0")</f>
        <v>8.8383838383838384E-2</v>
      </c>
      <c r="BP516" s="64">
        <f>IFERROR(1/J516*(Y516/H516),"0")</f>
        <v>9.0909090909090912E-2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37.142857142857139</v>
      </c>
      <c r="Y517" s="593">
        <f>IFERROR(Y515/H515,"0")+IFERROR(Y516/H516,"0")</f>
        <v>38</v>
      </c>
      <c r="Z517" s="593">
        <f>IFERROR(IF(Z515="",0,Z515),"0")+IFERROR(IF(Z516="",0,Z516),"0")</f>
        <v>0.34276000000000001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156</v>
      </c>
      <c r="Y518" s="593">
        <f>IFERROR(SUM(Y515:Y516),"0")</f>
        <v>159.60000000000002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8098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8250.35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8619.7275674711982</v>
      </c>
      <c r="Y537" s="593">
        <f>IFERROR(SUM(BN22:BN533),"0")</f>
        <v>8781.5850000000009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16</v>
      </c>
      <c r="Y538" s="38">
        <f>ROUNDUP(SUM(BP22:BP533),0)</f>
        <v>16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9019.7275674711982</v>
      </c>
      <c r="Y539" s="593">
        <f>GrossWeightTotalR+PalletQtyTotalR*25</f>
        <v>9181.5850000000009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1905.5780856398501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1939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18.747959999999999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225.60000000000002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463.5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597.78000000000009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598.41</v>
      </c>
      <c r="G546" s="46">
        <f>IFERROR(Y137*1,"0")+IFERROR(Y138*1,"0")+IFERROR(Y142*1,"0")+IFERROR(Y143*1,"0")+IFERROR(Y147*1,"0")+IFERROR(Y148*1,"0")</f>
        <v>118.4</v>
      </c>
      <c r="H546" s="46">
        <f>IFERROR(Y153*1,"0")+IFERROR(Y157*1,"0")+IFERROR(Y158*1,"0")+IFERROR(Y159*1,"0")</f>
        <v>38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501.90000000000003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548.4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52.2</v>
      </c>
      <c r="L546" s="46">
        <f>IFERROR(Y260*1,"0")+IFERROR(Y261*1,"0")+IFERROR(Y262*1,"0")+IFERROR(Y263*1,"0")+IFERROR(Y264*1,"0")+IFERROR(Y265*1,"0")</f>
        <v>853.2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69.3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2810.0000000000005</v>
      </c>
      <c r="U546" s="46">
        <f>IFERROR(Y354*1,"0")+IFERROR(Y358*1,"0")+IFERROR(Y359*1,"0")+IFERROR(Y360*1,"0")</f>
        <v>401.1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350</v>
      </c>
      <c r="W546" s="46">
        <f>IFERROR(Y391*1,"0")+IFERROR(Y392*1,"0")+IFERROR(Y393*1,"0")+IFERROR(Y394*1,"0")+IFERROR(Y398*1,"0")+IFERROR(Y402*1,"0")+IFERROR(Y403*1,"0")+IFERROR(Y404*1,"0")+IFERROR(Y408*1,"0")</f>
        <v>130.80000000000001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248.16000000000003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243.6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