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04937F-D4DD-4766-B3BE-E94A3CDDA1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N347" i="1"/>
  <c r="BM347" i="1"/>
  <c r="Z347" i="1"/>
  <c r="Y347" i="1"/>
  <c r="BP347" i="1" s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BO181" i="1"/>
  <c r="BM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O159" i="1"/>
  <c r="BM159" i="1"/>
  <c r="Y159" i="1"/>
  <c r="P159" i="1"/>
  <c r="BO158" i="1"/>
  <c r="BM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H546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O131" i="1"/>
  <c r="BM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N123" i="1"/>
  <c r="BM123" i="1"/>
  <c r="Z123" i="1"/>
  <c r="Y123" i="1"/>
  <c r="BP123" i="1" s="1"/>
  <c r="P123" i="1"/>
  <c r="BO122" i="1"/>
  <c r="BM122" i="1"/>
  <c r="Y122" i="1"/>
  <c r="P122" i="1"/>
  <c r="BO121" i="1"/>
  <c r="BM121" i="1"/>
  <c r="Y121" i="1"/>
  <c r="Y129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36" i="1" s="1"/>
  <c r="X23" i="1"/>
  <c r="BO22" i="1"/>
  <c r="X538" i="1" s="1"/>
  <c r="BM22" i="1"/>
  <c r="Y22" i="1"/>
  <c r="B546" i="1" s="1"/>
  <c r="H10" i="1"/>
  <c r="A9" i="1"/>
  <c r="F10" i="1" s="1"/>
  <c r="D7" i="1"/>
  <c r="Q6" i="1"/>
  <c r="P2" i="1"/>
  <c r="BP138" i="1" l="1"/>
  <c r="BN138" i="1"/>
  <c r="Z138" i="1"/>
  <c r="BP173" i="1"/>
  <c r="BN173" i="1"/>
  <c r="Z173" i="1"/>
  <c r="BP202" i="1"/>
  <c r="BN202" i="1"/>
  <c r="Z202" i="1"/>
  <c r="BP226" i="1"/>
  <c r="BN226" i="1"/>
  <c r="Z226" i="1"/>
  <c r="BP232" i="1"/>
  <c r="BN232" i="1"/>
  <c r="Z232" i="1"/>
  <c r="BP263" i="1"/>
  <c r="BN263" i="1"/>
  <c r="Z263" i="1"/>
  <c r="BP321" i="1"/>
  <c r="BN321" i="1"/>
  <c r="Z321" i="1"/>
  <c r="BP360" i="1"/>
  <c r="BN360" i="1"/>
  <c r="Z360" i="1"/>
  <c r="BP393" i="1"/>
  <c r="BN393" i="1"/>
  <c r="Z393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29" i="1"/>
  <c r="BN29" i="1"/>
  <c r="Z54" i="1"/>
  <c r="BN54" i="1"/>
  <c r="Z64" i="1"/>
  <c r="BN64" i="1"/>
  <c r="Z80" i="1"/>
  <c r="BN80" i="1"/>
  <c r="Z102" i="1"/>
  <c r="BN102" i="1"/>
  <c r="Z117" i="1"/>
  <c r="BN117" i="1"/>
  <c r="BP159" i="1"/>
  <c r="BN159" i="1"/>
  <c r="Z159" i="1"/>
  <c r="BP183" i="1"/>
  <c r="BN183" i="1"/>
  <c r="Z183" i="1"/>
  <c r="BP214" i="1"/>
  <c r="BN214" i="1"/>
  <c r="Z214" i="1"/>
  <c r="BP242" i="1"/>
  <c r="BN242" i="1"/>
  <c r="Z242" i="1"/>
  <c r="BP311" i="1"/>
  <c r="BN311" i="1"/>
  <c r="Z311" i="1"/>
  <c r="BP343" i="1"/>
  <c r="BN343" i="1"/>
  <c r="Z343" i="1"/>
  <c r="BP370" i="1"/>
  <c r="BN370" i="1"/>
  <c r="Z370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Z529" i="1" s="1"/>
  <c r="BP527" i="1"/>
  <c r="BN527" i="1"/>
  <c r="Z527" i="1"/>
  <c r="Y281" i="1"/>
  <c r="Y345" i="1"/>
  <c r="Y160" i="1"/>
  <c r="Y184" i="1"/>
  <c r="Y296" i="1"/>
  <c r="Q546" i="1"/>
  <c r="Y344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X537" i="1"/>
  <c r="X539" i="1" s="1"/>
  <c r="X540" i="1"/>
  <c r="Z27" i="1"/>
  <c r="BN27" i="1"/>
  <c r="Z31" i="1"/>
  <c r="BN31" i="1"/>
  <c r="Z43" i="1"/>
  <c r="BN43" i="1"/>
  <c r="D546" i="1"/>
  <c r="Z56" i="1"/>
  <c r="BN56" i="1"/>
  <c r="Z62" i="1"/>
  <c r="BN62" i="1"/>
  <c r="BP62" i="1"/>
  <c r="Z70" i="1"/>
  <c r="BN70" i="1"/>
  <c r="Y81" i="1"/>
  <c r="Z78" i="1"/>
  <c r="BN78" i="1"/>
  <c r="Z84" i="1"/>
  <c r="BN84" i="1"/>
  <c r="BP84" i="1"/>
  <c r="Y87" i="1"/>
  <c r="Z100" i="1"/>
  <c r="BN100" i="1"/>
  <c r="Z109" i="1"/>
  <c r="BN109" i="1"/>
  <c r="Z115" i="1"/>
  <c r="BN115" i="1"/>
  <c r="BP115" i="1"/>
  <c r="Y118" i="1"/>
  <c r="Z121" i="1"/>
  <c r="BN121" i="1"/>
  <c r="BP121" i="1"/>
  <c r="Z125" i="1"/>
  <c r="BN125" i="1"/>
  <c r="Z131" i="1"/>
  <c r="BN131" i="1"/>
  <c r="BP131" i="1"/>
  <c r="Z142" i="1"/>
  <c r="BN142" i="1"/>
  <c r="Z153" i="1"/>
  <c r="Z154" i="1" s="1"/>
  <c r="BN153" i="1"/>
  <c r="BP153" i="1"/>
  <c r="Y154" i="1"/>
  <c r="Z157" i="1"/>
  <c r="BN157" i="1"/>
  <c r="BP157" i="1"/>
  <c r="Y179" i="1"/>
  <c r="Z171" i="1"/>
  <c r="BN171" i="1"/>
  <c r="Z175" i="1"/>
  <c r="BN175" i="1"/>
  <c r="Z181" i="1"/>
  <c r="BN181" i="1"/>
  <c r="BP181" i="1"/>
  <c r="Z198" i="1"/>
  <c r="BN198" i="1"/>
  <c r="Y210" i="1"/>
  <c r="Z204" i="1"/>
  <c r="BN204" i="1"/>
  <c r="Z208" i="1"/>
  <c r="BN208" i="1"/>
  <c r="Z216" i="1"/>
  <c r="BN216" i="1"/>
  <c r="Z220" i="1"/>
  <c r="BN220" i="1"/>
  <c r="Z234" i="1"/>
  <c r="BN234" i="1"/>
  <c r="Z238" i="1"/>
  <c r="BN238" i="1"/>
  <c r="Y244" i="1"/>
  <c r="Z252" i="1"/>
  <c r="BN252" i="1"/>
  <c r="Z261" i="1"/>
  <c r="BN261" i="1"/>
  <c r="Z265" i="1"/>
  <c r="BN265" i="1"/>
  <c r="Z272" i="1"/>
  <c r="BN272" i="1"/>
  <c r="Z273" i="1"/>
  <c r="BN273" i="1"/>
  <c r="Z280" i="1"/>
  <c r="BN280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Z313" i="1"/>
  <c r="BN313" i="1"/>
  <c r="Z319" i="1"/>
  <c r="BN319" i="1"/>
  <c r="BP319" i="1"/>
  <c r="Z327" i="1"/>
  <c r="BN327" i="1"/>
  <c r="Z335" i="1"/>
  <c r="BN335" i="1"/>
  <c r="Z340" i="1"/>
  <c r="BN340" i="1"/>
  <c r="BP340" i="1"/>
  <c r="Z341" i="1"/>
  <c r="BN341" i="1"/>
  <c r="Y361" i="1"/>
  <c r="Y373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Y405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Y350" i="1"/>
  <c r="Y378" i="1"/>
  <c r="Y435" i="1"/>
  <c r="Y487" i="1"/>
  <c r="H9" i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46" i="1"/>
  <c r="Z42" i="1"/>
  <c r="BN42" i="1"/>
  <c r="BP42" i="1"/>
  <c r="Z44" i="1"/>
  <c r="BN44" i="1"/>
  <c r="Y45" i="1"/>
  <c r="Z48" i="1"/>
  <c r="Z49" i="1" s="1"/>
  <c r="BN48" i="1"/>
  <c r="BP48" i="1"/>
  <c r="Y49" i="1"/>
  <c r="Z53" i="1"/>
  <c r="BN53" i="1"/>
  <c r="BP53" i="1"/>
  <c r="Z55" i="1"/>
  <c r="BN55" i="1"/>
  <c r="Z57" i="1"/>
  <c r="BN57" i="1"/>
  <c r="Y60" i="1"/>
  <c r="Z63" i="1"/>
  <c r="BN63" i="1"/>
  <c r="Z65" i="1"/>
  <c r="BN65" i="1"/>
  <c r="Y66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BN85" i="1"/>
  <c r="BP85" i="1"/>
  <c r="BP97" i="1"/>
  <c r="BN97" i="1"/>
  <c r="Z97" i="1"/>
  <c r="BP101" i="1"/>
  <c r="BN101" i="1"/>
  <c r="Z101" i="1"/>
  <c r="BP110" i="1"/>
  <c r="BN110" i="1"/>
  <c r="Z110" i="1"/>
  <c r="BP122" i="1"/>
  <c r="BN122" i="1"/>
  <c r="Z122" i="1"/>
  <c r="BP126" i="1"/>
  <c r="BN126" i="1"/>
  <c r="Z126" i="1"/>
  <c r="BP143" i="1"/>
  <c r="BN143" i="1"/>
  <c r="Z143" i="1"/>
  <c r="Y145" i="1"/>
  <c r="Y150" i="1"/>
  <c r="BP147" i="1"/>
  <c r="BN147" i="1"/>
  <c r="Z147" i="1"/>
  <c r="Z149" i="1" s="1"/>
  <c r="BP170" i="1"/>
  <c r="BN170" i="1"/>
  <c r="Z170" i="1"/>
  <c r="BP174" i="1"/>
  <c r="BN174" i="1"/>
  <c r="Z174" i="1"/>
  <c r="Y178" i="1"/>
  <c r="BP182" i="1"/>
  <c r="BN182" i="1"/>
  <c r="Z182" i="1"/>
  <c r="BP203" i="1"/>
  <c r="BN203" i="1"/>
  <c r="Z203" i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BP124" i="1"/>
  <c r="BN124" i="1"/>
  <c r="Z124" i="1"/>
  <c r="Y128" i="1"/>
  <c r="BP132" i="1"/>
  <c r="BN132" i="1"/>
  <c r="Z132" i="1"/>
  <c r="Y134" i="1"/>
  <c r="G546" i="1"/>
  <c r="Y140" i="1"/>
  <c r="BP137" i="1"/>
  <c r="BN137" i="1"/>
  <c r="Z137" i="1"/>
  <c r="Z139" i="1" s="1"/>
  <c r="Y144" i="1"/>
  <c r="Y149" i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Z194" i="1" s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BP253" i="1"/>
  <c r="BN253" i="1"/>
  <c r="Z253" i="1"/>
  <c r="BP262" i="1"/>
  <c r="BN262" i="1"/>
  <c r="Z262" i="1"/>
  <c r="Y266" i="1"/>
  <c r="BP271" i="1"/>
  <c r="BN271" i="1"/>
  <c r="Z271" i="1"/>
  <c r="Y274" i="1"/>
  <c r="BP322" i="1"/>
  <c r="BN322" i="1"/>
  <c r="Z322" i="1"/>
  <c r="Y324" i="1"/>
  <c r="Y331" i="1"/>
  <c r="BP326" i="1"/>
  <c r="BN326" i="1"/>
  <c r="Z326" i="1"/>
  <c r="Y332" i="1"/>
  <c r="Y155" i="1"/>
  <c r="I546" i="1"/>
  <c r="Y167" i="1"/>
  <c r="J546" i="1"/>
  <c r="Y194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330" i="1"/>
  <c r="BN330" i="1"/>
  <c r="Z330" i="1"/>
  <c r="Y337" i="1"/>
  <c r="BP334" i="1"/>
  <c r="BN334" i="1"/>
  <c r="Z334" i="1"/>
  <c r="Z337" i="1" s="1"/>
  <c r="BP348" i="1"/>
  <c r="BN348" i="1"/>
  <c r="Z348" i="1"/>
  <c r="Z350" i="1" s="1"/>
  <c r="BP367" i="1"/>
  <c r="BN367" i="1"/>
  <c r="Z367" i="1"/>
  <c r="BP371" i="1"/>
  <c r="BN371" i="1"/>
  <c r="Z371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87" i="1" l="1"/>
  <c r="Z442" i="1"/>
  <c r="Z373" i="1"/>
  <c r="Z323" i="1"/>
  <c r="Z281" i="1"/>
  <c r="Z274" i="1"/>
  <c r="Z227" i="1"/>
  <c r="Z133" i="1"/>
  <c r="Z184" i="1"/>
  <c r="Z45" i="1"/>
  <c r="Z344" i="1"/>
  <c r="Z118" i="1"/>
  <c r="Z66" i="1"/>
  <c r="Z517" i="1"/>
  <c r="Z470" i="1"/>
  <c r="Z395" i="1"/>
  <c r="Z424" i="1"/>
  <c r="Z383" i="1"/>
  <c r="Z266" i="1"/>
  <c r="Z239" i="1"/>
  <c r="Z128" i="1"/>
  <c r="Z112" i="1"/>
  <c r="Z210" i="1"/>
  <c r="Z178" i="1"/>
  <c r="Z144" i="1"/>
  <c r="Z86" i="1"/>
  <c r="Z81" i="1"/>
  <c r="Z72" i="1"/>
  <c r="Z493" i="1"/>
  <c r="Z104" i="1"/>
  <c r="Z316" i="1"/>
  <c r="Z32" i="1"/>
  <c r="Y538" i="1"/>
  <c r="Z512" i="1"/>
  <c r="Z522" i="1"/>
  <c r="Z256" i="1"/>
  <c r="Z331" i="1"/>
  <c r="Z222" i="1"/>
  <c r="Y536" i="1"/>
  <c r="Z59" i="1"/>
  <c r="Z541" i="1" s="1"/>
  <c r="Y540" i="1"/>
  <c r="Y537" i="1"/>
  <c r="Y539" i="1" s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<sst xmlns="http://schemas.openxmlformats.org/spreadsheetml/2006/main" count="2388" uniqueCount="853">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</sst>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368" sqref="AA368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45803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0.45833333333333331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hidden="1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hidden="1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hidden="1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1000</v>
      </c>
      <c r="Y368" s="592">
        <f t="shared" si="57"/>
        <v>1005</v>
      </c>
      <c r="Z368" s="36">
        <f>IFERROR(IF(Y368=0,"",ROUNDUP(Y368/H368,0)*0.02175),"")</f>
        <v>1.4572499999999999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1032</v>
      </c>
      <c r="BN368" s="64">
        <f t="shared" si="59"/>
        <v>1037.1600000000001</v>
      </c>
      <c r="BO368" s="64">
        <f t="shared" si="60"/>
        <v>1.3888888888888888</v>
      </c>
      <c r="BP368" s="64">
        <f t="shared" si="61"/>
        <v>1.3958333333333333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66.666666666666671</v>
      </c>
      <c r="Y373" s="593">
        <f>IFERROR(Y366/H366,"0")+IFERROR(Y367/H367,"0")+IFERROR(Y368/H368,"0")+IFERROR(Y369/H369,"0")+IFERROR(Y370/H370,"0")+IFERROR(Y371/H371,"0")+IFERROR(Y372/H372,"0")</f>
        <v>67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1.4572499999999999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1000</v>
      </c>
      <c r="Y374" s="593">
        <f>IFERROR(SUM(Y366:Y372),"0")</f>
        <v>1005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hidden="1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hidden="1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670</v>
      </c>
      <c r="Y402" s="592">
        <f>IFERROR(IF(X402="",0,CEILING((X402/$H402),1)*$H402),"")</f>
        <v>675</v>
      </c>
      <c r="Z402" s="36">
        <f>IFERROR(IF(Y402=0,"",ROUNDUP(Y402/H402,0)*0.01898),"")</f>
        <v>1.4235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708.63666666666677</v>
      </c>
      <c r="BN402" s="64">
        <f>IFERROR(Y402*I402/H402,"0")</f>
        <v>713.92499999999995</v>
      </c>
      <c r="BO402" s="64">
        <f>IFERROR(1/J402*(X402/H402),"0")</f>
        <v>1.1631944444444444</v>
      </c>
      <c r="BP402" s="64">
        <f>IFERROR(1/J402*(Y402/H402),"0")</f>
        <v>1.171875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74.444444444444443</v>
      </c>
      <c r="Y405" s="593">
        <f>IFERROR(Y402/H402,"0")+IFERROR(Y403/H403,"0")+IFERROR(Y404/H404,"0")</f>
        <v>75</v>
      </c>
      <c r="Z405" s="593">
        <f>IFERROR(IF(Z402="",0,Z402),"0")+IFERROR(IF(Z403="",0,Z403),"0")+IFERROR(IF(Z404="",0,Z404),"0")</f>
        <v>1.4235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670</v>
      </c>
      <c r="Y406" s="593">
        <f>IFERROR(SUM(Y402:Y404),"0")</f>
        <v>675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1200</v>
      </c>
      <c r="Y461" s="592">
        <f t="shared" si="68"/>
        <v>1203.8400000000001</v>
      </c>
      <c r="Z461" s="36">
        <f t="shared" si="69"/>
        <v>2.72688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1281.8181818181818</v>
      </c>
      <c r="BN461" s="64">
        <f t="shared" si="71"/>
        <v>1285.92</v>
      </c>
      <c r="BO461" s="64">
        <f t="shared" si="72"/>
        <v>2.1853146853146854</v>
      </c>
      <c r="BP461" s="64">
        <f t="shared" si="73"/>
        <v>2.1923076923076925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227.27272727272725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228.00000000000003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2.72688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1200</v>
      </c>
      <c r="Y471" s="593">
        <f>IFERROR(SUM(Y457:Y469),"0")</f>
        <v>1203.8400000000001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300</v>
      </c>
      <c r="Y473" s="592">
        <f>IFERROR(IF(X473="",0,CEILING((X473/$H473),1)*$H473),"")</f>
        <v>300.96000000000004</v>
      </c>
      <c r="Z473" s="36">
        <f>IFERROR(IF(Y473=0,"",ROUNDUP(Y473/H473,0)*0.01196),"")</f>
        <v>0.68171999999999999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320.45454545454544</v>
      </c>
      <c r="BN473" s="64">
        <f>IFERROR(Y473*I473/H473,"0")</f>
        <v>321.48</v>
      </c>
      <c r="BO473" s="64">
        <f>IFERROR(1/J473*(X473/H473),"0")</f>
        <v>0.54632867132867136</v>
      </c>
      <c r="BP473" s="64">
        <f>IFERROR(1/J473*(Y473/H473),"0")</f>
        <v>0.54807692307692313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56.818181818181813</v>
      </c>
      <c r="Y476" s="593">
        <f>IFERROR(Y473/H473,"0")+IFERROR(Y474/H474,"0")+IFERROR(Y475/H475,"0")</f>
        <v>57.000000000000007</v>
      </c>
      <c r="Z476" s="593">
        <f>IFERROR(IF(Z473="",0,Z473),"0")+IFERROR(IF(Z474="",0,Z474),"0")+IFERROR(IF(Z475="",0,Z475),"0")</f>
        <v>0.68171999999999999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300</v>
      </c>
      <c r="Y477" s="593">
        <f>IFERROR(SUM(Y473:Y475),"0")</f>
        <v>300.96000000000004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hidden="1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hidden="1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idden="1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hidden="1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3170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3184.8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3342.9093939393938</v>
      </c>
      <c r="Y537" s="593">
        <f>IFERROR(SUM(BN22:BN533),"0")</f>
        <v>3358.4850000000001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6</v>
      </c>
      <c r="Y538" s="38">
        <f>ROUNDUP(SUM(BP22:BP533),0)</f>
        <v>6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3492.9093939393938</v>
      </c>
      <c r="Y539" s="593">
        <f>GrossWeightTotalR+PalletQtyTotalR*25</f>
        <v>3508.4850000000001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425.20202020202015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427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6.2893500000000007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1005</v>
      </c>
      <c r="W546" s="46">
        <f>IFERROR(Y391*1,"0")+IFERROR(Y392*1,"0")+IFERROR(Y393*1,"0")+IFERROR(Y394*1,"0")+IFERROR(Y398*1,"0")+IFERROR(Y402*1,"0")+IFERROR(Y403*1,"0")+IFERROR(Y404*1,"0")+IFERROR(Y408*1,"0")</f>
        <v>675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1504.8000000000002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227,27"/>
        <filter val="3 170,00"/>
        <filter val="3 342,91"/>
        <filter val="3 492,91"/>
        <filter val="300,00"/>
        <filter val="425,20"/>
        <filter val="56,82"/>
        <filter val="6"/>
        <filter val="66,67"/>
        <filter val="670,00"/>
        <filter val="74,44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