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1D6FCEDC-2122-4986-8A8C-E9F730E28C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Y477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N466" i="1"/>
  <c r="BM466" i="1"/>
  <c r="Z466" i="1"/>
  <c r="Y466" i="1"/>
  <c r="BP466" i="1" s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Y546" i="1" s="1"/>
  <c r="P433" i="1"/>
  <c r="X430" i="1"/>
  <c r="X429" i="1"/>
  <c r="BO428" i="1"/>
  <c r="BM428" i="1"/>
  <c r="Y428" i="1"/>
  <c r="BP428" i="1" s="1"/>
  <c r="P428" i="1"/>
  <c r="BP427" i="1"/>
  <c r="BO427" i="1"/>
  <c r="BN427" i="1"/>
  <c r="BM427" i="1"/>
  <c r="Z427" i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X546" i="1" s="1"/>
  <c r="P414" i="1"/>
  <c r="X410" i="1"/>
  <c r="X409" i="1"/>
  <c r="BO408" i="1"/>
  <c r="BM408" i="1"/>
  <c r="Y408" i="1"/>
  <c r="Y409" i="1" s="1"/>
  <c r="P408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Y399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Y395" i="1" s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N310" i="1"/>
  <c r="BM310" i="1"/>
  <c r="Z310" i="1"/>
  <c r="Y310" i="1"/>
  <c r="Y316" i="1" s="1"/>
  <c r="P310" i="1"/>
  <c r="X307" i="1"/>
  <c r="Y306" i="1"/>
  <c r="X306" i="1"/>
  <c r="BP305" i="1"/>
  <c r="BO305" i="1"/>
  <c r="BN305" i="1"/>
  <c r="BM305" i="1"/>
  <c r="Z305" i="1"/>
  <c r="Z306" i="1" s="1"/>
  <c r="Y305" i="1"/>
  <c r="S546" i="1" s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R546" i="1" s="1"/>
  <c r="P299" i="1"/>
  <c r="X296" i="1"/>
  <c r="X295" i="1"/>
  <c r="BO294" i="1"/>
  <c r="BM294" i="1"/>
  <c r="Y294" i="1"/>
  <c r="Q546" i="1" s="1"/>
  <c r="P294" i="1"/>
  <c r="X291" i="1"/>
  <c r="X290" i="1"/>
  <c r="BO289" i="1"/>
  <c r="BM289" i="1"/>
  <c r="Y289" i="1"/>
  <c r="Y290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O546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M546" i="1" s="1"/>
  <c r="P270" i="1"/>
  <c r="X267" i="1"/>
  <c r="X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L54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7" i="1" s="1"/>
  <c r="P251" i="1"/>
  <c r="X249" i="1"/>
  <c r="X248" i="1"/>
  <c r="BO247" i="1"/>
  <c r="BM247" i="1"/>
  <c r="Y247" i="1"/>
  <c r="Y249" i="1" s="1"/>
  <c r="P247" i="1"/>
  <c r="X245" i="1"/>
  <c r="X244" i="1"/>
  <c r="BO243" i="1"/>
  <c r="BM243" i="1"/>
  <c r="Y243" i="1"/>
  <c r="Y245" i="1" s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K546" i="1" s="1"/>
  <c r="P231" i="1"/>
  <c r="X228" i="1"/>
  <c r="X227" i="1"/>
  <c r="BO226" i="1"/>
  <c r="BM226" i="1"/>
  <c r="Y226" i="1"/>
  <c r="Y228" i="1" s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N208" i="1"/>
  <c r="BM208" i="1"/>
  <c r="Z208" i="1"/>
  <c r="Y208" i="1"/>
  <c r="BP208" i="1" s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84" i="1" s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N170" i="1"/>
  <c r="BM170" i="1"/>
  <c r="Z170" i="1"/>
  <c r="Y170" i="1"/>
  <c r="BP170" i="1" s="1"/>
  <c r="P170" i="1"/>
  <c r="BO169" i="1"/>
  <c r="BM169" i="1"/>
  <c r="Y169" i="1"/>
  <c r="Y178" i="1" s="1"/>
  <c r="P169" i="1"/>
  <c r="X167" i="1"/>
  <c r="X166" i="1"/>
  <c r="BO165" i="1"/>
  <c r="BM165" i="1"/>
  <c r="Y165" i="1"/>
  <c r="I546" i="1" s="1"/>
  <c r="P165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H546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Y128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8" i="1" s="1"/>
  <c r="P115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Y105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Y60" i="1" s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4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3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540" i="1" s="1"/>
  <c r="Y66" i="1"/>
  <c r="Y72" i="1"/>
  <c r="Y82" i="1"/>
  <c r="Y86" i="1"/>
  <c r="Y93" i="1"/>
  <c r="Y104" i="1"/>
  <c r="Y113" i="1"/>
  <c r="Y119" i="1"/>
  <c r="Y129" i="1"/>
  <c r="Y133" i="1"/>
  <c r="Y140" i="1"/>
  <c r="Y144" i="1"/>
  <c r="Y150" i="1"/>
  <c r="Y155" i="1"/>
  <c r="Y161" i="1"/>
  <c r="Y167" i="1"/>
  <c r="Z172" i="1"/>
  <c r="BN172" i="1"/>
  <c r="Z174" i="1"/>
  <c r="BN174" i="1"/>
  <c r="Z176" i="1"/>
  <c r="BN176" i="1"/>
  <c r="Y179" i="1"/>
  <c r="Z182" i="1"/>
  <c r="Z184" i="1" s="1"/>
  <c r="BN182" i="1"/>
  <c r="Y185" i="1"/>
  <c r="J546" i="1"/>
  <c r="Z193" i="1"/>
  <c r="Z194" i="1" s="1"/>
  <c r="BN193" i="1"/>
  <c r="Y194" i="1"/>
  <c r="Z197" i="1"/>
  <c r="Z199" i="1" s="1"/>
  <c r="BN197" i="1"/>
  <c r="BP197" i="1"/>
  <c r="Y200" i="1"/>
  <c r="Y211" i="1"/>
  <c r="Z203" i="1"/>
  <c r="BN203" i="1"/>
  <c r="Z205" i="1"/>
  <c r="BN205" i="1"/>
  <c r="Z207" i="1"/>
  <c r="BN207" i="1"/>
  <c r="BP216" i="1"/>
  <c r="BN216" i="1"/>
  <c r="Z216" i="1"/>
  <c r="BP220" i="1"/>
  <c r="BN220" i="1"/>
  <c r="Z220" i="1"/>
  <c r="F9" i="1"/>
  <c r="J9" i="1"/>
  <c r="B546" i="1"/>
  <c r="X537" i="1"/>
  <c r="X539" i="1" s="1"/>
  <c r="X538" i="1"/>
  <c r="X540" i="1"/>
  <c r="Y24" i="1"/>
  <c r="Z27" i="1"/>
  <c r="Z32" i="1" s="1"/>
  <c r="BN27" i="1"/>
  <c r="Y537" i="1" s="1"/>
  <c r="Y539" i="1" s="1"/>
  <c r="Z29" i="1"/>
  <c r="BN29" i="1"/>
  <c r="Z31" i="1"/>
  <c r="BN31" i="1"/>
  <c r="Z35" i="1"/>
  <c r="Z36" i="1" s="1"/>
  <c r="BN35" i="1"/>
  <c r="BP35" i="1"/>
  <c r="Y538" i="1" s="1"/>
  <c r="Z41" i="1"/>
  <c r="BN41" i="1"/>
  <c r="BP41" i="1"/>
  <c r="Z43" i="1"/>
  <c r="BN43" i="1"/>
  <c r="Y46" i="1"/>
  <c r="D546" i="1"/>
  <c r="Z54" i="1"/>
  <c r="Z59" i="1" s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Z81" i="1" s="1"/>
  <c r="BN76" i="1"/>
  <c r="Z78" i="1"/>
  <c r="BN78" i="1"/>
  <c r="Z80" i="1"/>
  <c r="BN80" i="1"/>
  <c r="Z84" i="1"/>
  <c r="Z86" i="1" s="1"/>
  <c r="BN84" i="1"/>
  <c r="BP84" i="1"/>
  <c r="E546" i="1"/>
  <c r="Z91" i="1"/>
  <c r="Z93" i="1" s="1"/>
  <c r="BN91" i="1"/>
  <c r="Y94" i="1"/>
  <c r="Z98" i="1"/>
  <c r="Z104" i="1" s="1"/>
  <c r="BN98" i="1"/>
  <c r="Z100" i="1"/>
  <c r="BN100" i="1"/>
  <c r="Z102" i="1"/>
  <c r="BN102" i="1"/>
  <c r="F546" i="1"/>
  <c r="Z109" i="1"/>
  <c r="Z112" i="1" s="1"/>
  <c r="BN109" i="1"/>
  <c r="Z111" i="1"/>
  <c r="BN111" i="1"/>
  <c r="Y112" i="1"/>
  <c r="Z115" i="1"/>
  <c r="BN115" i="1"/>
  <c r="BP115" i="1"/>
  <c r="Z117" i="1"/>
  <c r="BN117" i="1"/>
  <c r="Z121" i="1"/>
  <c r="Z128" i="1" s="1"/>
  <c r="BN121" i="1"/>
  <c r="BP121" i="1"/>
  <c r="Z123" i="1"/>
  <c r="BN123" i="1"/>
  <c r="Z125" i="1"/>
  <c r="BN125" i="1"/>
  <c r="Z127" i="1"/>
  <c r="BN127" i="1"/>
  <c r="Z131" i="1"/>
  <c r="Z133" i="1" s="1"/>
  <c r="BN131" i="1"/>
  <c r="BP131" i="1"/>
  <c r="G546" i="1"/>
  <c r="Z138" i="1"/>
  <c r="Z139" i="1" s="1"/>
  <c r="BN138" i="1"/>
  <c r="Y139" i="1"/>
  <c r="Z142" i="1"/>
  <c r="Z144" i="1" s="1"/>
  <c r="BN142" i="1"/>
  <c r="BP142" i="1"/>
  <c r="Z148" i="1"/>
  <c r="Z149" i="1" s="1"/>
  <c r="BN148" i="1"/>
  <c r="Z153" i="1"/>
  <c r="Z154" i="1" s="1"/>
  <c r="BN153" i="1"/>
  <c r="BP153" i="1"/>
  <c r="Y154" i="1"/>
  <c r="Z157" i="1"/>
  <c r="BN157" i="1"/>
  <c r="BP157" i="1"/>
  <c r="Z159" i="1"/>
  <c r="BN159" i="1"/>
  <c r="Z165" i="1"/>
  <c r="Z166" i="1" s="1"/>
  <c r="BN165" i="1"/>
  <c r="BP165" i="1"/>
  <c r="Y166" i="1"/>
  <c r="Z169" i="1"/>
  <c r="Z178" i="1" s="1"/>
  <c r="BN169" i="1"/>
  <c r="BP169" i="1"/>
  <c r="Z171" i="1"/>
  <c r="BN171" i="1"/>
  <c r="Z173" i="1"/>
  <c r="BN173" i="1"/>
  <c r="Z175" i="1"/>
  <c r="BN175" i="1"/>
  <c r="Z177" i="1"/>
  <c r="BN177" i="1"/>
  <c r="Y195" i="1"/>
  <c r="Z210" i="1"/>
  <c r="Y210" i="1"/>
  <c r="BP214" i="1"/>
  <c r="BN214" i="1"/>
  <c r="Z214" i="1"/>
  <c r="BP218" i="1"/>
  <c r="BN218" i="1"/>
  <c r="Z218" i="1"/>
  <c r="Z222" i="1" s="1"/>
  <c r="Y222" i="1"/>
  <c r="Z227" i="1"/>
  <c r="Z226" i="1"/>
  <c r="BN226" i="1"/>
  <c r="BP226" i="1"/>
  <c r="Z231" i="1"/>
  <c r="Z239" i="1" s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BP243" i="1"/>
  <c r="Z247" i="1"/>
  <c r="Z248" i="1" s="1"/>
  <c r="BN247" i="1"/>
  <c r="BP247" i="1"/>
  <c r="Y248" i="1"/>
  <c r="Z251" i="1"/>
  <c r="BN251" i="1"/>
  <c r="BP251" i="1"/>
  <c r="Z253" i="1"/>
  <c r="BN253" i="1"/>
  <c r="Z255" i="1"/>
  <c r="BN255" i="1"/>
  <c r="Y256" i="1"/>
  <c r="Z260" i="1"/>
  <c r="BN260" i="1"/>
  <c r="BP260" i="1"/>
  <c r="Z262" i="1"/>
  <c r="BN262" i="1"/>
  <c r="Y267" i="1"/>
  <c r="Y275" i="1"/>
  <c r="Y282" i="1"/>
  <c r="Y287" i="1"/>
  <c r="Y291" i="1"/>
  <c r="Y296" i="1"/>
  <c r="Y301" i="1"/>
  <c r="BP312" i="1"/>
  <c r="BN312" i="1"/>
  <c r="Z312" i="1"/>
  <c r="Z316" i="1" s="1"/>
  <c r="BP320" i="1"/>
  <c r="BN320" i="1"/>
  <c r="Z320" i="1"/>
  <c r="Z323" i="1" s="1"/>
  <c r="BP328" i="1"/>
  <c r="BN328" i="1"/>
  <c r="Z328" i="1"/>
  <c r="BP336" i="1"/>
  <c r="BN336" i="1"/>
  <c r="Z336" i="1"/>
  <c r="Y338" i="1"/>
  <c r="Y239" i="1"/>
  <c r="Z263" i="1"/>
  <c r="BN263" i="1"/>
  <c r="Z265" i="1"/>
  <c r="BN265" i="1"/>
  <c r="Y266" i="1"/>
  <c r="Z270" i="1"/>
  <c r="BN270" i="1"/>
  <c r="BP270" i="1"/>
  <c r="Z272" i="1"/>
  <c r="BN272" i="1"/>
  <c r="Z273" i="1"/>
  <c r="BN273" i="1"/>
  <c r="Y274" i="1"/>
  <c r="Z278" i="1"/>
  <c r="BN278" i="1"/>
  <c r="BP278" i="1"/>
  <c r="Z280" i="1"/>
  <c r="BN280" i="1"/>
  <c r="Y281" i="1"/>
  <c r="Z285" i="1"/>
  <c r="Z286" i="1" s="1"/>
  <c r="BN285" i="1"/>
  <c r="BP285" i="1"/>
  <c r="Y286" i="1"/>
  <c r="Z289" i="1"/>
  <c r="Z290" i="1" s="1"/>
  <c r="BN289" i="1"/>
  <c r="BP289" i="1"/>
  <c r="Z294" i="1"/>
  <c r="Z295" i="1" s="1"/>
  <c r="BN294" i="1"/>
  <c r="BP294" i="1"/>
  <c r="Y295" i="1"/>
  <c r="Z299" i="1"/>
  <c r="Z301" i="1" s="1"/>
  <c r="BN299" i="1"/>
  <c r="BP299" i="1"/>
  <c r="Y302" i="1"/>
  <c r="Y307" i="1"/>
  <c r="T546" i="1"/>
  <c r="Y317" i="1"/>
  <c r="BP310" i="1"/>
  <c r="BP314" i="1"/>
  <c r="BN314" i="1"/>
  <c r="Z314" i="1"/>
  <c r="Y323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Z337" i="1" s="1"/>
  <c r="Y344" i="1"/>
  <c r="Y350" i="1"/>
  <c r="Y361" i="1"/>
  <c r="Y373" i="1"/>
  <c r="Y379" i="1"/>
  <c r="Y383" i="1"/>
  <c r="Y396" i="1"/>
  <c r="Y400" i="1"/>
  <c r="Y406" i="1"/>
  <c r="Y410" i="1"/>
  <c r="Y424" i="1"/>
  <c r="Y430" i="1"/>
  <c r="Y435" i="1"/>
  <c r="Y443" i="1"/>
  <c r="Y448" i="1"/>
  <c r="Y453" i="1"/>
  <c r="AB546" i="1"/>
  <c r="Y471" i="1"/>
  <c r="BP468" i="1"/>
  <c r="BN468" i="1"/>
  <c r="Z468" i="1"/>
  <c r="BP480" i="1"/>
  <c r="BN480" i="1"/>
  <c r="Z480" i="1"/>
  <c r="Z487" i="1" s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W546" i="1"/>
  <c r="AA546" i="1"/>
  <c r="Z342" i="1"/>
  <c r="Z344" i="1" s="1"/>
  <c r="BN342" i="1"/>
  <c r="Z348" i="1"/>
  <c r="Z350" i="1" s="1"/>
  <c r="BN348" i="1"/>
  <c r="Y356" i="1"/>
  <c r="Z359" i="1"/>
  <c r="Z361" i="1" s="1"/>
  <c r="BN359" i="1"/>
  <c r="V546" i="1"/>
  <c r="Z367" i="1"/>
  <c r="Z373" i="1" s="1"/>
  <c r="BN367" i="1"/>
  <c r="Z369" i="1"/>
  <c r="BN369" i="1"/>
  <c r="Z371" i="1"/>
  <c r="BN371" i="1"/>
  <c r="Y374" i="1"/>
  <c r="Z377" i="1"/>
  <c r="Z378" i="1" s="1"/>
  <c r="BN377" i="1"/>
  <c r="Z381" i="1"/>
  <c r="Z383" i="1" s="1"/>
  <c r="BN381" i="1"/>
  <c r="BP381" i="1"/>
  <c r="Z392" i="1"/>
  <c r="Z395" i="1" s="1"/>
  <c r="BN392" i="1"/>
  <c r="Z394" i="1"/>
  <c r="BN394" i="1"/>
  <c r="Z398" i="1"/>
  <c r="Z399" i="1" s="1"/>
  <c r="BN398" i="1"/>
  <c r="BP398" i="1"/>
  <c r="Z402" i="1"/>
  <c r="BN402" i="1"/>
  <c r="BP402" i="1"/>
  <c r="Z404" i="1"/>
  <c r="BN404" i="1"/>
  <c r="Z408" i="1"/>
  <c r="Z409" i="1" s="1"/>
  <c r="BN408" i="1"/>
  <c r="BP408" i="1"/>
  <c r="Z414" i="1"/>
  <c r="BN414" i="1"/>
  <c r="BP414" i="1"/>
  <c r="Z416" i="1"/>
  <c r="BN416" i="1"/>
  <c r="Z418" i="1"/>
  <c r="BN418" i="1"/>
  <c r="Z420" i="1"/>
  <c r="BN420" i="1"/>
  <c r="Z422" i="1"/>
  <c r="BN422" i="1"/>
  <c r="Y425" i="1"/>
  <c r="Z428" i="1"/>
  <c r="Z429" i="1" s="1"/>
  <c r="BN428" i="1"/>
  <c r="Z433" i="1"/>
  <c r="Z435" i="1" s="1"/>
  <c r="BN433" i="1"/>
  <c r="BP433" i="1"/>
  <c r="Y436" i="1"/>
  <c r="Z439" i="1"/>
  <c r="Z442" i="1" s="1"/>
  <c r="BN439" i="1"/>
  <c r="Z441" i="1"/>
  <c r="BN441" i="1"/>
  <c r="Z446" i="1"/>
  <c r="Z447" i="1" s="1"/>
  <c r="BN446" i="1"/>
  <c r="BP446" i="1"/>
  <c r="Y447" i="1"/>
  <c r="Z451" i="1"/>
  <c r="Z452" i="1" s="1"/>
  <c r="BN451" i="1"/>
  <c r="BP451" i="1"/>
  <c r="Z457" i="1"/>
  <c r="Z470" i="1" s="1"/>
  <c r="BN457" i="1"/>
  <c r="BP457" i="1"/>
  <c r="Z459" i="1"/>
  <c r="BN459" i="1"/>
  <c r="Z461" i="1"/>
  <c r="BN461" i="1"/>
  <c r="Z463" i="1"/>
  <c r="BN463" i="1"/>
  <c r="Z465" i="1"/>
  <c r="BN465" i="1"/>
  <c r="Y470" i="1"/>
  <c r="Z476" i="1"/>
  <c r="BP474" i="1"/>
  <c r="BN474" i="1"/>
  <c r="Z474" i="1"/>
  <c r="Y487" i="1"/>
  <c r="BP482" i="1"/>
  <c r="BN482" i="1"/>
  <c r="Z482" i="1"/>
  <c r="BP486" i="1"/>
  <c r="BN486" i="1"/>
  <c r="Z486" i="1"/>
  <c r="Y488" i="1"/>
  <c r="Y493" i="1"/>
  <c r="BP490" i="1"/>
  <c r="BN490" i="1"/>
  <c r="Z490" i="1"/>
  <c r="Z493" i="1" s="1"/>
  <c r="BP509" i="1"/>
  <c r="BN509" i="1"/>
  <c r="Z509" i="1"/>
  <c r="BP511" i="1"/>
  <c r="BN511" i="1"/>
  <c r="Z511" i="1"/>
  <c r="Y513" i="1"/>
  <c r="Y522" i="1"/>
  <c r="BP520" i="1"/>
  <c r="BN520" i="1"/>
  <c r="Z520" i="1"/>
  <c r="Z522" i="1" s="1"/>
  <c r="AC546" i="1"/>
  <c r="Z424" i="1" l="1"/>
  <c r="Z405" i="1"/>
  <c r="Z331" i="1"/>
  <c r="Z281" i="1"/>
  <c r="Z274" i="1"/>
  <c r="Z266" i="1"/>
  <c r="Z256" i="1"/>
  <c r="Z160" i="1"/>
  <c r="Z118" i="1"/>
  <c r="Z66" i="1"/>
  <c r="Z45" i="1"/>
  <c r="Z541" i="1" s="1"/>
  <c r="Y536" i="1"/>
  <c r="Z512" i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<sst xmlns="http://schemas.openxmlformats.org/spreadsheetml/2006/main" count="2387" uniqueCount="852">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</sst>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19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11</v>
      </c>
      <c r="Y53" s="592">
        <f t="shared" ref="Y53:Y58" si="6">IFERROR(IF(X53="",0,CEILING((X53/$H53),1)*$H53),"")</f>
        <v>11.2</v>
      </c>
      <c r="Z53" s="36">
        <f>IFERROR(IF(Y53=0,"",ROUNDUP(Y53/H53,0)*0.01898),"")</f>
        <v>1.898E-2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11.427232142857143</v>
      </c>
      <c r="BN53" s="64">
        <f t="shared" ref="BN53:BN58" si="8">IFERROR(Y53*I53/H53,"0")</f>
        <v>11.635</v>
      </c>
      <c r="BO53" s="64">
        <f t="shared" ref="BO53:BO58" si="9">IFERROR(1/J53*(X53/H53),"0")</f>
        <v>1.5345982142857144E-2</v>
      </c>
      <c r="BP53" s="64">
        <f t="shared" ref="BP53:BP58" si="10">IFERROR(1/J53*(Y53/H53),"0")</f>
        <v>1.5625E-2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15</v>
      </c>
      <c r="Y56" s="592">
        <f t="shared" si="6"/>
        <v>16</v>
      </c>
      <c r="Z56" s="36">
        <f>IFERROR(IF(Y56=0,"",ROUNDUP(Y56/H56,0)*0.00902),"")</f>
        <v>3.6080000000000001E-2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15.7875</v>
      </c>
      <c r="BN56" s="64">
        <f t="shared" si="8"/>
        <v>16.84</v>
      </c>
      <c r="BO56" s="64">
        <f t="shared" si="9"/>
        <v>2.8409090909090912E-2</v>
      </c>
      <c r="BP56" s="64">
        <f t="shared" si="10"/>
        <v>3.0303030303030304E-2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4.7321428571428577</v>
      </c>
      <c r="Y59" s="593">
        <f>IFERROR(Y53/H53,"0")+IFERROR(Y54/H54,"0")+IFERROR(Y55/H55,"0")+IFERROR(Y56/H56,"0")+IFERROR(Y57/H57,"0")+IFERROR(Y58/H58,"0")</f>
        <v>5</v>
      </c>
      <c r="Z59" s="593">
        <f>IFERROR(IF(Z53="",0,Z53),"0")+IFERROR(IF(Z54="",0,Z54),"0")+IFERROR(IF(Z55="",0,Z55),"0")+IFERROR(IF(Z56="",0,Z56),"0")+IFERROR(IF(Z57="",0,Z57),"0")+IFERROR(IF(Z58="",0,Z58),"0")</f>
        <v>5.5059999999999998E-2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26</v>
      </c>
      <c r="Y60" s="593">
        <f>IFERROR(SUM(Y53:Y58),"0")</f>
        <v>27.2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96</v>
      </c>
      <c r="Y96" s="592">
        <f t="shared" ref="Y96:Y103" si="16">IFERROR(IF(X96="",0,CEILING((X96/$H96),1)*$H96),"")</f>
        <v>100.80000000000001</v>
      </c>
      <c r="Z96" s="36">
        <f>IFERROR(IF(Y96=0,"",ROUNDUP(Y96/H96,0)*0.01898),"")</f>
        <v>0.22776000000000002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101.93142857142857</v>
      </c>
      <c r="BN96" s="64">
        <f t="shared" ref="BN96:BN103" si="18">IFERROR(Y96*I96/H96,"0")</f>
        <v>107.02800000000001</v>
      </c>
      <c r="BO96" s="64">
        <f t="shared" ref="BO96:BO103" si="19">IFERROR(1/J96*(X96/H96),"0")</f>
        <v>0.17857142857142858</v>
      </c>
      <c r="BP96" s="64">
        <f t="shared" ref="BP96:BP103" si="20">IFERROR(1/J96*(Y96/H96),"0")</f>
        <v>0.1875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26</v>
      </c>
      <c r="Y101" s="592">
        <f t="shared" si="16"/>
        <v>27</v>
      </c>
      <c r="Z101" s="36">
        <f>IFERROR(IF(Y101=0,"",ROUNDUP(Y101/H101,0)*0.00651),"")</f>
        <v>6.5100000000000005E-2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28.426666666666662</v>
      </c>
      <c r="BN101" s="64">
        <f t="shared" si="18"/>
        <v>29.519999999999996</v>
      </c>
      <c r="BO101" s="64">
        <f t="shared" si="19"/>
        <v>5.2910052910052914E-2</v>
      </c>
      <c r="BP101" s="64">
        <f t="shared" si="20"/>
        <v>5.4945054945054951E-2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21.058201058201057</v>
      </c>
      <c r="Y104" s="593">
        <f>IFERROR(Y96/H96,"0")+IFERROR(Y97/H97,"0")+IFERROR(Y98/H98,"0")+IFERROR(Y99/H99,"0")+IFERROR(Y100/H100,"0")+IFERROR(Y101/H101,"0")+IFERROR(Y102/H102,"0")+IFERROR(Y103/H103,"0")</f>
        <v>22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0.29286000000000001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122</v>
      </c>
      <c r="Y105" s="593">
        <f>IFERROR(SUM(Y96:Y103),"0")</f>
        <v>127.80000000000001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32</v>
      </c>
      <c r="Y108" s="592">
        <f>IFERROR(IF(X108="",0,CEILING((X108/$H108),1)*$H108),"")</f>
        <v>32.400000000000006</v>
      </c>
      <c r="Z108" s="36">
        <f>IFERROR(IF(Y108=0,"",ROUNDUP(Y108/H108,0)*0.01898),"")</f>
        <v>5.6940000000000004E-2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33.288888888888884</v>
      </c>
      <c r="BN108" s="64">
        <f>IFERROR(Y108*I108/H108,"0")</f>
        <v>33.705000000000005</v>
      </c>
      <c r="BO108" s="64">
        <f>IFERROR(1/J108*(X108/H108),"0")</f>
        <v>4.6296296296296294E-2</v>
      </c>
      <c r="BP108" s="64">
        <f>IFERROR(1/J108*(Y108/H108),"0")</f>
        <v>4.6875000000000007E-2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2.9629629629629628</v>
      </c>
      <c r="Y112" s="593">
        <f>IFERROR(Y108/H108,"0")+IFERROR(Y109/H109,"0")+IFERROR(Y110/H110,"0")+IFERROR(Y111/H111,"0")</f>
        <v>3.0000000000000004</v>
      </c>
      <c r="Z112" s="593">
        <f>IFERROR(IF(Z108="",0,Z108),"0")+IFERROR(IF(Z109="",0,Z109),"0")+IFERROR(IF(Z110="",0,Z110),"0")+IFERROR(IF(Z111="",0,Z111),"0")</f>
        <v>5.6940000000000004E-2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32</v>
      </c>
      <c r="Y113" s="593">
        <f>IFERROR(SUM(Y108:Y111),"0")</f>
        <v>32.400000000000006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5</v>
      </c>
      <c r="Y115" s="592">
        <f>IFERROR(IF(X115="",0,CEILING((X115/$H115),1)*$H115),"")</f>
        <v>10.8</v>
      </c>
      <c r="Z115" s="36">
        <f>IFERROR(IF(Y115=0,"",ROUNDUP(Y115/H115,0)*0.01898),"")</f>
        <v>1.898E-2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5.2013888888888884</v>
      </c>
      <c r="BN115" s="64">
        <f>IFERROR(Y115*I115/H115,"0")</f>
        <v>11.234999999999999</v>
      </c>
      <c r="BO115" s="64">
        <f>IFERROR(1/J115*(X115/H115),"0")</f>
        <v>7.2337962962962955E-3</v>
      </c>
      <c r="BP115" s="64">
        <f>IFERROR(1/J115*(Y115/H115),"0")</f>
        <v>1.5625E-2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3</v>
      </c>
      <c r="Y117" s="592">
        <f>IFERROR(IF(X117="",0,CEILING((X117/$H117),1)*$H117),"")</f>
        <v>4.8</v>
      </c>
      <c r="Z117" s="36">
        <f>IFERROR(IF(Y117=0,"",ROUNDUP(Y117/H117,0)*0.00651),"")</f>
        <v>1.302E-2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3.2250000000000001</v>
      </c>
      <c r="BN117" s="64">
        <f>IFERROR(Y117*I117/H117,"0")</f>
        <v>5.16</v>
      </c>
      <c r="BO117" s="64">
        <f>IFERROR(1/J117*(X117/H117),"0")</f>
        <v>6.8681318681318689E-3</v>
      </c>
      <c r="BP117" s="64">
        <f>IFERROR(1/J117*(Y117/H117),"0")</f>
        <v>1.098901098901099E-2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1.7129629629629628</v>
      </c>
      <c r="Y118" s="593">
        <f>IFERROR(Y115/H115,"0")+IFERROR(Y116/H116,"0")+IFERROR(Y117/H117,"0")</f>
        <v>3</v>
      </c>
      <c r="Z118" s="593">
        <f>IFERROR(IF(Z115="",0,Z115),"0")+IFERROR(IF(Z116="",0,Z116),"0")+IFERROR(IF(Z117="",0,Z117),"0")</f>
        <v>3.2000000000000001E-2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8</v>
      </c>
      <c r="Y119" s="593">
        <f>IFERROR(SUM(Y115:Y117),"0")</f>
        <v>15.600000000000001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6</v>
      </c>
      <c r="Y165" s="592">
        <f>IFERROR(IF(X165="",0,CEILING((X165/$H165),1)*$H165),"")</f>
        <v>7.92</v>
      </c>
      <c r="Z165" s="36">
        <f>IFERROR(IF(Y165=0,"",ROUNDUP(Y165/H165,0)*0.00502),"")</f>
        <v>2.0080000000000001E-2</v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6.3030303030303036</v>
      </c>
      <c r="BN165" s="64">
        <f>IFERROR(Y165*I165/H165,"0")</f>
        <v>8.32</v>
      </c>
      <c r="BO165" s="64">
        <f>IFERROR(1/J165*(X165/H165),"0")</f>
        <v>1.2950012950012951E-2</v>
      </c>
      <c r="BP165" s="64">
        <f>IFERROR(1/J165*(Y165/H165),"0")</f>
        <v>1.7094017094017096E-2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3.0303030303030303</v>
      </c>
      <c r="Y166" s="593">
        <f>IFERROR(Y165/H165,"0")</f>
        <v>4</v>
      </c>
      <c r="Z166" s="593">
        <f>IFERROR(IF(Z165="",0,Z165),"0")</f>
        <v>2.0080000000000001E-2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6</v>
      </c>
      <c r="Y167" s="593">
        <f>IFERROR(SUM(Y165:Y165),"0")</f>
        <v>7.92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10</v>
      </c>
      <c r="Y169" s="592">
        <f t="shared" ref="Y169:Y177" si="26">IFERROR(IF(X169="",0,CEILING((X169/$H169),1)*$H169),"")</f>
        <v>12.600000000000001</v>
      </c>
      <c r="Z169" s="36">
        <f>IFERROR(IF(Y169=0,"",ROUNDUP(Y169/H169,0)*0.00902),"")</f>
        <v>2.7060000000000001E-2</v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10.642857142857141</v>
      </c>
      <c r="BN169" s="64">
        <f t="shared" ref="BN169:BN177" si="28">IFERROR(Y169*I169/H169,"0")</f>
        <v>13.41</v>
      </c>
      <c r="BO169" s="64">
        <f t="shared" ref="BO169:BO177" si="29">IFERROR(1/J169*(X169/H169),"0")</f>
        <v>1.8037518037518036E-2</v>
      </c>
      <c r="BP169" s="64">
        <f t="shared" ref="BP169:BP177" si="30">IFERROR(1/J169*(Y169/H169),"0")</f>
        <v>2.2727272727272728E-2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10</v>
      </c>
      <c r="Y171" s="592">
        <f t="shared" si="26"/>
        <v>12.600000000000001</v>
      </c>
      <c r="Z171" s="36">
        <f>IFERROR(IF(Y171=0,"",ROUNDUP(Y171/H171,0)*0.00902),"")</f>
        <v>2.7060000000000001E-2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10.5</v>
      </c>
      <c r="BN171" s="64">
        <f t="shared" si="28"/>
        <v>13.230000000000002</v>
      </c>
      <c r="BO171" s="64">
        <f t="shared" si="29"/>
        <v>1.8037518037518036E-2</v>
      </c>
      <c r="BP171" s="64">
        <f t="shared" si="30"/>
        <v>2.2727272727272728E-2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11</v>
      </c>
      <c r="Y172" s="592">
        <f t="shared" si="26"/>
        <v>12.600000000000001</v>
      </c>
      <c r="Z172" s="36">
        <f>IFERROR(IF(Y172=0,"",ROUNDUP(Y172/H172,0)*0.00502),"")</f>
        <v>3.0120000000000001E-2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11.68095238095238</v>
      </c>
      <c r="BN172" s="64">
        <f t="shared" si="28"/>
        <v>13.38</v>
      </c>
      <c r="BO172" s="64">
        <f t="shared" si="29"/>
        <v>2.2385022385022386E-2</v>
      </c>
      <c r="BP172" s="64">
        <f t="shared" si="30"/>
        <v>2.5641025641025644E-2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4</v>
      </c>
      <c r="Y174" s="592">
        <f t="shared" si="26"/>
        <v>5.4</v>
      </c>
      <c r="Z174" s="36">
        <f>IFERROR(IF(Y174=0,"",ROUNDUP(Y174/H174,0)*0.00502),"")</f>
        <v>1.506E-2</v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4.2888888888888888</v>
      </c>
      <c r="BN174" s="64">
        <f t="shared" si="28"/>
        <v>5.79</v>
      </c>
      <c r="BO174" s="64">
        <f t="shared" si="29"/>
        <v>9.4966761633428314E-3</v>
      </c>
      <c r="BP174" s="64">
        <f t="shared" si="30"/>
        <v>1.2820512820512822E-2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12.222222222222221</v>
      </c>
      <c r="Y178" s="593">
        <f>IFERROR(Y169/H169,"0")+IFERROR(Y170/H170,"0")+IFERROR(Y171/H171,"0")+IFERROR(Y172/H172,"0")+IFERROR(Y173/H173,"0")+IFERROR(Y174/H174,"0")+IFERROR(Y175/H175,"0")+IFERROR(Y176/H176,"0")+IFERROR(Y177/H177,"0")</f>
        <v>15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9.9300000000000013E-2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35</v>
      </c>
      <c r="Y179" s="593">
        <f>IFERROR(SUM(Y169:Y177),"0")</f>
        <v>43.2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7</v>
      </c>
      <c r="Y202" s="592">
        <f t="shared" ref="Y202:Y209" si="31">IFERROR(IF(X202="",0,CEILING((X202/$H202),1)*$H202),"")</f>
        <v>10.8</v>
      </c>
      <c r="Z202" s="36">
        <f>IFERROR(IF(Y202=0,"",ROUNDUP(Y202/H202,0)*0.00902),"")</f>
        <v>1.804E-2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7.2722222222222221</v>
      </c>
      <c r="BN202" s="64">
        <f t="shared" ref="BN202:BN209" si="33">IFERROR(Y202*I202/H202,"0")</f>
        <v>11.22</v>
      </c>
      <c r="BO202" s="64">
        <f t="shared" ref="BO202:BO209" si="34">IFERROR(1/J202*(X202/H202),"0")</f>
        <v>9.8204264870931542E-3</v>
      </c>
      <c r="BP202" s="64">
        <f t="shared" ref="BP202:BP209" si="35">IFERROR(1/J202*(Y202/H202),"0")</f>
        <v>1.5151515151515152E-2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7</v>
      </c>
      <c r="Y203" s="592">
        <f t="shared" si="31"/>
        <v>10.8</v>
      </c>
      <c r="Z203" s="36">
        <f>IFERROR(IF(Y203=0,"",ROUNDUP(Y203/H203,0)*0.00902),"")</f>
        <v>1.804E-2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7.2722222222222221</v>
      </c>
      <c r="BN203" s="64">
        <f t="shared" si="33"/>
        <v>11.22</v>
      </c>
      <c r="BO203" s="64">
        <f t="shared" si="34"/>
        <v>9.8204264870931542E-3</v>
      </c>
      <c r="BP203" s="64">
        <f t="shared" si="35"/>
        <v>1.5151515151515152E-2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33</v>
      </c>
      <c r="Y205" s="592">
        <f t="shared" si="31"/>
        <v>37.800000000000004</v>
      </c>
      <c r="Z205" s="36">
        <f>IFERROR(IF(Y205=0,"",ROUNDUP(Y205/H205,0)*0.00902),"")</f>
        <v>6.3140000000000002E-2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34.283333333333339</v>
      </c>
      <c r="BN205" s="64">
        <f t="shared" si="33"/>
        <v>39.270000000000003</v>
      </c>
      <c r="BO205" s="64">
        <f t="shared" si="34"/>
        <v>4.6296296296296294E-2</v>
      </c>
      <c r="BP205" s="64">
        <f t="shared" si="35"/>
        <v>5.3030303030303032E-2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3</v>
      </c>
      <c r="Y207" s="592">
        <f t="shared" si="31"/>
        <v>3.6</v>
      </c>
      <c r="Z207" s="36">
        <f>IFERROR(IF(Y207=0,"",ROUNDUP(Y207/H207,0)*0.00502),"")</f>
        <v>1.004E-2</v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3.1666666666666661</v>
      </c>
      <c r="BN207" s="64">
        <f t="shared" si="33"/>
        <v>3.8</v>
      </c>
      <c r="BO207" s="64">
        <f t="shared" si="34"/>
        <v>7.1225071225071226E-3</v>
      </c>
      <c r="BP207" s="64">
        <f t="shared" si="35"/>
        <v>8.5470085470085479E-3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10.370370370370368</v>
      </c>
      <c r="Y210" s="593">
        <f>IFERROR(Y202/H202,"0")+IFERROR(Y203/H203,"0")+IFERROR(Y204/H204,"0")+IFERROR(Y205/H205,"0")+IFERROR(Y206/H206,"0")+IFERROR(Y207/H207,"0")+IFERROR(Y208/H208,"0")+IFERROR(Y209/H209,"0")</f>
        <v>13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0.10926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50</v>
      </c>
      <c r="Y211" s="593">
        <f>IFERROR(SUM(Y202:Y209),"0")</f>
        <v>63.000000000000007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27</v>
      </c>
      <c r="Y216" s="592">
        <f t="shared" si="36"/>
        <v>28.799999999999997</v>
      </c>
      <c r="Z216" s="36">
        <f t="shared" ref="Z216:Z221" si="41">IFERROR(IF(Y216=0,"",ROUNDUP(Y216/H216,0)*0.00651),"")</f>
        <v>7.8119999999999995E-2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30.037500000000001</v>
      </c>
      <c r="BN216" s="64">
        <f t="shared" si="38"/>
        <v>32.039999999999992</v>
      </c>
      <c r="BO216" s="64">
        <f t="shared" si="39"/>
        <v>6.1813186813186816E-2</v>
      </c>
      <c r="BP216" s="64">
        <f t="shared" si="40"/>
        <v>6.5934065934065936E-2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78</v>
      </c>
      <c r="Y218" s="592">
        <f t="shared" si="36"/>
        <v>79.2</v>
      </c>
      <c r="Z218" s="36">
        <f t="shared" si="41"/>
        <v>0.21482999999999999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86.190000000000012</v>
      </c>
      <c r="BN218" s="64">
        <f t="shared" si="38"/>
        <v>87.51600000000002</v>
      </c>
      <c r="BO218" s="64">
        <f t="shared" si="39"/>
        <v>0.17857142857142858</v>
      </c>
      <c r="BP218" s="64">
        <f t="shared" si="40"/>
        <v>0.18131868131868134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48</v>
      </c>
      <c r="Y219" s="592">
        <f t="shared" si="36"/>
        <v>48</v>
      </c>
      <c r="Z219" s="36">
        <f t="shared" si="41"/>
        <v>0.13020000000000001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53.040000000000006</v>
      </c>
      <c r="BN219" s="64">
        <f t="shared" si="38"/>
        <v>53.040000000000006</v>
      </c>
      <c r="BO219" s="64">
        <f t="shared" si="39"/>
        <v>0.1098901098901099</v>
      </c>
      <c r="BP219" s="64">
        <f t="shared" si="40"/>
        <v>0.1098901098901099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21</v>
      </c>
      <c r="Y221" s="592">
        <f t="shared" si="36"/>
        <v>21.599999999999998</v>
      </c>
      <c r="Z221" s="36">
        <f t="shared" si="41"/>
        <v>5.8590000000000003E-2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23.2575</v>
      </c>
      <c r="BN221" s="64">
        <f t="shared" si="38"/>
        <v>23.921999999999997</v>
      </c>
      <c r="BO221" s="64">
        <f t="shared" si="39"/>
        <v>4.807692307692308E-2</v>
      </c>
      <c r="BP221" s="64">
        <f t="shared" si="40"/>
        <v>4.9450549450549455E-2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72.5</v>
      </c>
      <c r="Y222" s="593">
        <f>IFERROR(Y213/H213,"0")+IFERROR(Y214/H214,"0")+IFERROR(Y215/H215,"0")+IFERROR(Y216/H216,"0")+IFERROR(Y217/H217,"0")+IFERROR(Y218/H218,"0")+IFERROR(Y219/H219,"0")+IFERROR(Y220/H220,"0")+IFERROR(Y221/H221,"0")</f>
        <v>74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0.48174000000000006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174</v>
      </c>
      <c r="Y223" s="593">
        <f>IFERROR(SUM(Y213:Y221),"0")</f>
        <v>177.6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5</v>
      </c>
      <c r="Y225" s="592">
        <f>IFERROR(IF(X225="",0,CEILING((X225/$H225),1)*$H225),"")</f>
        <v>7.1999999999999993</v>
      </c>
      <c r="Z225" s="36">
        <f>IFERROR(IF(Y225=0,"",ROUNDUP(Y225/H225,0)*0.00651),"")</f>
        <v>1.9529999999999999E-2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5.5250000000000012</v>
      </c>
      <c r="BN225" s="64">
        <f>IFERROR(Y225*I225/H225,"0")</f>
        <v>7.9560000000000004</v>
      </c>
      <c r="BO225" s="64">
        <f>IFERROR(1/J225*(X225/H225),"0")</f>
        <v>1.1446886446886448E-2</v>
      </c>
      <c r="BP225" s="64">
        <f>IFERROR(1/J225*(Y225/H225),"0")</f>
        <v>1.6483516483516484E-2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9</v>
      </c>
      <c r="Y226" s="592">
        <f>IFERROR(IF(X226="",0,CEILING((X226/$H226),1)*$H226),"")</f>
        <v>9.6</v>
      </c>
      <c r="Z226" s="36">
        <f>IFERROR(IF(Y226=0,"",ROUNDUP(Y226/H226,0)*0.00651),"")</f>
        <v>2.6040000000000001E-2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9.9450000000000021</v>
      </c>
      <c r="BN226" s="64">
        <f>IFERROR(Y226*I226/H226,"0")</f>
        <v>10.608000000000001</v>
      </c>
      <c r="BO226" s="64">
        <f>IFERROR(1/J226*(X226/H226),"0")</f>
        <v>2.0604395604395608E-2</v>
      </c>
      <c r="BP226" s="64">
        <f>IFERROR(1/J226*(Y226/H226),"0")</f>
        <v>2.197802197802198E-2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5.8333333333333339</v>
      </c>
      <c r="Y227" s="593">
        <f>IFERROR(Y225/H225,"0")+IFERROR(Y226/H226,"0")</f>
        <v>7</v>
      </c>
      <c r="Z227" s="593">
        <f>IFERROR(IF(Z225="",0,Z225),"0")+IFERROR(IF(Z226="",0,Z226),"0")</f>
        <v>4.5569999999999999E-2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14</v>
      </c>
      <c r="Y228" s="593">
        <f>IFERROR(SUM(Y225:Y226),"0")</f>
        <v>16.799999999999997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2</v>
      </c>
      <c r="Y279" s="592">
        <f>IFERROR(IF(X279="",0,CEILING((X279/$H279),1)*$H279),"")</f>
        <v>2.4</v>
      </c>
      <c r="Z279" s="36">
        <f>IFERROR(IF(Y279=0,"",ROUNDUP(Y279/H279,0)*0.00651),"")</f>
        <v>6.5100000000000002E-3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2.2100000000000004</v>
      </c>
      <c r="BN279" s="64">
        <f>IFERROR(Y279*I279/H279,"0")</f>
        <v>2.6520000000000001</v>
      </c>
      <c r="BO279" s="64">
        <f>IFERROR(1/J279*(X279/H279),"0")</f>
        <v>4.578754578754579E-3</v>
      </c>
      <c r="BP279" s="64">
        <f>IFERROR(1/J279*(Y279/H279),"0")</f>
        <v>5.4945054945054949E-3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31</v>
      </c>
      <c r="Y280" s="592">
        <f>IFERROR(IF(X280="",0,CEILING((X280/$H280),1)*$H280),"")</f>
        <v>31.2</v>
      </c>
      <c r="Z280" s="36">
        <f>IFERROR(IF(Y280=0,"",ROUNDUP(Y280/H280,0)*0.00651),"")</f>
        <v>8.4629999999999997E-2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33.325000000000003</v>
      </c>
      <c r="BN280" s="64">
        <f>IFERROR(Y280*I280/H280,"0")</f>
        <v>33.54</v>
      </c>
      <c r="BO280" s="64">
        <f>IFERROR(1/J280*(X280/H280),"0")</f>
        <v>7.0970695970695982E-2</v>
      </c>
      <c r="BP280" s="64">
        <f>IFERROR(1/J280*(Y280/H280),"0")</f>
        <v>7.1428571428571438E-2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13.750000000000002</v>
      </c>
      <c r="Y281" s="593">
        <f>IFERROR(Y278/H278,"0")+IFERROR(Y279/H279,"0")+IFERROR(Y280/H280,"0")</f>
        <v>14</v>
      </c>
      <c r="Z281" s="593">
        <f>IFERROR(IF(Z278="",0,Z278),"0")+IFERROR(IF(Z279="",0,Z279),"0")+IFERROR(IF(Z280="",0,Z280),"0")</f>
        <v>9.1139999999999999E-2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33</v>
      </c>
      <c r="Y282" s="593">
        <f>IFERROR(SUM(Y278:Y280),"0")</f>
        <v>33.6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5</v>
      </c>
      <c r="Y310" s="592">
        <f t="shared" ref="Y310:Y315" si="52">IFERROR(IF(X310="",0,CEILING((X310/$H310),1)*$H310),"")</f>
        <v>10.8</v>
      </c>
      <c r="Z310" s="36">
        <f>IFERROR(IF(Y310=0,"",ROUNDUP(Y310/H310,0)*0.01898),"")</f>
        <v>1.898E-2</v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5.2013888888888884</v>
      </c>
      <c r="BN310" s="64">
        <f t="shared" ref="BN310:BN315" si="54">IFERROR(Y310*I310/H310,"0")</f>
        <v>11.234999999999999</v>
      </c>
      <c r="BO310" s="64">
        <f t="shared" ref="BO310:BO315" si="55">IFERROR(1/J310*(X310/H310),"0")</f>
        <v>7.2337962962962955E-3</v>
      </c>
      <c r="BP310" s="64">
        <f t="shared" ref="BP310:BP315" si="56">IFERROR(1/J310*(Y310/H310),"0")</f>
        <v>1.5625E-2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4</v>
      </c>
      <c r="Y311" s="592">
        <f t="shared" si="52"/>
        <v>10.8</v>
      </c>
      <c r="Z311" s="36">
        <f>IFERROR(IF(Y311=0,"",ROUNDUP(Y311/H311,0)*0.01898),"")</f>
        <v>1.898E-2</v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4.1611111111111105</v>
      </c>
      <c r="BN311" s="64">
        <f t="shared" si="54"/>
        <v>11.234999999999999</v>
      </c>
      <c r="BO311" s="64">
        <f t="shared" si="55"/>
        <v>5.7870370370370367E-3</v>
      </c>
      <c r="BP311" s="64">
        <f t="shared" si="56"/>
        <v>1.5625E-2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0.83333333333333326</v>
      </c>
      <c r="Y316" s="593">
        <f>IFERROR(Y310/H310,"0")+IFERROR(Y311/H311,"0")+IFERROR(Y312/H312,"0")+IFERROR(Y313/H313,"0")+IFERROR(Y314/H314,"0")+IFERROR(Y315/H315,"0")</f>
        <v>2</v>
      </c>
      <c r="Z316" s="593">
        <f>IFERROR(IF(Z310="",0,Z310),"0")+IFERROR(IF(Z311="",0,Z311),"0")+IFERROR(IF(Z312="",0,Z312),"0")+IFERROR(IF(Z313="",0,Z313),"0")+IFERROR(IF(Z314="",0,Z314),"0")+IFERROR(IF(Z315="",0,Z315),"0")</f>
        <v>3.7960000000000001E-2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9</v>
      </c>
      <c r="Y317" s="593">
        <f>IFERROR(SUM(Y310:Y315),"0")</f>
        <v>21.6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28</v>
      </c>
      <c r="Y335" s="592">
        <f>IFERROR(IF(X335="",0,CEILING((X335/$H335),1)*$H335),"")</f>
        <v>31.2</v>
      </c>
      <c r="Z335" s="36">
        <f>IFERROR(IF(Y335=0,"",ROUNDUP(Y335/H335,0)*0.01898),"")</f>
        <v>7.5920000000000001E-2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29.863076923076925</v>
      </c>
      <c r="BN335" s="64">
        <f>IFERROR(Y335*I335/H335,"0")</f>
        <v>33.276000000000003</v>
      </c>
      <c r="BO335" s="64">
        <f>IFERROR(1/J335*(X335/H335),"0")</f>
        <v>5.6089743589743592E-2</v>
      </c>
      <c r="BP335" s="64">
        <f>IFERROR(1/J335*(Y335/H335),"0")</f>
        <v>6.25E-2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3.5897435897435899</v>
      </c>
      <c r="Y337" s="593">
        <f>IFERROR(Y334/H334,"0")+IFERROR(Y335/H335,"0")+IFERROR(Y336/H336,"0")</f>
        <v>4</v>
      </c>
      <c r="Z337" s="593">
        <f>IFERROR(IF(Z334="",0,Z334),"0")+IFERROR(IF(Z335="",0,Z335),"0")+IFERROR(IF(Z336="",0,Z336),"0")</f>
        <v>7.5920000000000001E-2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28</v>
      </c>
      <c r="Y338" s="593">
        <f>IFERROR(SUM(Y334:Y336),"0")</f>
        <v>31.2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5</v>
      </c>
      <c r="Y354" s="592">
        <f>IFERROR(IF(X354="",0,CEILING((X354/$H354),1)*$H354),"")</f>
        <v>5.4</v>
      </c>
      <c r="Z354" s="36">
        <f>IFERROR(IF(Y354=0,"",ROUNDUP(Y354/H354,0)*0.00651),"")</f>
        <v>1.9529999999999999E-2</v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5.6333333333333337</v>
      </c>
      <c r="BN354" s="64">
        <f>IFERROR(Y354*I354/H354,"0")</f>
        <v>6.0839999999999996</v>
      </c>
      <c r="BO354" s="64">
        <f>IFERROR(1/J354*(X354/H354),"0")</f>
        <v>1.5262515262515264E-2</v>
      </c>
      <c r="BP354" s="64">
        <f>IFERROR(1/J354*(Y354/H354),"0")</f>
        <v>1.6483516483516484E-2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2.7777777777777777</v>
      </c>
      <c r="Y355" s="593">
        <f>IFERROR(Y354/H354,"0")</f>
        <v>3</v>
      </c>
      <c r="Z355" s="593">
        <f>IFERROR(IF(Z354="",0,Z354),"0")</f>
        <v>1.9529999999999999E-2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5</v>
      </c>
      <c r="Y356" s="593">
        <f>IFERROR(SUM(Y354:Y354),"0")</f>
        <v>5.4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176</v>
      </c>
      <c r="Y367" s="592">
        <f t="shared" si="57"/>
        <v>180</v>
      </c>
      <c r="Z367" s="36">
        <f>IFERROR(IF(Y367=0,"",ROUNDUP(Y367/H367,0)*0.02175),"")</f>
        <v>0.26100000000000001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181.63200000000001</v>
      </c>
      <c r="BN367" s="64">
        <f t="shared" si="59"/>
        <v>185.76000000000002</v>
      </c>
      <c r="BO367" s="64">
        <f t="shared" si="60"/>
        <v>0.24444444444444441</v>
      </c>
      <c r="BP367" s="64">
        <f t="shared" si="61"/>
        <v>0.25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163</v>
      </c>
      <c r="Y369" s="592">
        <f t="shared" si="57"/>
        <v>165</v>
      </c>
      <c r="Z369" s="36">
        <f>IFERROR(IF(Y369=0,"",ROUNDUP(Y369/H369,0)*0.02175),"")</f>
        <v>0.23924999999999999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168.21600000000001</v>
      </c>
      <c r="BN369" s="64">
        <f t="shared" si="59"/>
        <v>170.28000000000003</v>
      </c>
      <c r="BO369" s="64">
        <f t="shared" si="60"/>
        <v>0.22638888888888889</v>
      </c>
      <c r="BP369" s="64">
        <f t="shared" si="61"/>
        <v>0.22916666666666666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22.6</v>
      </c>
      <c r="Y373" s="593">
        <f>IFERROR(Y366/H366,"0")+IFERROR(Y367/H367,"0")+IFERROR(Y368/H368,"0")+IFERROR(Y369/H369,"0")+IFERROR(Y370/H370,"0")+IFERROR(Y371/H371,"0")+IFERROR(Y372/H372,"0")</f>
        <v>23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0.50024999999999997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339</v>
      </c>
      <c r="Y374" s="593">
        <f>IFERROR(SUM(Y366:Y372),"0")</f>
        <v>345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0</v>
      </c>
      <c r="Y378" s="593">
        <f>IFERROR(Y376/H376,"0")+IFERROR(Y377/H377,"0")</f>
        <v>0</v>
      </c>
      <c r="Z378" s="593">
        <f>IFERROR(IF(Z376="",0,Z376),"0")+IFERROR(IF(Z377="",0,Z377),"0")</f>
        <v>0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0</v>
      </c>
      <c r="Y379" s="593">
        <f>IFERROR(SUM(Y376:Y377),"0")</f>
        <v>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48</v>
      </c>
      <c r="Y382" s="592">
        <f>IFERROR(IF(X382="",0,CEILING((X382/$H382),1)*$H382),"")</f>
        <v>54</v>
      </c>
      <c r="Z382" s="36">
        <f>IFERROR(IF(Y382=0,"",ROUNDUP(Y382/H382,0)*0.01898),"")</f>
        <v>0.11388000000000001</v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50.768000000000001</v>
      </c>
      <c r="BN382" s="64">
        <f>IFERROR(Y382*I382/H382,"0")</f>
        <v>57.113999999999997</v>
      </c>
      <c r="BO382" s="64">
        <f>IFERROR(1/J382*(X382/H382),"0")</f>
        <v>8.3333333333333329E-2</v>
      </c>
      <c r="BP382" s="64">
        <f>IFERROR(1/J382*(Y382/H382),"0")</f>
        <v>9.375E-2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5.333333333333333</v>
      </c>
      <c r="Y383" s="593">
        <f>IFERROR(Y381/H381,"0")+IFERROR(Y382/H382,"0")</f>
        <v>6</v>
      </c>
      <c r="Z383" s="593">
        <f>IFERROR(IF(Z381="",0,Z381),"0")+IFERROR(IF(Z382="",0,Z382),"0")</f>
        <v>0.11388000000000001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48</v>
      </c>
      <c r="Y384" s="593">
        <f>IFERROR(SUM(Y381:Y382),"0")</f>
        <v>54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63</v>
      </c>
      <c r="Y386" s="592">
        <f>IFERROR(IF(X386="",0,CEILING((X386/$H386),1)*$H386),"")</f>
        <v>63</v>
      </c>
      <c r="Z386" s="36">
        <f>IFERROR(IF(Y386=0,"",ROUNDUP(Y386/H386,0)*0.01898),"")</f>
        <v>0.13286000000000001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66.632999999999996</v>
      </c>
      <c r="BN386" s="64">
        <f>IFERROR(Y386*I386/H386,"0")</f>
        <v>66.632999999999996</v>
      </c>
      <c r="BO386" s="64">
        <f>IFERROR(1/J386*(X386/H386),"0")</f>
        <v>0.109375</v>
      </c>
      <c r="BP386" s="64">
        <f>IFERROR(1/J386*(Y386/H386),"0")</f>
        <v>0.109375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7</v>
      </c>
      <c r="Y387" s="593">
        <f>IFERROR(Y386/H386,"0")</f>
        <v>7</v>
      </c>
      <c r="Z387" s="593">
        <f>IFERROR(IF(Z386="",0,Z386),"0")</f>
        <v>0.13286000000000001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63</v>
      </c>
      <c r="Y388" s="593">
        <f>IFERROR(SUM(Y386:Y386),"0")</f>
        <v>63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16</v>
      </c>
      <c r="Y438" s="592">
        <f>IFERROR(IF(X438="",0,CEILING((X438/$H438),1)*$H438),"")</f>
        <v>16.200000000000003</v>
      </c>
      <c r="Z438" s="36">
        <f>IFERROR(IF(Y438=0,"",ROUNDUP(Y438/H438,0)*0.00902),"")</f>
        <v>2.7060000000000001E-2</v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16.622222222222224</v>
      </c>
      <c r="BN438" s="64">
        <f>IFERROR(Y438*I438/H438,"0")</f>
        <v>16.830000000000002</v>
      </c>
      <c r="BO438" s="64">
        <f>IFERROR(1/J438*(X438/H438),"0")</f>
        <v>2.2446689113355778E-2</v>
      </c>
      <c r="BP438" s="64">
        <f>IFERROR(1/J438*(Y438/H438),"0")</f>
        <v>2.2727272727272731E-2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2.9629629629629628</v>
      </c>
      <c r="Y442" s="593">
        <f>IFERROR(Y438/H438,"0")+IFERROR(Y439/H439,"0")+IFERROR(Y440/H440,"0")+IFERROR(Y441/H441,"0")</f>
        <v>3.0000000000000004</v>
      </c>
      <c r="Z442" s="593">
        <f>IFERROR(IF(Z438="",0,Z438),"0")+IFERROR(IF(Z439="",0,Z439),"0")+IFERROR(IF(Z440="",0,Z440),"0")+IFERROR(IF(Z441="",0,Z441),"0")</f>
        <v>2.7060000000000001E-2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16</v>
      </c>
      <c r="Y443" s="593">
        <f>IFERROR(SUM(Y438:Y441),"0")</f>
        <v>16.200000000000003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8</v>
      </c>
      <c r="Y457" s="592">
        <f t="shared" ref="Y457:Y469" si="68">IFERROR(IF(X457="",0,CEILING((X457/$H457),1)*$H457),"")</f>
        <v>10.56</v>
      </c>
      <c r="Z457" s="36">
        <f t="shared" ref="Z457:Z462" si="69">IFERROR(IF(Y457=0,"",ROUNDUP(Y457/H457,0)*0.01196),"")</f>
        <v>2.392E-2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8.545454545454545</v>
      </c>
      <c r="BN457" s="64">
        <f t="shared" ref="BN457:BN469" si="71">IFERROR(Y457*I457/H457,"0")</f>
        <v>11.28</v>
      </c>
      <c r="BO457" s="64">
        <f t="shared" ref="BO457:BO469" si="72">IFERROR(1/J457*(X457/H457),"0")</f>
        <v>1.456876456876457E-2</v>
      </c>
      <c r="BP457" s="64">
        <f t="shared" ref="BP457:BP469" si="73">IFERROR(1/J457*(Y457/H457),"0")</f>
        <v>1.9230769230769232E-2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9</v>
      </c>
      <c r="Y458" s="592">
        <f t="shared" si="68"/>
        <v>10.56</v>
      </c>
      <c r="Z458" s="36">
        <f t="shared" si="69"/>
        <v>2.392E-2</v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9.6136363636363633</v>
      </c>
      <c r="BN458" s="64">
        <f t="shared" si="71"/>
        <v>11.28</v>
      </c>
      <c r="BO458" s="64">
        <f t="shared" si="72"/>
        <v>1.638986013986014E-2</v>
      </c>
      <c r="BP458" s="64">
        <f t="shared" si="73"/>
        <v>1.9230769230769232E-2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3.2196969696969697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4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4.7840000000000001E-2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17</v>
      </c>
      <c r="Y471" s="593">
        <f>IFERROR(SUM(Y457:Y469),"0")</f>
        <v>21.12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58</v>
      </c>
      <c r="Y479" s="592">
        <f t="shared" ref="Y479:Y486" si="74">IFERROR(IF(X479="",0,CEILING((X479/$H479),1)*$H479),"")</f>
        <v>58.080000000000005</v>
      </c>
      <c r="Z479" s="36">
        <f>IFERROR(IF(Y479=0,"",ROUNDUP(Y479/H479,0)*0.01196),"")</f>
        <v>0.13156000000000001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61.954545454545453</v>
      </c>
      <c r="BN479" s="64">
        <f t="shared" ref="BN479:BN486" si="76">IFERROR(Y479*I479/H479,"0")</f>
        <v>62.040000000000006</v>
      </c>
      <c r="BO479" s="64">
        <f t="shared" ref="BO479:BO486" si="77">IFERROR(1/J479*(X479/H479),"0")</f>
        <v>0.10562354312354312</v>
      </c>
      <c r="BP479" s="64">
        <f t="shared" ref="BP479:BP486" si="78">IFERROR(1/J479*(Y479/H479),"0")</f>
        <v>0.10576923076923078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33</v>
      </c>
      <c r="Y480" s="592">
        <f t="shared" si="74"/>
        <v>36.96</v>
      </c>
      <c r="Z480" s="36">
        <f>IFERROR(IF(Y480=0,"",ROUNDUP(Y480/H480,0)*0.01196),"")</f>
        <v>8.3720000000000003E-2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35.249999999999993</v>
      </c>
      <c r="BN480" s="64">
        <f t="shared" si="76"/>
        <v>39.479999999999997</v>
      </c>
      <c r="BO480" s="64">
        <f t="shared" si="77"/>
        <v>6.0096153846153848E-2</v>
      </c>
      <c r="BP480" s="64">
        <f t="shared" si="78"/>
        <v>6.7307692307692318E-2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17.234848484848484</v>
      </c>
      <c r="Y487" s="593">
        <f>IFERROR(Y479/H479,"0")+IFERROR(Y480/H480,"0")+IFERROR(Y481/H481,"0")+IFERROR(Y482/H482,"0")+IFERROR(Y483/H483,"0")+IFERROR(Y484/H484,"0")+IFERROR(Y485/H485,"0")+IFERROR(Y486/H486,"0")</f>
        <v>18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0.21528000000000003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91</v>
      </c>
      <c r="Y488" s="593">
        <f>IFERROR(SUM(Y479:Y486),"0")</f>
        <v>95.04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76</v>
      </c>
      <c r="Y520" s="592">
        <f>IFERROR(IF(X520="",0,CEILING((X520/$H520),1)*$H520),"")</f>
        <v>81</v>
      </c>
      <c r="Z520" s="36">
        <f>IFERROR(IF(Y520=0,"",ROUNDUP(Y520/H520,0)*0.01898),"")</f>
        <v>0.17082</v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80.382666666666665</v>
      </c>
      <c r="BN520" s="64">
        <f>IFERROR(Y520*I520/H520,"0")</f>
        <v>85.670999999999992</v>
      </c>
      <c r="BO520" s="64">
        <f>IFERROR(1/J520*(X520/H520),"0")</f>
        <v>0.13194444444444445</v>
      </c>
      <c r="BP520" s="64">
        <f>IFERROR(1/J520*(Y520/H520),"0")</f>
        <v>0.140625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8.4444444444444446</v>
      </c>
      <c r="Y522" s="593">
        <f>IFERROR(Y520/H520,"0")+IFERROR(Y521/H521,"0")</f>
        <v>9</v>
      </c>
      <c r="Z522" s="593">
        <f>IFERROR(IF(Z520="",0,Z520),"0")+IFERROR(IF(Z521="",0,Z521),"0")</f>
        <v>0.17082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76</v>
      </c>
      <c r="Y523" s="593">
        <f>IFERROR(SUM(Y520:Y521),"0")</f>
        <v>81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1192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1278.68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1262.7047138278388</v>
      </c>
      <c r="Y537" s="593">
        <f>IFERROR(SUM(BN22:BN533),"0")</f>
        <v>1354.2350000000001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3</v>
      </c>
      <c r="Y538" s="38">
        <f>ROUNDUP(SUM(BP22:BP533),0)</f>
        <v>3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1337.7047138278388</v>
      </c>
      <c r="Y539" s="593">
        <f>GrossWeightTotalR+PalletQtyTotalR*25</f>
        <v>1429.2350000000001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222.1686396936397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239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2.6253500000000001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27.2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127.80000000000001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48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51.120000000000005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257.39999999999998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33.6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52.8</v>
      </c>
      <c r="U546" s="46">
        <f>IFERROR(Y354*1,"0")+IFERROR(Y358*1,"0")+IFERROR(Y359*1,"0")+IFERROR(Y360*1,"0")</f>
        <v>5.4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462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16.200000000000003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116.16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81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2025-05-23T08:31:39Z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