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41F044F4-52B5-4AD4-A4AC-772C4A2260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N462" i="1"/>
  <c r="BM462" i="1"/>
  <c r="Z462" i="1"/>
  <c r="Y462" i="1"/>
  <c r="BP462" i="1" s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X546" i="1" s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3" i="1" s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Y267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Y227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546" i="1" s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8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8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8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3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Z81" i="1"/>
  <c r="Z59" i="1"/>
  <c r="H9" i="1"/>
  <c r="A10" i="1"/>
  <c r="Y33" i="1"/>
  <c r="Y37" i="1"/>
  <c r="Y45" i="1"/>
  <c r="Y60" i="1"/>
  <c r="Y66" i="1"/>
  <c r="Y72" i="1"/>
  <c r="Y540" i="1" s="1"/>
  <c r="Y82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32" i="1"/>
  <c r="BN232" i="1"/>
  <c r="Z232" i="1"/>
  <c r="Z239" i="1" s="1"/>
  <c r="BP236" i="1"/>
  <c r="BN236" i="1"/>
  <c r="Z236" i="1"/>
  <c r="Y256" i="1"/>
  <c r="BP252" i="1"/>
  <c r="BN252" i="1"/>
  <c r="Z252" i="1"/>
  <c r="Z256" i="1" s="1"/>
  <c r="F9" i="1"/>
  <c r="J9" i="1"/>
  <c r="B546" i="1"/>
  <c r="X537" i="1"/>
  <c r="X538" i="1"/>
  <c r="X540" i="1"/>
  <c r="Y24" i="1"/>
  <c r="Z27" i="1"/>
  <c r="BN27" i="1"/>
  <c r="Y537" i="1" s="1"/>
  <c r="Y539" i="1" s="1"/>
  <c r="Z29" i="1"/>
  <c r="BN29" i="1"/>
  <c r="Z31" i="1"/>
  <c r="BN31" i="1"/>
  <c r="Z35" i="1"/>
  <c r="Z36" i="1" s="1"/>
  <c r="BN35" i="1"/>
  <c r="BP35" i="1"/>
  <c r="Y538" i="1" s="1"/>
  <c r="Z41" i="1"/>
  <c r="Z45" i="1" s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Z66" i="1" s="1"/>
  <c r="BN62" i="1"/>
  <c r="BP62" i="1"/>
  <c r="Z64" i="1"/>
  <c r="BN64" i="1"/>
  <c r="Z70" i="1"/>
  <c r="Z72" i="1" s="1"/>
  <c r="BN70" i="1"/>
  <c r="Z76" i="1"/>
  <c r="BN76" i="1"/>
  <c r="Z78" i="1"/>
  <c r="BN78" i="1"/>
  <c r="Z80" i="1"/>
  <c r="BN80" i="1"/>
  <c r="Z84" i="1"/>
  <c r="Z86" i="1" s="1"/>
  <c r="BN84" i="1"/>
  <c r="BP84" i="1"/>
  <c r="E546" i="1"/>
  <c r="Z91" i="1"/>
  <c r="Z93" i="1" s="1"/>
  <c r="BN91" i="1"/>
  <c r="Y94" i="1"/>
  <c r="Z98" i="1"/>
  <c r="Z104" i="1" s="1"/>
  <c r="BN98" i="1"/>
  <c r="Z100" i="1"/>
  <c r="BN100" i="1"/>
  <c r="Z102" i="1"/>
  <c r="BN102" i="1"/>
  <c r="F546" i="1"/>
  <c r="Z109" i="1"/>
  <c r="Z112" i="1" s="1"/>
  <c r="BN109" i="1"/>
  <c r="Z111" i="1"/>
  <c r="BN111" i="1"/>
  <c r="Y112" i="1"/>
  <c r="Z115" i="1"/>
  <c r="Z118" i="1" s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Z160" i="1" s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Z184" i="1" s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Z210" i="1" s="1"/>
  <c r="BN202" i="1"/>
  <c r="BP202" i="1"/>
  <c r="Z204" i="1"/>
  <c r="BN204" i="1"/>
  <c r="Z206" i="1"/>
  <c r="BN206" i="1"/>
  <c r="Z208" i="1"/>
  <c r="BN208" i="1"/>
  <c r="Y222" i="1"/>
  <c r="Z214" i="1"/>
  <c r="Z222" i="1" s="1"/>
  <c r="BN214" i="1"/>
  <c r="Z216" i="1"/>
  <c r="BN216" i="1"/>
  <c r="Z218" i="1"/>
  <c r="BN218" i="1"/>
  <c r="Z220" i="1"/>
  <c r="BN220" i="1"/>
  <c r="Y223" i="1"/>
  <c r="Y228" i="1"/>
  <c r="BP225" i="1"/>
  <c r="BN225" i="1"/>
  <c r="Z225" i="1"/>
  <c r="Z227" i="1" s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Y257" i="1"/>
  <c r="K546" i="1"/>
  <c r="Y239" i="1"/>
  <c r="Z254" i="1"/>
  <c r="BN254" i="1"/>
  <c r="L546" i="1"/>
  <c r="Z261" i="1"/>
  <c r="Z266" i="1" s="1"/>
  <c r="BN261" i="1"/>
  <c r="BP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Y323" i="1"/>
  <c r="Y275" i="1"/>
  <c r="Y282" i="1"/>
  <c r="Y287" i="1"/>
  <c r="Y296" i="1"/>
  <c r="Y301" i="1"/>
  <c r="Z316" i="1"/>
  <c r="BP312" i="1"/>
  <c r="BN312" i="1"/>
  <c r="Z312" i="1"/>
  <c r="Y316" i="1"/>
  <c r="BP320" i="1"/>
  <c r="BN320" i="1"/>
  <c r="Z320" i="1"/>
  <c r="Z323" i="1" s="1"/>
  <c r="Y324" i="1"/>
  <c r="Z344" i="1"/>
  <c r="Y332" i="1"/>
  <c r="Y338" i="1"/>
  <c r="Y344" i="1"/>
  <c r="Y350" i="1"/>
  <c r="Y361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2" i="1"/>
  <c r="BN322" i="1"/>
  <c r="Z326" i="1"/>
  <c r="BN326" i="1"/>
  <c r="BP326" i="1"/>
  <c r="Z328" i="1"/>
  <c r="BN328" i="1"/>
  <c r="Z330" i="1"/>
  <c r="BN330" i="1"/>
  <c r="Z334" i="1"/>
  <c r="Z337" i="1" s="1"/>
  <c r="BN334" i="1"/>
  <c r="BP334" i="1"/>
  <c r="Z336" i="1"/>
  <c r="BN336" i="1"/>
  <c r="Z342" i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Z395" i="1" s="1"/>
  <c r="BN392" i="1"/>
  <c r="Z394" i="1"/>
  <c r="BN394" i="1"/>
  <c r="Z398" i="1"/>
  <c r="Z399" i="1" s="1"/>
  <c r="BN398" i="1"/>
  <c r="BP398" i="1"/>
  <c r="Z402" i="1"/>
  <c r="Z405" i="1" s="1"/>
  <c r="BN402" i="1"/>
  <c r="BP402" i="1"/>
  <c r="Z404" i="1"/>
  <c r="BN404" i="1"/>
  <c r="Z408" i="1"/>
  <c r="Z409" i="1" s="1"/>
  <c r="BN408" i="1"/>
  <c r="BP408" i="1"/>
  <c r="Z414" i="1"/>
  <c r="Z424" i="1" s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Z442" i="1" s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Y487" i="1"/>
  <c r="BP482" i="1"/>
  <c r="BN482" i="1"/>
  <c r="Z482" i="1"/>
  <c r="Z487" i="1" s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Y536" i="1" l="1"/>
  <c r="Z470" i="1"/>
  <c r="Z331" i="1"/>
  <c r="Z512" i="1"/>
  <c r="Z281" i="1"/>
  <c r="Z274" i="1"/>
  <c r="Z178" i="1"/>
  <c r="Z128" i="1"/>
  <c r="Z541" i="1" s="1"/>
  <c r="X539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<sst xmlns="http://schemas.openxmlformats.org/spreadsheetml/2006/main" count="2387" uniqueCount="852">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</sst>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153</v>
      </c>
      <c r="Y41" s="592">
        <f>IFERROR(IF(X41="",0,CEILING((X41/$H41),1)*$H41),"")</f>
        <v>162</v>
      </c>
      <c r="Z41" s="36">
        <f>IFERROR(IF(Y41=0,"",ROUNDUP(Y41/H41,0)*0.01898),"")</f>
        <v>0.28470000000000001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159.16249999999999</v>
      </c>
      <c r="BN41" s="64">
        <f>IFERROR(Y41*I41/H41,"0")</f>
        <v>168.52499999999998</v>
      </c>
      <c r="BO41" s="64">
        <f>IFERROR(1/J41*(X41/H41),"0")</f>
        <v>0.22135416666666666</v>
      </c>
      <c r="BP41" s="64">
        <f>IFERROR(1/J41*(Y41/H41),"0")</f>
        <v>0.23437499999999997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14.166666666666666</v>
      </c>
      <c r="Y45" s="593">
        <f>IFERROR(Y41/H41,"0")+IFERROR(Y42/H42,"0")+IFERROR(Y43/H43,"0")+IFERROR(Y44/H44,"0")</f>
        <v>14.999999999999998</v>
      </c>
      <c r="Z45" s="593">
        <f>IFERROR(IF(Z41="",0,Z41),"0")+IFERROR(IF(Z42="",0,Z42),"0")+IFERROR(IF(Z43="",0,Z43),"0")+IFERROR(IF(Z44="",0,Z44),"0")</f>
        <v>0.28470000000000001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153</v>
      </c>
      <c r="Y46" s="593">
        <f>IFERROR(SUM(Y41:Y44),"0")</f>
        <v>162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45</v>
      </c>
      <c r="Y53" s="592">
        <f t="shared" ref="Y53:Y58" si="6">IFERROR(IF(X53="",0,CEILING((X53/$H53),1)*$H53),"")</f>
        <v>56</v>
      </c>
      <c r="Z53" s="36">
        <f>IFERROR(IF(Y53=0,"",ROUNDUP(Y53/H53,0)*0.01898),"")</f>
        <v>9.4899999999999998E-2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46.747767857142861</v>
      </c>
      <c r="BN53" s="64">
        <f t="shared" ref="BN53:BN58" si="8">IFERROR(Y53*I53/H53,"0")</f>
        <v>58.174999999999997</v>
      </c>
      <c r="BO53" s="64">
        <f t="shared" ref="BO53:BO58" si="9">IFERROR(1/J53*(X53/H53),"0")</f>
        <v>6.2779017857142863E-2</v>
      </c>
      <c r="BP53" s="64">
        <f t="shared" ref="BP53:BP58" si="10">IFERROR(1/J53*(Y53/H53),"0")</f>
        <v>7.8125E-2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154</v>
      </c>
      <c r="Y54" s="592">
        <f t="shared" si="6"/>
        <v>162</v>
      </c>
      <c r="Z54" s="36">
        <f>IFERROR(IF(Y54=0,"",ROUNDUP(Y54/H54,0)*0.01898),"")</f>
        <v>0.28470000000000001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160.20277777777775</v>
      </c>
      <c r="BN54" s="64">
        <f t="shared" si="8"/>
        <v>168.52499999999998</v>
      </c>
      <c r="BO54" s="64">
        <f t="shared" si="9"/>
        <v>0.2228009259259259</v>
      </c>
      <c r="BP54" s="64">
        <f t="shared" si="10"/>
        <v>0.23437499999999997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18.277116402116402</v>
      </c>
      <c r="Y59" s="593">
        <f>IFERROR(Y53/H53,"0")+IFERROR(Y54/H54,"0")+IFERROR(Y55/H55,"0")+IFERROR(Y56/H56,"0")+IFERROR(Y57/H57,"0")+IFERROR(Y58/H58,"0")</f>
        <v>20</v>
      </c>
      <c r="Z59" s="593">
        <f>IFERROR(IF(Z53="",0,Z53),"0")+IFERROR(IF(Z54="",0,Z54),"0")+IFERROR(IF(Z55="",0,Z55),"0")+IFERROR(IF(Z56="",0,Z56),"0")+IFERROR(IF(Z57="",0,Z57),"0")+IFERROR(IF(Z58="",0,Z58),"0")</f>
        <v>0.37959999999999999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199</v>
      </c>
      <c r="Y60" s="593">
        <f>IFERROR(SUM(Y53:Y58),"0")</f>
        <v>218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73</v>
      </c>
      <c r="Y62" s="592">
        <f>IFERROR(IF(X62="",0,CEILING((X62/$H62),1)*$H62),"")</f>
        <v>75.600000000000009</v>
      </c>
      <c r="Z62" s="36">
        <f>IFERROR(IF(Y62=0,"",ROUNDUP(Y62/H62,0)*0.01898),"")</f>
        <v>0.13286000000000001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75.940277777777766</v>
      </c>
      <c r="BN62" s="64">
        <f>IFERROR(Y62*I62/H62,"0")</f>
        <v>78.64500000000001</v>
      </c>
      <c r="BO62" s="64">
        <f>IFERROR(1/J62*(X62/H62),"0")</f>
        <v>0.10561342592592592</v>
      </c>
      <c r="BP62" s="64">
        <f>IFERROR(1/J62*(Y62/H62),"0")</f>
        <v>0.109375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6.7592592592592586</v>
      </c>
      <c r="Y66" s="593">
        <f>IFERROR(Y62/H62,"0")+IFERROR(Y63/H63,"0")+IFERROR(Y64/H64,"0")+IFERROR(Y65/H65,"0")</f>
        <v>7</v>
      </c>
      <c r="Z66" s="593">
        <f>IFERROR(IF(Z62="",0,Z62),"0")+IFERROR(IF(Z63="",0,Z63),"0")+IFERROR(IF(Z64="",0,Z64),"0")+IFERROR(IF(Z65="",0,Z65),"0")</f>
        <v>0.13286000000000001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73</v>
      </c>
      <c r="Y67" s="593">
        <f>IFERROR(SUM(Y62:Y65),"0")</f>
        <v>75.600000000000009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4</v>
      </c>
      <c r="Y76" s="592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4.2071428571428573</v>
      </c>
      <c r="BN76" s="64">
        <f t="shared" si="13"/>
        <v>8.8350000000000009</v>
      </c>
      <c r="BO76" s="64">
        <f t="shared" si="14"/>
        <v>7.4404761904761901E-3</v>
      </c>
      <c r="BP76" s="64">
        <f t="shared" si="15"/>
        <v>1.5625E-2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0.47619047619047616</v>
      </c>
      <c r="Y81" s="593">
        <f>IFERROR(Y75/H75,"0")+IFERROR(Y76/H76,"0")+IFERROR(Y77/H77,"0")+IFERROR(Y78/H78,"0")+IFERROR(Y79/H79,"0")+IFERROR(Y80/H80,"0")</f>
        <v>1</v>
      </c>
      <c r="Z81" s="593">
        <f>IFERROR(IF(Z75="",0,Z75),"0")+IFERROR(IF(Z76="",0,Z76),"0")+IFERROR(IF(Z77="",0,Z77),"0")+IFERROR(IF(Z78="",0,Z78),"0")+IFERROR(IF(Z79="",0,Z79),"0")+IFERROR(IF(Z80="",0,Z80),"0")</f>
        <v>1.898E-2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4</v>
      </c>
      <c r="Y82" s="593">
        <f>IFERROR(SUM(Y75:Y80),"0")</f>
        <v>8.4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62</v>
      </c>
      <c r="Y84" s="592">
        <f>IFERROR(IF(X84="",0,CEILING((X84/$H84),1)*$H84),"")</f>
        <v>62.4</v>
      </c>
      <c r="Z84" s="36">
        <f>IFERROR(IF(Y84=0,"",ROUNDUP(Y84/H84,0)*0.01898),"")</f>
        <v>0.15184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65.457692307692298</v>
      </c>
      <c r="BN84" s="64">
        <f>IFERROR(Y84*I84/H84,"0")</f>
        <v>65.88</v>
      </c>
      <c r="BO84" s="64">
        <f>IFERROR(1/J84*(X84/H84),"0")</f>
        <v>0.12419871794871795</v>
      </c>
      <c r="BP84" s="64">
        <f>IFERROR(1/J84*(Y84/H84),"0")</f>
        <v>0.125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7.9487179487179489</v>
      </c>
      <c r="Y86" s="593">
        <f>IFERROR(Y84/H84,"0")+IFERROR(Y85/H85,"0")</f>
        <v>8</v>
      </c>
      <c r="Z86" s="593">
        <f>IFERROR(IF(Z84="",0,Z84),"0")+IFERROR(IF(Z85="",0,Z85),"0")</f>
        <v>0.15184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62</v>
      </c>
      <c r="Y87" s="593">
        <f>IFERROR(SUM(Y84:Y85),"0")</f>
        <v>62.4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402</v>
      </c>
      <c r="Y90" s="592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418.19166666666661</v>
      </c>
      <c r="BN90" s="64">
        <f>IFERROR(Y90*I90/H90,"0")</f>
        <v>426.92999999999995</v>
      </c>
      <c r="BO90" s="64">
        <f>IFERROR(1/J90*(X90/H90),"0")</f>
        <v>0.58159722222222221</v>
      </c>
      <c r="BP90" s="64">
        <f>IFERROR(1/J90*(Y90/H90),"0")</f>
        <v>0.59375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37.222222222222221</v>
      </c>
      <c r="Y93" s="593">
        <f>IFERROR(Y90/H90,"0")+IFERROR(Y91/H91,"0")+IFERROR(Y92/H92,"0")</f>
        <v>38</v>
      </c>
      <c r="Z93" s="593">
        <f>IFERROR(IF(Z90="",0,Z90),"0")+IFERROR(IF(Z91="",0,Z91),"0")+IFERROR(IF(Z92="",0,Z92),"0")</f>
        <v>0.72123999999999999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402</v>
      </c>
      <c r="Y94" s="593">
        <f>IFERROR(SUM(Y90:Y92),"0")</f>
        <v>410.40000000000003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109</v>
      </c>
      <c r="Y96" s="592">
        <f t="shared" ref="Y96:Y103" si="16">IFERROR(IF(X96="",0,CEILING((X96/$H96),1)*$H96),"")</f>
        <v>109.2</v>
      </c>
      <c r="Z96" s="36">
        <f>IFERROR(IF(Y96=0,"",ROUNDUP(Y96/H96,0)*0.01898),"")</f>
        <v>0.24674000000000001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115.73464285714286</v>
      </c>
      <c r="BN96" s="64">
        <f t="shared" ref="BN96:BN103" si="18">IFERROR(Y96*I96/H96,"0")</f>
        <v>115.947</v>
      </c>
      <c r="BO96" s="64">
        <f t="shared" ref="BO96:BO103" si="19">IFERROR(1/J96*(X96/H96),"0")</f>
        <v>0.20275297619047619</v>
      </c>
      <c r="BP96" s="64">
        <f t="shared" ref="BP96:BP103" si="20">IFERROR(1/J96*(Y96/H96),"0")</f>
        <v>0.203125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114</v>
      </c>
      <c r="Y101" s="592">
        <f t="shared" si="16"/>
        <v>116.10000000000001</v>
      </c>
      <c r="Z101" s="36">
        <f>IFERROR(IF(Y101=0,"",ROUNDUP(Y101/H101,0)*0.00651),"")</f>
        <v>0.27993000000000001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124.64</v>
      </c>
      <c r="BN101" s="64">
        <f t="shared" si="18"/>
        <v>126.93600000000001</v>
      </c>
      <c r="BO101" s="64">
        <f t="shared" si="19"/>
        <v>0.231990231990232</v>
      </c>
      <c r="BP101" s="64">
        <f t="shared" si="20"/>
        <v>0.23626373626373628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55.198412698412696</v>
      </c>
      <c r="Y104" s="593">
        <f>IFERROR(Y96/H96,"0")+IFERROR(Y97/H97,"0")+IFERROR(Y98/H98,"0")+IFERROR(Y99/H99,"0")+IFERROR(Y100/H100,"0")+IFERROR(Y101/H101,"0")+IFERROR(Y102/H102,"0")+IFERROR(Y103/H103,"0")</f>
        <v>56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0.52666999999999997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223</v>
      </c>
      <c r="Y105" s="593">
        <f>IFERROR(SUM(Y96:Y103),"0")</f>
        <v>225.3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32</v>
      </c>
      <c r="Y108" s="592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33.288888888888884</v>
      </c>
      <c r="BN108" s="64">
        <f>IFERROR(Y108*I108/H108,"0")</f>
        <v>33.705000000000005</v>
      </c>
      <c r="BO108" s="64">
        <f>IFERROR(1/J108*(X108/H108),"0")</f>
        <v>4.6296296296296294E-2</v>
      </c>
      <c r="BP108" s="64">
        <f>IFERROR(1/J108*(Y108/H108),"0")</f>
        <v>4.6875000000000007E-2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58</v>
      </c>
      <c r="Y110" s="592">
        <f>IFERROR(IF(X110="",0,CEILING((X110/$H110),1)*$H110),"")</f>
        <v>58.5</v>
      </c>
      <c r="Z110" s="36">
        <f>IFERROR(IF(Y110=0,"",ROUNDUP(Y110/H110,0)*0.00902),"")</f>
        <v>0.11726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60.706666666666671</v>
      </c>
      <c r="BN110" s="64">
        <f>IFERROR(Y110*I110/H110,"0")</f>
        <v>61.230000000000004</v>
      </c>
      <c r="BO110" s="64">
        <f>IFERROR(1/J110*(X110/H110),"0")</f>
        <v>9.7643097643097643E-2</v>
      </c>
      <c r="BP110" s="64">
        <f>IFERROR(1/J110*(Y110/H110),"0")</f>
        <v>9.8484848484848481E-2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15.851851851851851</v>
      </c>
      <c r="Y112" s="593">
        <f>IFERROR(Y108/H108,"0")+IFERROR(Y109/H109,"0")+IFERROR(Y110/H110,"0")+IFERROR(Y111/H111,"0")</f>
        <v>16</v>
      </c>
      <c r="Z112" s="593">
        <f>IFERROR(IF(Z108="",0,Z108),"0")+IFERROR(IF(Z109="",0,Z109),"0")+IFERROR(IF(Z110="",0,Z110),"0")+IFERROR(IF(Z111="",0,Z111),"0")</f>
        <v>0.17420000000000002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90</v>
      </c>
      <c r="Y113" s="593">
        <f>IFERROR(SUM(Y108:Y111),"0")</f>
        <v>90.9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444</v>
      </c>
      <c r="Y122" s="592">
        <f t="shared" si="21"/>
        <v>445.20000000000005</v>
      </c>
      <c r="Z122" s="36">
        <f>IFERROR(IF(Y122=0,"",ROUNDUP(Y122/H122,0)*0.01898),"")</f>
        <v>1.0059400000000001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471.11571428571432</v>
      </c>
      <c r="BN122" s="64">
        <f t="shared" si="23"/>
        <v>472.38900000000001</v>
      </c>
      <c r="BO122" s="64">
        <f t="shared" si="24"/>
        <v>0.8258928571428571</v>
      </c>
      <c r="BP122" s="64">
        <f t="shared" si="25"/>
        <v>0.828125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52.857142857142854</v>
      </c>
      <c r="Y128" s="593">
        <f>IFERROR(Y121/H121,"0")+IFERROR(Y122/H122,"0")+IFERROR(Y123/H123,"0")+IFERROR(Y124/H124,"0")+IFERROR(Y125/H125,"0")+IFERROR(Y126/H126,"0")+IFERROR(Y127/H127,"0")</f>
        <v>53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1.0059400000000001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444</v>
      </c>
      <c r="Y129" s="593">
        <f>IFERROR(SUM(Y121:Y127),"0")</f>
        <v>445.20000000000005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</v>
      </c>
      <c r="Y174" s="592">
        <f t="shared" si="26"/>
        <v>3.6</v>
      </c>
      <c r="Z174" s="36">
        <f>IFERROR(IF(Y174=0,"",ROUNDUP(Y174/H174,0)*0.00502),"")</f>
        <v>1.004E-2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3.2166666666666668</v>
      </c>
      <c r="BN174" s="64">
        <f t="shared" si="28"/>
        <v>3.8599999999999994</v>
      </c>
      <c r="BO174" s="64">
        <f t="shared" si="29"/>
        <v>7.1225071225071226E-3</v>
      </c>
      <c r="BP174" s="64">
        <f t="shared" si="30"/>
        <v>8.5470085470085479E-3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1.6666666666666665</v>
      </c>
      <c r="Y178" s="593">
        <f>IFERROR(Y169/H169,"0")+IFERROR(Y170/H170,"0")+IFERROR(Y171/H171,"0")+IFERROR(Y172/H172,"0")+IFERROR(Y173/H173,"0")+IFERROR(Y174/H174,"0")+IFERROR(Y175/H175,"0")+IFERROR(Y176/H176,"0")+IFERROR(Y177/H177,"0")</f>
        <v>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1.004E-2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3</v>
      </c>
      <c r="Y179" s="593">
        <f>IFERROR(SUM(Y169:Y177),"0")</f>
        <v>3.6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188</v>
      </c>
      <c r="Y202" s="592">
        <f t="shared" ref="Y202:Y209" si="31">IFERROR(IF(X202="",0,CEILING((X202/$H202),1)*$H202),"")</f>
        <v>189</v>
      </c>
      <c r="Z202" s="36">
        <f>IFERROR(IF(Y202=0,"",ROUNDUP(Y202/H202,0)*0.00902),"")</f>
        <v>0.31569999999999998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195.3111111111111</v>
      </c>
      <c r="BN202" s="64">
        <f t="shared" ref="BN202:BN209" si="33">IFERROR(Y202*I202/H202,"0")</f>
        <v>196.35</v>
      </c>
      <c r="BO202" s="64">
        <f t="shared" ref="BO202:BO209" si="34">IFERROR(1/J202*(X202/H202),"0")</f>
        <v>0.26374859708193038</v>
      </c>
      <c r="BP202" s="64">
        <f t="shared" ref="BP202:BP209" si="35">IFERROR(1/J202*(Y202/H202),"0")</f>
        <v>0.26515151515151514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23</v>
      </c>
      <c r="Y203" s="592">
        <f t="shared" si="31"/>
        <v>27</v>
      </c>
      <c r="Z203" s="36">
        <f>IFERROR(IF(Y203=0,"",ROUNDUP(Y203/H203,0)*0.00902),"")</f>
        <v>4.5100000000000001E-2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23.894444444444442</v>
      </c>
      <c r="BN203" s="64">
        <f t="shared" si="33"/>
        <v>28.049999999999997</v>
      </c>
      <c r="BO203" s="64">
        <f t="shared" si="34"/>
        <v>3.2267115600448933E-2</v>
      </c>
      <c r="BP203" s="64">
        <f t="shared" si="35"/>
        <v>3.787878787878788E-2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132</v>
      </c>
      <c r="Y205" s="592">
        <f t="shared" si="31"/>
        <v>135</v>
      </c>
      <c r="Z205" s="36">
        <f>IFERROR(IF(Y205=0,"",ROUNDUP(Y205/H205,0)*0.00902),"")</f>
        <v>0.22550000000000001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137.13333333333335</v>
      </c>
      <c r="BN205" s="64">
        <f t="shared" si="33"/>
        <v>140.25</v>
      </c>
      <c r="BO205" s="64">
        <f t="shared" si="34"/>
        <v>0.18518518518518517</v>
      </c>
      <c r="BP205" s="64">
        <f t="shared" si="35"/>
        <v>0.18939393939393939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54</v>
      </c>
      <c r="Y206" s="592">
        <f t="shared" si="31"/>
        <v>54</v>
      </c>
      <c r="Z206" s="36">
        <f>IFERROR(IF(Y206=0,"",ROUNDUP(Y206/H206,0)*0.00502),"")</f>
        <v>0.15060000000000001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57.9</v>
      </c>
      <c r="BN206" s="64">
        <f t="shared" si="33"/>
        <v>57.9</v>
      </c>
      <c r="BO206" s="64">
        <f t="shared" si="34"/>
        <v>0.12820512820512822</v>
      </c>
      <c r="BP206" s="64">
        <f t="shared" si="35"/>
        <v>0.12820512820512822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39</v>
      </c>
      <c r="Y207" s="592">
        <f t="shared" si="31"/>
        <v>39.6</v>
      </c>
      <c r="Z207" s="36">
        <f>IFERROR(IF(Y207=0,"",ROUNDUP(Y207/H207,0)*0.00502),"")</f>
        <v>0.11044000000000001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41.166666666666664</v>
      </c>
      <c r="BN207" s="64">
        <f t="shared" si="33"/>
        <v>41.8</v>
      </c>
      <c r="BO207" s="64">
        <f t="shared" si="34"/>
        <v>9.2592592592592601E-2</v>
      </c>
      <c r="BP207" s="64">
        <f t="shared" si="35"/>
        <v>9.401709401709403E-2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34</v>
      </c>
      <c r="Y209" s="592">
        <f t="shared" si="31"/>
        <v>34.200000000000003</v>
      </c>
      <c r="Z209" s="36">
        <f>IFERROR(IF(Y209=0,"",ROUNDUP(Y209/H209,0)*0.00502),"")</f>
        <v>9.5380000000000006E-2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35.888888888888886</v>
      </c>
      <c r="BN209" s="64">
        <f t="shared" si="33"/>
        <v>36.1</v>
      </c>
      <c r="BO209" s="64">
        <f t="shared" si="34"/>
        <v>8.0721747388414061E-2</v>
      </c>
      <c r="BP209" s="64">
        <f t="shared" si="35"/>
        <v>8.11965811965812E-2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134.07407407407408</v>
      </c>
      <c r="Y210" s="593">
        <f>IFERROR(Y202/H202,"0")+IFERROR(Y203/H203,"0")+IFERROR(Y204/H204,"0")+IFERROR(Y205/H205,"0")+IFERROR(Y206/H206,"0")+IFERROR(Y207/H207,"0")+IFERROR(Y208/H208,"0")+IFERROR(Y209/H209,"0")</f>
        <v>136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0.94272000000000011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470</v>
      </c>
      <c r="Y211" s="593">
        <f>IFERROR(SUM(Y202:Y209),"0")</f>
        <v>478.8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248</v>
      </c>
      <c r="Y215" s="592">
        <f t="shared" si="36"/>
        <v>252.29999999999998</v>
      </c>
      <c r="Z215" s="36">
        <f>IFERROR(IF(Y215=0,"",ROUNDUP(Y215/H215,0)*0.01898),"")</f>
        <v>0.55042000000000002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262.79448275862069</v>
      </c>
      <c r="BN215" s="64">
        <f t="shared" si="38"/>
        <v>267.351</v>
      </c>
      <c r="BO215" s="64">
        <f t="shared" si="39"/>
        <v>0.44540229885057475</v>
      </c>
      <c r="BP215" s="64">
        <f t="shared" si="40"/>
        <v>0.453125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92</v>
      </c>
      <c r="Y216" s="592">
        <f t="shared" si="36"/>
        <v>93.6</v>
      </c>
      <c r="Z216" s="36">
        <f t="shared" ref="Z216:Z221" si="41">IFERROR(IF(Y216=0,"",ROUNDUP(Y216/H216,0)*0.00651),"")</f>
        <v>0.25389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102.35</v>
      </c>
      <c r="BN216" s="64">
        <f t="shared" si="38"/>
        <v>104.13</v>
      </c>
      <c r="BO216" s="64">
        <f t="shared" si="39"/>
        <v>0.21062271062271065</v>
      </c>
      <c r="BP216" s="64">
        <f t="shared" si="40"/>
        <v>0.2142857142857143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107</v>
      </c>
      <c r="Y221" s="592">
        <f t="shared" si="36"/>
        <v>108</v>
      </c>
      <c r="Z221" s="36">
        <f t="shared" si="41"/>
        <v>0.29294999999999999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118.50250000000001</v>
      </c>
      <c r="BN221" s="64">
        <f t="shared" si="38"/>
        <v>119.60999999999999</v>
      </c>
      <c r="BO221" s="64">
        <f t="shared" si="39"/>
        <v>0.24496336996337001</v>
      </c>
      <c r="BP221" s="64">
        <f t="shared" si="40"/>
        <v>0.24725274725274726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111.42241379310346</v>
      </c>
      <c r="Y222" s="593">
        <f>IFERROR(Y213/H213,"0")+IFERROR(Y214/H214,"0")+IFERROR(Y215/H215,"0")+IFERROR(Y216/H216,"0")+IFERROR(Y217/H217,"0")+IFERROR(Y218/H218,"0")+IFERROR(Y219/H219,"0")+IFERROR(Y220/H220,"0")+IFERROR(Y221/H221,"0")</f>
        <v>113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1.0972600000000001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447</v>
      </c>
      <c r="Y223" s="593">
        <f>IFERROR(SUM(Y213:Y221),"0")</f>
        <v>453.9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18</v>
      </c>
      <c r="Y225" s="592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19.890000000000004</v>
      </c>
      <c r="BN225" s="64">
        <f>IFERROR(Y225*I225/H225,"0")</f>
        <v>21.216000000000001</v>
      </c>
      <c r="BO225" s="64">
        <f>IFERROR(1/J225*(X225/H225),"0")</f>
        <v>4.1208791208791215E-2</v>
      </c>
      <c r="BP225" s="64">
        <f>IFERROR(1/J225*(Y225/H225),"0")</f>
        <v>4.3956043956043959E-2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29</v>
      </c>
      <c r="Y226" s="592">
        <f>IFERROR(IF(X226="",0,CEILING((X226/$H226),1)*$H226),"")</f>
        <v>31.2</v>
      </c>
      <c r="Z226" s="36">
        <f>IFERROR(IF(Y226=0,"",ROUNDUP(Y226/H226,0)*0.00651),"")</f>
        <v>8.4629999999999997E-2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32.045000000000002</v>
      </c>
      <c r="BN226" s="64">
        <f>IFERROR(Y226*I226/H226,"0")</f>
        <v>34.476000000000006</v>
      </c>
      <c r="BO226" s="64">
        <f>IFERROR(1/J226*(X226/H226),"0")</f>
        <v>6.6391941391941406E-2</v>
      </c>
      <c r="BP226" s="64">
        <f>IFERROR(1/J226*(Y226/H226),"0")</f>
        <v>7.1428571428571438E-2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19.583333333333336</v>
      </c>
      <c r="Y227" s="593">
        <f>IFERROR(Y225/H225,"0")+IFERROR(Y226/H226,"0")</f>
        <v>21</v>
      </c>
      <c r="Z227" s="593">
        <f>IFERROR(IF(Z225="",0,Z225),"0")+IFERROR(IF(Z226="",0,Z226),"0")</f>
        <v>0.13671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47</v>
      </c>
      <c r="Y228" s="593">
        <f>IFERROR(SUM(Y225:Y226),"0")</f>
        <v>50.4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73</v>
      </c>
      <c r="Y279" s="592">
        <f>IFERROR(IF(X279="",0,CEILING((X279/$H279),1)*$H279),"")</f>
        <v>74.399999999999991</v>
      </c>
      <c r="Z279" s="36">
        <f>IFERROR(IF(Y279=0,"",ROUNDUP(Y279/H279,0)*0.00651),"")</f>
        <v>0.20181000000000002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80.665000000000006</v>
      </c>
      <c r="BN279" s="64">
        <f>IFERROR(Y279*I279/H279,"0")</f>
        <v>82.212000000000003</v>
      </c>
      <c r="BO279" s="64">
        <f>IFERROR(1/J279*(X279/H279),"0")</f>
        <v>0.16712454212454214</v>
      </c>
      <c r="BP279" s="64">
        <f>IFERROR(1/J279*(Y279/H279),"0")</f>
        <v>0.17032967032967034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108</v>
      </c>
      <c r="Y280" s="592">
        <f>IFERROR(IF(X280="",0,CEILING((X280/$H280),1)*$H280),"")</f>
        <v>108</v>
      </c>
      <c r="Z280" s="36">
        <f>IFERROR(IF(Y280=0,"",ROUNDUP(Y280/H280,0)*0.00651),"")</f>
        <v>0.29294999999999999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116.1</v>
      </c>
      <c r="BN280" s="64">
        <f>IFERROR(Y280*I280/H280,"0")</f>
        <v>116.1</v>
      </c>
      <c r="BO280" s="64">
        <f>IFERROR(1/J280*(X280/H280),"0")</f>
        <v>0.24725274725274726</v>
      </c>
      <c r="BP280" s="64">
        <f>IFERROR(1/J280*(Y280/H280),"0")</f>
        <v>0.24725274725274726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75.416666666666671</v>
      </c>
      <c r="Y281" s="593">
        <f>IFERROR(Y278/H278,"0")+IFERROR(Y279/H279,"0")+IFERROR(Y280/H280,"0")</f>
        <v>76</v>
      </c>
      <c r="Z281" s="593">
        <f>IFERROR(IF(Z278="",0,Z278),"0")+IFERROR(IF(Z279="",0,Z279),"0")+IFERROR(IF(Z280="",0,Z280),"0")</f>
        <v>0.49475999999999998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181</v>
      </c>
      <c r="Y282" s="593">
        <f>IFERROR(SUM(Y278:Y280),"0")</f>
        <v>182.39999999999998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321</v>
      </c>
      <c r="Y335" s="592">
        <f>IFERROR(IF(X335="",0,CEILING((X335/$H335),1)*$H335),"")</f>
        <v>327.59999999999997</v>
      </c>
      <c r="Z335" s="36">
        <f>IFERROR(IF(Y335=0,"",ROUNDUP(Y335/H335,0)*0.01898),"")</f>
        <v>0.79715999999999998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342.35884615384623</v>
      </c>
      <c r="BN335" s="64">
        <f>IFERROR(Y335*I335/H335,"0")</f>
        <v>349.39800000000002</v>
      </c>
      <c r="BO335" s="64">
        <f>IFERROR(1/J335*(X335/H335),"0")</f>
        <v>0.64302884615384615</v>
      </c>
      <c r="BP335" s="64">
        <f>IFERROR(1/J335*(Y335/H335),"0")</f>
        <v>0.65625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41.153846153846153</v>
      </c>
      <c r="Y337" s="593">
        <f>IFERROR(Y334/H334,"0")+IFERROR(Y335/H335,"0")+IFERROR(Y336/H336,"0")</f>
        <v>42</v>
      </c>
      <c r="Z337" s="593">
        <f>IFERROR(IF(Z334="",0,Z334),"0")+IFERROR(IF(Z335="",0,Z335),"0")+IFERROR(IF(Z336="",0,Z336),"0")</f>
        <v>0.79715999999999998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321</v>
      </c>
      <c r="Y338" s="593">
        <f>IFERROR(SUM(Y334:Y336),"0")</f>
        <v>327.59999999999997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13</v>
      </c>
      <c r="Y342" s="592">
        <f>IFERROR(IF(X342="",0,CEILING((X342/$H342),1)*$H342),"")</f>
        <v>15.299999999999999</v>
      </c>
      <c r="Z342" s="36">
        <f>IFERROR(IF(Y342=0,"",ROUNDUP(Y342/H342,0)*0.00651),"")</f>
        <v>3.9059999999999997E-2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15.064705882352943</v>
      </c>
      <c r="BN342" s="64">
        <f>IFERROR(Y342*I342/H342,"0")</f>
        <v>17.73</v>
      </c>
      <c r="BO342" s="64">
        <f>IFERROR(1/J342*(X342/H342),"0")</f>
        <v>2.8011204481792722E-2</v>
      </c>
      <c r="BP342" s="64">
        <f>IFERROR(1/J342*(Y342/H342),"0")</f>
        <v>3.2967032967032968E-2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5.098039215686275</v>
      </c>
      <c r="Y344" s="593">
        <f>IFERROR(Y340/H340,"0")+IFERROR(Y341/H341,"0")+IFERROR(Y342/H342,"0")+IFERROR(Y343/H343,"0")</f>
        <v>6</v>
      </c>
      <c r="Z344" s="593">
        <f>IFERROR(IF(Z340="",0,Z340),"0")+IFERROR(IF(Z341="",0,Z341),"0")+IFERROR(IF(Z342="",0,Z342),"0")+IFERROR(IF(Z343="",0,Z343),"0")</f>
        <v>3.9059999999999997E-2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13</v>
      </c>
      <c r="Y345" s="593">
        <f>IFERROR(SUM(Y340:Y343),"0")</f>
        <v>15.299999999999999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1</v>
      </c>
      <c r="Y354" s="592">
        <f>IFERROR(IF(X354="",0,CEILING((X354/$H354),1)*$H354),"")</f>
        <v>1.8</v>
      </c>
      <c r="Z354" s="36">
        <f>IFERROR(IF(Y354=0,"",ROUNDUP(Y354/H354,0)*0.00651),"")</f>
        <v>6.5100000000000002E-3</v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1.1266666666666667</v>
      </c>
      <c r="BN354" s="64">
        <f>IFERROR(Y354*I354/H354,"0")</f>
        <v>2.028</v>
      </c>
      <c r="BO354" s="64">
        <f>IFERROR(1/J354*(X354/H354),"0")</f>
        <v>3.0525030525030529E-3</v>
      </c>
      <c r="BP354" s="64">
        <f>IFERROR(1/J354*(Y354/H354),"0")</f>
        <v>5.4945054945054949E-3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0.55555555555555558</v>
      </c>
      <c r="Y355" s="593">
        <f>IFERROR(Y354/H354,"0")</f>
        <v>1</v>
      </c>
      <c r="Z355" s="593">
        <f>IFERROR(IF(Z354="",0,Z354),"0")</f>
        <v>6.5100000000000002E-3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1</v>
      </c>
      <c r="Y356" s="593">
        <f>IFERROR(SUM(Y354:Y354),"0")</f>
        <v>1.8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715</v>
      </c>
      <c r="Y368" s="592">
        <f t="shared" si="57"/>
        <v>720</v>
      </c>
      <c r="Z368" s="36">
        <f>IFERROR(IF(Y368=0,"",ROUNDUP(Y368/H368,0)*0.02175),"")</f>
        <v>1.044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737.88</v>
      </c>
      <c r="BN368" s="64">
        <f t="shared" si="59"/>
        <v>743.04000000000008</v>
      </c>
      <c r="BO368" s="64">
        <f t="shared" si="60"/>
        <v>0.99305555555555547</v>
      </c>
      <c r="BP368" s="64">
        <f t="shared" si="61"/>
        <v>1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258</v>
      </c>
      <c r="Y369" s="592">
        <f t="shared" si="57"/>
        <v>270</v>
      </c>
      <c r="Z369" s="36">
        <f>IFERROR(IF(Y369=0,"",ROUNDUP(Y369/H369,0)*0.02175),"")</f>
        <v>0.39149999999999996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266.25600000000003</v>
      </c>
      <c r="BN369" s="64">
        <f t="shared" si="59"/>
        <v>278.64000000000004</v>
      </c>
      <c r="BO369" s="64">
        <f t="shared" si="60"/>
        <v>0.35833333333333328</v>
      </c>
      <c r="BP369" s="64">
        <f t="shared" si="61"/>
        <v>0.375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64.86666666666666</v>
      </c>
      <c r="Y373" s="593">
        <f>IFERROR(Y366/H366,"0")+IFERROR(Y367/H367,"0")+IFERROR(Y368/H368,"0")+IFERROR(Y369/H369,"0")+IFERROR(Y370/H370,"0")+IFERROR(Y371/H371,"0")+IFERROR(Y372/H372,"0")</f>
        <v>66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1.4355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973</v>
      </c>
      <c r="Y374" s="593">
        <f>IFERROR(SUM(Y366:Y372),"0")</f>
        <v>990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883</v>
      </c>
      <c r="Y402" s="592">
        <f>IFERROR(IF(X402="",0,CEILING((X402/$H402),1)*$H402),"")</f>
        <v>891</v>
      </c>
      <c r="Z402" s="36">
        <f>IFERROR(IF(Y402=0,"",ROUNDUP(Y402/H402,0)*0.01898),"")</f>
        <v>1.8790200000000001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933.91966666666667</v>
      </c>
      <c r="BN402" s="64">
        <f>IFERROR(Y402*I402/H402,"0")</f>
        <v>942.38099999999997</v>
      </c>
      <c r="BO402" s="64">
        <f>IFERROR(1/J402*(X402/H402),"0")</f>
        <v>1.5329861111111112</v>
      </c>
      <c r="BP402" s="64">
        <f>IFERROR(1/J402*(Y402/H402),"0")</f>
        <v>1.546875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98.111111111111114</v>
      </c>
      <c r="Y405" s="593">
        <f>IFERROR(Y402/H402,"0")+IFERROR(Y403/H403,"0")+IFERROR(Y404/H404,"0")</f>
        <v>99</v>
      </c>
      <c r="Z405" s="593">
        <f>IFERROR(IF(Z402="",0,Z402),"0")+IFERROR(IF(Z403="",0,Z403),"0")+IFERROR(IF(Z404="",0,Z404),"0")</f>
        <v>1.8790200000000001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883</v>
      </c>
      <c r="Y406" s="593">
        <f>IFERROR(SUM(Y402:Y404),"0")</f>
        <v>891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9</v>
      </c>
      <c r="Y422" s="592">
        <f t="shared" si="62"/>
        <v>10.5</v>
      </c>
      <c r="Z422" s="36">
        <f t="shared" si="67"/>
        <v>2.5100000000000001E-2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9.5571428571428569</v>
      </c>
      <c r="BN422" s="64">
        <f t="shared" si="64"/>
        <v>11.149999999999999</v>
      </c>
      <c r="BO422" s="64">
        <f t="shared" si="65"/>
        <v>1.8315018315018316E-2</v>
      </c>
      <c r="BP422" s="64">
        <f t="shared" si="66"/>
        <v>2.1367521367521368E-2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4.2857142857142856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5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2.5100000000000001E-2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9</v>
      </c>
      <c r="Y425" s="593">
        <f>IFERROR(SUM(Y414:Y423),"0")</f>
        <v>10.5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108</v>
      </c>
      <c r="Y457" s="592">
        <f t="shared" ref="Y457:Y469" si="68">IFERROR(IF(X457="",0,CEILING((X457/$H457),1)*$H457),"")</f>
        <v>110.88000000000001</v>
      </c>
      <c r="Z457" s="36">
        <f t="shared" ref="Z457:Z462" si="69">IFERROR(IF(Y457=0,"",ROUNDUP(Y457/H457,0)*0.01196),"")</f>
        <v>0.25115999999999999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115.36363636363636</v>
      </c>
      <c r="BN457" s="64">
        <f t="shared" ref="BN457:BN469" si="71">IFERROR(Y457*I457/H457,"0")</f>
        <v>118.44</v>
      </c>
      <c r="BO457" s="64">
        <f t="shared" ref="BO457:BO469" si="72">IFERROR(1/J457*(X457/H457),"0")</f>
        <v>0.19667832167832167</v>
      </c>
      <c r="BP457" s="64">
        <f t="shared" ref="BP457:BP469" si="73">IFERROR(1/J457*(Y457/H457),"0")</f>
        <v>0.20192307692307693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429</v>
      </c>
      <c r="Y459" s="592">
        <f t="shared" si="68"/>
        <v>432.96000000000004</v>
      </c>
      <c r="Z459" s="36">
        <f t="shared" si="69"/>
        <v>0.98072000000000004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458.24999999999994</v>
      </c>
      <c r="BN459" s="64">
        <f t="shared" si="71"/>
        <v>462.48</v>
      </c>
      <c r="BO459" s="64">
        <f t="shared" si="72"/>
        <v>0.78125</v>
      </c>
      <c r="BP459" s="64">
        <f t="shared" si="73"/>
        <v>0.78846153846153855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879</v>
      </c>
      <c r="Y461" s="592">
        <f t="shared" si="68"/>
        <v>881.76</v>
      </c>
      <c r="Z461" s="36">
        <f t="shared" si="69"/>
        <v>1.99732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938.93181818181802</v>
      </c>
      <c r="BN461" s="64">
        <f t="shared" si="71"/>
        <v>941.88</v>
      </c>
      <c r="BO461" s="64">
        <f t="shared" si="72"/>
        <v>1.6007430069930071</v>
      </c>
      <c r="BP461" s="64">
        <f t="shared" si="73"/>
        <v>1.6057692307692308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168</v>
      </c>
      <c r="Y464" s="592">
        <f t="shared" si="68"/>
        <v>169.20000000000002</v>
      </c>
      <c r="Z464" s="36">
        <f>IFERROR(IF(Y464=0,"",ROUNDUP(Y464/H464,0)*0.00902),"")</f>
        <v>0.42393999999999998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177.8</v>
      </c>
      <c r="BN464" s="64">
        <f t="shared" si="71"/>
        <v>179.07000000000002</v>
      </c>
      <c r="BO464" s="64">
        <f t="shared" si="72"/>
        <v>0.35353535353535354</v>
      </c>
      <c r="BP464" s="64">
        <f t="shared" si="73"/>
        <v>0.35606060606060613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314.84848484848487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317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3.6531400000000001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1584</v>
      </c>
      <c r="Y471" s="593">
        <f>IFERROR(SUM(Y457:Y469),"0")</f>
        <v>1594.8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321</v>
      </c>
      <c r="Y475" s="592">
        <f>IFERROR(IF(X475="",0,CEILING((X475/$H475),1)*$H475),"")</f>
        <v>321.59999999999997</v>
      </c>
      <c r="Z475" s="36">
        <f>IFERROR(IF(Y475=0,"",ROUNDUP(Y475/H475,0)*0.00902),"")</f>
        <v>0.60433999999999999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463.44374999999997</v>
      </c>
      <c r="BN475" s="64">
        <f>IFERROR(Y475*I475/H475,"0")</f>
        <v>464.30999999999995</v>
      </c>
      <c r="BO475" s="64">
        <f>IFERROR(1/J475*(X475/H475),"0")</f>
        <v>0.50662878787878785</v>
      </c>
      <c r="BP475" s="64">
        <f>IFERROR(1/J475*(Y475/H475),"0")</f>
        <v>0.50757575757575757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104.75378787878788</v>
      </c>
      <c r="Y476" s="593">
        <f>IFERROR(Y473/H473,"0")+IFERROR(Y474/H474,"0")+IFERROR(Y475/H475,"0")</f>
        <v>105</v>
      </c>
      <c r="Z476" s="593">
        <f>IFERROR(IF(Z473="",0,Z473),"0")+IFERROR(IF(Z474="",0,Z474),"0")+IFERROR(IF(Z475="",0,Z475),"0")</f>
        <v>1.0588199999999999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521</v>
      </c>
      <c r="Y477" s="593">
        <f>IFERROR(SUM(Y473:Y475),"0")</f>
        <v>522.24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78</v>
      </c>
      <c r="Y480" s="592">
        <f t="shared" si="74"/>
        <v>79.2</v>
      </c>
      <c r="Z480" s="36">
        <f>IFERROR(IF(Y480=0,"",ROUNDUP(Y480/H480,0)*0.01196),"")</f>
        <v>0.1794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83.318181818181813</v>
      </c>
      <c r="BN480" s="64">
        <f t="shared" si="76"/>
        <v>84.6</v>
      </c>
      <c r="BO480" s="64">
        <f t="shared" si="77"/>
        <v>0.14204545454545453</v>
      </c>
      <c r="BP480" s="64">
        <f t="shared" si="78"/>
        <v>0.14423076923076925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14.772727272727272</v>
      </c>
      <c r="Y487" s="593">
        <f>IFERROR(Y479/H479,"0")+IFERROR(Y480/H480,"0")+IFERROR(Y481/H481,"0")+IFERROR(Y482/H482,"0")+IFERROR(Y483/H483,"0")+IFERROR(Y484/H484,"0")+IFERROR(Y485/H485,"0")+IFERROR(Y486/H486,"0")</f>
        <v>15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0.1794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78</v>
      </c>
      <c r="Y488" s="593">
        <f>IFERROR(SUM(Y479:Y486),"0")</f>
        <v>79.2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7181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7299.74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7719.16061003902</v>
      </c>
      <c r="Y537" s="593">
        <f>IFERROR(SUM(BN22:BN533),"0")</f>
        <v>7844.594000000001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13</v>
      </c>
      <c r="Y538" s="38">
        <f>ROUNDUP(SUM(BP22:BP533),0)</f>
        <v>13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8044.16061003902</v>
      </c>
      <c r="Y539" s="593">
        <f>GrossWeightTotalR+PalletQtyTotalR*25</f>
        <v>8169.594000000001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1199.3666679050045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1218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15.15123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162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364.4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635.70000000000005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536.1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3.6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983.10000000000014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182.39999999999998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342.9</v>
      </c>
      <c r="U546" s="46">
        <f>IFERROR(Y354*1,"0")+IFERROR(Y358*1,"0")+IFERROR(Y359*1,"0")+IFERROR(Y360*1,"0")</f>
        <v>1.8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990</v>
      </c>
      <c r="W546" s="46">
        <f>IFERROR(Y391*1,"0")+IFERROR(Y392*1,"0")+IFERROR(Y393*1,"0")+IFERROR(Y394*1,"0")+IFERROR(Y398*1,"0")+IFERROR(Y402*1,"0")+IFERROR(Y403*1,"0")+IFERROR(Y404*1,"0")+IFERROR(Y408*1,"0")</f>
        <v>891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10.5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2196.2399999999998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