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D817F0E6-836E-48A5-9FB5-BC0E072BE82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46" i="1" l="1"/>
  <c r="X535" i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Y487" i="1" s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Y435" i="1" s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X410" i="1"/>
  <c r="Y409" i="1"/>
  <c r="X409" i="1"/>
  <c r="BP408" i="1"/>
  <c r="BO408" i="1"/>
  <c r="BN408" i="1"/>
  <c r="BM408" i="1"/>
  <c r="Z408" i="1"/>
  <c r="Z409" i="1" s="1"/>
  <c r="Y408" i="1"/>
  <c r="Y410" i="1" s="1"/>
  <c r="P408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Y406" i="1" s="1"/>
  <c r="P402" i="1"/>
  <c r="X400" i="1"/>
  <c r="Y399" i="1"/>
  <c r="X399" i="1"/>
  <c r="BP398" i="1"/>
  <c r="BO398" i="1"/>
  <c r="BN398" i="1"/>
  <c r="BM398" i="1"/>
  <c r="Z398" i="1"/>
  <c r="Z399" i="1" s="1"/>
  <c r="Y398" i="1"/>
  <c r="Y400" i="1" s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Y383" i="1"/>
  <c r="X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Y373" i="1" s="1"/>
  <c r="P367" i="1"/>
  <c r="BP366" i="1"/>
  <c r="BO366" i="1"/>
  <c r="BN366" i="1"/>
  <c r="BM366" i="1"/>
  <c r="Z366" i="1"/>
  <c r="Y366" i="1"/>
  <c r="P366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Y350" i="1" s="1"/>
  <c r="P348" i="1"/>
  <c r="BP347" i="1"/>
  <c r="BO347" i="1"/>
  <c r="BN347" i="1"/>
  <c r="BM347" i="1"/>
  <c r="Z347" i="1"/>
  <c r="Y347" i="1"/>
  <c r="P347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Y338" i="1" s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6" i="1" s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Y29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Y281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Y274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N226" i="1"/>
  <c r="BM226" i="1"/>
  <c r="Z226" i="1"/>
  <c r="Y226" i="1"/>
  <c r="BP226" i="1" s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3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1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Y195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4" i="1" s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H546" i="1" s="1"/>
  <c r="P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Y118" i="1" s="1"/>
  <c r="P116" i="1"/>
  <c r="BP115" i="1"/>
  <c r="BO115" i="1"/>
  <c r="BN115" i="1"/>
  <c r="BM115" i="1"/>
  <c r="Z115" i="1"/>
  <c r="Y115" i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Z90" i="1" s="1"/>
  <c r="P90" i="1"/>
  <c r="X87" i="1"/>
  <c r="X86" i="1"/>
  <c r="BO85" i="1"/>
  <c r="BM85" i="1"/>
  <c r="Y85" i="1"/>
  <c r="Y87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67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Z86" i="1" s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Z144" i="1" s="1"/>
  <c r="Y145" i="1"/>
  <c r="Y150" i="1"/>
  <c r="BP147" i="1"/>
  <c r="BN147" i="1"/>
  <c r="Z147" i="1"/>
  <c r="Z149" i="1" s="1"/>
  <c r="Y161" i="1"/>
  <c r="Y178" i="1"/>
  <c r="BP170" i="1"/>
  <c r="BN170" i="1"/>
  <c r="Z170" i="1"/>
  <c r="Z178" i="1" s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Z112" i="1" s="1"/>
  <c r="Y112" i="1"/>
  <c r="Z118" i="1"/>
  <c r="BP116" i="1"/>
  <c r="BN116" i="1"/>
  <c r="Z116" i="1"/>
  <c r="BP124" i="1"/>
  <c r="BN124" i="1"/>
  <c r="Z124" i="1"/>
  <c r="Z128" i="1" s="1"/>
  <c r="Y128" i="1"/>
  <c r="BP132" i="1"/>
  <c r="BN132" i="1"/>
  <c r="Z132" i="1"/>
  <c r="Z133" i="1" s="1"/>
  <c r="Y134" i="1"/>
  <c r="G546" i="1"/>
  <c r="Y140" i="1"/>
  <c r="BP137" i="1"/>
  <c r="BN137" i="1"/>
  <c r="Z137" i="1"/>
  <c r="Z139" i="1" s="1"/>
  <c r="BP158" i="1"/>
  <c r="BN158" i="1"/>
  <c r="Z158" i="1"/>
  <c r="Z160" i="1" s="1"/>
  <c r="BP172" i="1"/>
  <c r="BN172" i="1"/>
  <c r="Z172" i="1"/>
  <c r="Z184" i="1"/>
  <c r="Y155" i="1"/>
  <c r="I546" i="1"/>
  <c r="Y167" i="1"/>
  <c r="Z174" i="1"/>
  <c r="BN174" i="1"/>
  <c r="Z176" i="1"/>
  <c r="BN176" i="1"/>
  <c r="Z182" i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BN203" i="1"/>
  <c r="BP203" i="1"/>
  <c r="Z205" i="1"/>
  <c r="Z210" i="1" s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Z281" i="1"/>
  <c r="BP279" i="1"/>
  <c r="BN279" i="1"/>
  <c r="Z279" i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Z344" i="1"/>
  <c r="BP342" i="1"/>
  <c r="BN342" i="1"/>
  <c r="Z342" i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Z424" i="1" s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Z274" i="1"/>
  <c r="BP271" i="1"/>
  <c r="BN271" i="1"/>
  <c r="Z271" i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Z316" i="1" s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Z350" i="1"/>
  <c r="BP348" i="1"/>
  <c r="BN348" i="1"/>
  <c r="Z348" i="1"/>
  <c r="BP367" i="1"/>
  <c r="BN367" i="1"/>
  <c r="Z367" i="1"/>
  <c r="BP371" i="1"/>
  <c r="BN371" i="1"/>
  <c r="Z371" i="1"/>
  <c r="Z373" i="1" s="1"/>
  <c r="BP392" i="1"/>
  <c r="BN392" i="1"/>
  <c r="Z392" i="1"/>
  <c r="Z395" i="1" s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Z470" i="1" s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512" i="1" l="1"/>
  <c r="Z522" i="1"/>
  <c r="Z331" i="1"/>
  <c r="Z323" i="1"/>
  <c r="Z256" i="1"/>
  <c r="Y536" i="1"/>
  <c r="Z81" i="1"/>
  <c r="Z72" i="1"/>
  <c r="Z32" i="1"/>
  <c r="Y540" i="1"/>
  <c r="Y537" i="1"/>
  <c r="Z493" i="1"/>
  <c r="Z266" i="1"/>
  <c r="Z239" i="1"/>
  <c r="Z104" i="1"/>
  <c r="Y538" i="1"/>
  <c r="Z541" i="1"/>
  <c r="Y539" i="1" l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<sst xmlns="http://schemas.openxmlformats.org/spreadsheetml/2006/main" count="2387" uniqueCount="852">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</sst>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9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279</v>
      </c>
      <c r="Y41" s="592">
        <f>IFERROR(IF(X41="",0,CEILING((X41/$H41),1)*$H41),"")</f>
        <v>280.8</v>
      </c>
      <c r="Z41" s="36">
        <f>IFERROR(IF(Y41=0,"",ROUNDUP(Y41/H41,0)*0.01898),"")</f>
        <v>0.49348000000000003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290.23750000000001</v>
      </c>
      <c r="BN41" s="64">
        <f>IFERROR(Y41*I41/H41,"0")</f>
        <v>292.10999999999996</v>
      </c>
      <c r="BO41" s="64">
        <f>IFERROR(1/J41*(X41/H41),"0")</f>
        <v>0.40364583333333331</v>
      </c>
      <c r="BP41" s="64">
        <f>IFERROR(1/J41*(Y41/H41),"0")</f>
        <v>0.40625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189</v>
      </c>
      <c r="Y42" s="592">
        <f>IFERROR(IF(X42="",0,CEILING((X42/$H42),1)*$H42),"")</f>
        <v>192.4</v>
      </c>
      <c r="Z42" s="36">
        <f>IFERROR(IF(Y42=0,"",ROUNDUP(Y42/H42,0)*0.00902),"")</f>
        <v>0.46904000000000001</v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199.72702702702702</v>
      </c>
      <c r="BN42" s="64">
        <f>IFERROR(Y42*I42/H42,"0")</f>
        <v>203.32000000000002</v>
      </c>
      <c r="BO42" s="64">
        <f>IFERROR(1/J42*(X42/H42),"0")</f>
        <v>0.38697788697788699</v>
      </c>
      <c r="BP42" s="64">
        <f>IFERROR(1/J42*(Y42/H42),"0")</f>
        <v>0.39393939393939392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76.914414414414409</v>
      </c>
      <c r="Y45" s="593">
        <f>IFERROR(Y41/H41,"0")+IFERROR(Y42/H42,"0")+IFERROR(Y43/H43,"0")+IFERROR(Y44/H44,"0")</f>
        <v>78</v>
      </c>
      <c r="Z45" s="593">
        <f>IFERROR(IF(Z41="",0,Z41),"0")+IFERROR(IF(Z42="",0,Z42),"0")+IFERROR(IF(Z43="",0,Z43),"0")+IFERROR(IF(Z44="",0,Z44),"0")</f>
        <v>0.96252000000000004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468</v>
      </c>
      <c r="Y46" s="593">
        <f>IFERROR(SUM(Y41:Y44),"0")</f>
        <v>473.20000000000005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32</v>
      </c>
      <c r="Y53" s="592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33.242857142857147</v>
      </c>
      <c r="BN53" s="64">
        <f t="shared" ref="BN53:BN58" si="8">IFERROR(Y53*I53/H53,"0")</f>
        <v>34.904999999999994</v>
      </c>
      <c r="BO53" s="64">
        <f t="shared" ref="BO53:BO58" si="9">IFERROR(1/J53*(X53/H53),"0")</f>
        <v>4.4642857142857144E-2</v>
      </c>
      <c r="BP53" s="64">
        <f t="shared" ref="BP53:BP58" si="10">IFERROR(1/J53*(Y53/H53),"0")</f>
        <v>4.6874999999999993E-2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26</v>
      </c>
      <c r="Y54" s="592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27.047222222222221</v>
      </c>
      <c r="BN54" s="64">
        <f t="shared" si="8"/>
        <v>33.705000000000005</v>
      </c>
      <c r="BO54" s="64">
        <f t="shared" si="9"/>
        <v>3.7615740740740741E-2</v>
      </c>
      <c r="BP54" s="64">
        <f t="shared" si="10"/>
        <v>4.6875000000000007E-2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137</v>
      </c>
      <c r="Y56" s="592">
        <f t="shared" si="6"/>
        <v>140</v>
      </c>
      <c r="Z56" s="36">
        <f>IFERROR(IF(Y56=0,"",ROUNDUP(Y56/H56,0)*0.00902),"")</f>
        <v>0.31569999999999998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144.1925</v>
      </c>
      <c r="BN56" s="64">
        <f t="shared" si="8"/>
        <v>147.35</v>
      </c>
      <c r="BO56" s="64">
        <f t="shared" si="9"/>
        <v>0.25946969696969696</v>
      </c>
      <c r="BP56" s="64">
        <f t="shared" si="10"/>
        <v>0.26515151515151514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39.514550264550266</v>
      </c>
      <c r="Y59" s="593">
        <f>IFERROR(Y53/H53,"0")+IFERROR(Y54/H54,"0")+IFERROR(Y55/H55,"0")+IFERROR(Y56/H56,"0")+IFERROR(Y57/H57,"0")+IFERROR(Y58/H58,"0")</f>
        <v>41</v>
      </c>
      <c r="Z59" s="593">
        <f>IFERROR(IF(Z53="",0,Z53),"0")+IFERROR(IF(Z54="",0,Z54),"0")+IFERROR(IF(Z55="",0,Z55),"0")+IFERROR(IF(Z56="",0,Z56),"0")+IFERROR(IF(Z57="",0,Z57),"0")+IFERROR(IF(Z58="",0,Z58),"0")</f>
        <v>0.42957999999999996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195</v>
      </c>
      <c r="Y60" s="593">
        <f>IFERROR(SUM(Y53:Y58),"0")</f>
        <v>206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27</v>
      </c>
      <c r="Y62" s="592">
        <f>IFERROR(IF(X62="",0,CEILING((X62/$H62),1)*$H62),"")</f>
        <v>32.400000000000006</v>
      </c>
      <c r="Z62" s="36">
        <f>IFERROR(IF(Y62=0,"",ROUNDUP(Y62/H62,0)*0.01898),"")</f>
        <v>5.6940000000000004E-2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28.087499999999995</v>
      </c>
      <c r="BN62" s="64">
        <f>IFERROR(Y62*I62/H62,"0")</f>
        <v>33.705000000000005</v>
      </c>
      <c r="BO62" s="64">
        <f>IFERROR(1/J62*(X62/H62),"0")</f>
        <v>3.90625E-2</v>
      </c>
      <c r="BP62" s="64">
        <f>IFERROR(1/J62*(Y62/H62),"0")</f>
        <v>4.6875000000000007E-2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2.5</v>
      </c>
      <c r="Y66" s="593">
        <f>IFERROR(Y62/H62,"0")+IFERROR(Y63/H63,"0")+IFERROR(Y64/H64,"0")+IFERROR(Y65/H65,"0")</f>
        <v>3.0000000000000004</v>
      </c>
      <c r="Z66" s="593">
        <f>IFERROR(IF(Z62="",0,Z62),"0")+IFERROR(IF(Z63="",0,Z63),"0")+IFERROR(IF(Z64="",0,Z64),"0")+IFERROR(IF(Z65="",0,Z65),"0")</f>
        <v>5.6940000000000004E-2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27</v>
      </c>
      <c r="Y67" s="593">
        <f>IFERROR(SUM(Y62:Y65),"0")</f>
        <v>32.400000000000006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67</v>
      </c>
      <c r="Y76" s="592">
        <f t="shared" si="11"/>
        <v>67.2</v>
      </c>
      <c r="Z76" s="36">
        <f>IFERROR(IF(Y76=0,"",ROUNDUP(Y76/H76,0)*0.01898),"")</f>
        <v>0.15184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70.469642857142858</v>
      </c>
      <c r="BN76" s="64">
        <f t="shared" si="13"/>
        <v>70.680000000000007</v>
      </c>
      <c r="BO76" s="64">
        <f t="shared" si="14"/>
        <v>0.12462797619047619</v>
      </c>
      <c r="BP76" s="64">
        <f t="shared" si="15"/>
        <v>0.125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7.9761904761904763</v>
      </c>
      <c r="Y81" s="593">
        <f>IFERROR(Y75/H75,"0")+IFERROR(Y76/H76,"0")+IFERROR(Y77/H77,"0")+IFERROR(Y78/H78,"0")+IFERROR(Y79/H79,"0")+IFERROR(Y80/H80,"0")</f>
        <v>8</v>
      </c>
      <c r="Z81" s="593">
        <f>IFERROR(IF(Z75="",0,Z75),"0")+IFERROR(IF(Z76="",0,Z76),"0")+IFERROR(IF(Z77="",0,Z77),"0")+IFERROR(IF(Z78="",0,Z78),"0")+IFERROR(IF(Z79="",0,Z79),"0")+IFERROR(IF(Z80="",0,Z80),"0")</f>
        <v>0.15184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67</v>
      </c>
      <c r="Y82" s="593">
        <f>IFERROR(SUM(Y75:Y80),"0")</f>
        <v>67.2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110</v>
      </c>
      <c r="Y84" s="592">
        <f>IFERROR(IF(X84="",0,CEILING((X84/$H84),1)*$H84),"")</f>
        <v>117</v>
      </c>
      <c r="Z84" s="36">
        <f>IFERROR(IF(Y84=0,"",ROUNDUP(Y84/H84,0)*0.01898),"")</f>
        <v>0.28470000000000001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116.13461538461537</v>
      </c>
      <c r="BN84" s="64">
        <f>IFERROR(Y84*I84/H84,"0")</f>
        <v>123.52499999999999</v>
      </c>
      <c r="BO84" s="64">
        <f>IFERROR(1/J84*(X84/H84),"0")</f>
        <v>0.2203525641025641</v>
      </c>
      <c r="BP84" s="64">
        <f>IFERROR(1/J84*(Y84/H84),"0")</f>
        <v>0.234375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17</v>
      </c>
      <c r="Y85" s="592">
        <f>IFERROR(IF(X85="",0,CEILING((X85/$H85),1)*$H85),"")</f>
        <v>19.2</v>
      </c>
      <c r="Z85" s="36">
        <f>IFERROR(IF(Y85=0,"",ROUNDUP(Y85/H85,0)*0.00902),"")</f>
        <v>7.2160000000000002E-2</v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18.487500000000001</v>
      </c>
      <c r="BN85" s="64">
        <f>IFERROR(Y85*I85/H85,"0")</f>
        <v>20.88</v>
      </c>
      <c r="BO85" s="64">
        <f>IFERROR(1/J85*(X85/H85),"0")</f>
        <v>5.3661616161616167E-2</v>
      </c>
      <c r="BP85" s="64">
        <f>IFERROR(1/J85*(Y85/H85),"0")</f>
        <v>6.0606060606060608E-2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21.185897435897438</v>
      </c>
      <c r="Y86" s="593">
        <f>IFERROR(Y84/H84,"0")+IFERROR(Y85/H85,"0")</f>
        <v>23</v>
      </c>
      <c r="Z86" s="593">
        <f>IFERROR(IF(Z84="",0,Z84),"0")+IFERROR(IF(Z85="",0,Z85),"0")</f>
        <v>0.35686000000000001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127</v>
      </c>
      <c r="Y87" s="593">
        <f>IFERROR(SUM(Y84:Y85),"0")</f>
        <v>136.19999999999999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400</v>
      </c>
      <c r="Y90" s="592">
        <f>IFERROR(IF(X90="",0,CEILING((X90/$H90),1)*$H90),"")</f>
        <v>410.40000000000003</v>
      </c>
      <c r="Z90" s="36">
        <f>IFERROR(IF(Y90=0,"",ROUNDUP(Y90/H90,0)*0.01898),"")</f>
        <v>0.72123999999999999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416.11111111111109</v>
      </c>
      <c r="BN90" s="64">
        <f>IFERROR(Y90*I90/H90,"0")</f>
        <v>426.92999999999995</v>
      </c>
      <c r="BO90" s="64">
        <f>IFERROR(1/J90*(X90/H90),"0")</f>
        <v>0.57870370370370372</v>
      </c>
      <c r="BP90" s="64">
        <f>IFERROR(1/J90*(Y90/H90),"0")</f>
        <v>0.59375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257</v>
      </c>
      <c r="Y92" s="592">
        <f>IFERROR(IF(X92="",0,CEILING((X92/$H92),1)*$H92),"")</f>
        <v>261</v>
      </c>
      <c r="Z92" s="36">
        <f>IFERROR(IF(Y92=0,"",ROUNDUP(Y92/H92,0)*0.00902),"")</f>
        <v>0.52316000000000007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268.99333333333334</v>
      </c>
      <c r="BN92" s="64">
        <f>IFERROR(Y92*I92/H92,"0")</f>
        <v>273.18</v>
      </c>
      <c r="BO92" s="64">
        <f>IFERROR(1/J92*(X92/H92),"0")</f>
        <v>0.43265993265993269</v>
      </c>
      <c r="BP92" s="64">
        <f>IFERROR(1/J92*(Y92/H92),"0")</f>
        <v>0.43939393939393939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94.148148148148152</v>
      </c>
      <c r="Y93" s="593">
        <f>IFERROR(Y90/H90,"0")+IFERROR(Y91/H91,"0")+IFERROR(Y92/H92,"0")</f>
        <v>96</v>
      </c>
      <c r="Z93" s="593">
        <f>IFERROR(IF(Z90="",0,Z90),"0")+IFERROR(IF(Z91="",0,Z91),"0")+IFERROR(IF(Z92="",0,Z92),"0")</f>
        <v>1.2444000000000002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657</v>
      </c>
      <c r="Y94" s="593">
        <f>IFERROR(SUM(Y90:Y92),"0")</f>
        <v>671.40000000000009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134</v>
      </c>
      <c r="Y96" s="592">
        <f t="shared" ref="Y96:Y103" si="16">IFERROR(IF(X96="",0,CEILING((X96/$H96),1)*$H96),"")</f>
        <v>134.4</v>
      </c>
      <c r="Z96" s="36">
        <f>IFERROR(IF(Y96=0,"",ROUNDUP(Y96/H96,0)*0.01898),"")</f>
        <v>0.30368000000000001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142.27928571428569</v>
      </c>
      <c r="BN96" s="64">
        <f t="shared" ref="BN96:BN103" si="18">IFERROR(Y96*I96/H96,"0")</f>
        <v>142.70400000000001</v>
      </c>
      <c r="BO96" s="64">
        <f t="shared" ref="BO96:BO103" si="19">IFERROR(1/J96*(X96/H96),"0")</f>
        <v>0.24925595238095238</v>
      </c>
      <c r="BP96" s="64">
        <f t="shared" ref="BP96:BP103" si="20">IFERROR(1/J96*(Y96/H96),"0")</f>
        <v>0.25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79</v>
      </c>
      <c r="Y101" s="592">
        <f t="shared" si="16"/>
        <v>81</v>
      </c>
      <c r="Z101" s="36">
        <f>IFERROR(IF(Y101=0,"",ROUNDUP(Y101/H101,0)*0.00651),"")</f>
        <v>0.1953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86.373333333333321</v>
      </c>
      <c r="BN101" s="64">
        <f t="shared" si="18"/>
        <v>88.559999999999988</v>
      </c>
      <c r="BO101" s="64">
        <f t="shared" si="19"/>
        <v>0.16076516076516076</v>
      </c>
      <c r="BP101" s="64">
        <f t="shared" si="20"/>
        <v>0.16483516483516483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381</v>
      </c>
      <c r="Y103" s="592">
        <f t="shared" si="16"/>
        <v>381.6</v>
      </c>
      <c r="Z103" s="36">
        <f>IFERROR(IF(Y103=0,"",ROUNDUP(Y103/H103,0)*0.00651),"")</f>
        <v>1.38012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430.10666666666668</v>
      </c>
      <c r="BN103" s="64">
        <f t="shared" si="18"/>
        <v>430.78399999999999</v>
      </c>
      <c r="BO103" s="64">
        <f t="shared" si="19"/>
        <v>1.1630036630036631</v>
      </c>
      <c r="BP103" s="64">
        <f t="shared" si="20"/>
        <v>1.1648351648351649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256.87830687830689</v>
      </c>
      <c r="Y104" s="593">
        <f>IFERROR(Y96/H96,"0")+IFERROR(Y97/H97,"0")+IFERROR(Y98/H98,"0")+IFERROR(Y99/H99,"0")+IFERROR(Y100/H100,"0")+IFERROR(Y101/H101,"0")+IFERROR(Y102/H102,"0")+IFERROR(Y103/H103,"0")</f>
        <v>258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1.8791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594</v>
      </c>
      <c r="Y105" s="593">
        <f>IFERROR(SUM(Y96:Y103),"0")</f>
        <v>597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400</v>
      </c>
      <c r="Y108" s="592">
        <f>IFERROR(IF(X108="",0,CEILING((X108/$H108),1)*$H108),"")</f>
        <v>410.40000000000003</v>
      </c>
      <c r="Z108" s="36">
        <f>IFERROR(IF(Y108=0,"",ROUNDUP(Y108/H108,0)*0.01898),"")</f>
        <v>0.72123999999999999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416.11111111111109</v>
      </c>
      <c r="BN108" s="64">
        <f>IFERROR(Y108*I108/H108,"0")</f>
        <v>426.92999999999995</v>
      </c>
      <c r="BO108" s="64">
        <f>IFERROR(1/J108*(X108/H108),"0")</f>
        <v>0.57870370370370372</v>
      </c>
      <c r="BP108" s="64">
        <f>IFERROR(1/J108*(Y108/H108),"0")</f>
        <v>0.59375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333</v>
      </c>
      <c r="Y110" s="592">
        <f>IFERROR(IF(X110="",0,CEILING((X110/$H110),1)*$H110),"")</f>
        <v>333</v>
      </c>
      <c r="Z110" s="36">
        <f>IFERROR(IF(Y110=0,"",ROUNDUP(Y110/H110,0)*0.00902),"")</f>
        <v>0.66748000000000007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348.54</v>
      </c>
      <c r="BN110" s="64">
        <f>IFERROR(Y110*I110/H110,"0")</f>
        <v>348.54</v>
      </c>
      <c r="BO110" s="64">
        <f>IFERROR(1/J110*(X110/H110),"0")</f>
        <v>0.56060606060606066</v>
      </c>
      <c r="BP110" s="64">
        <f>IFERROR(1/J110*(Y110/H110),"0")</f>
        <v>0.56060606060606066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111.03703703703704</v>
      </c>
      <c r="Y112" s="593">
        <f>IFERROR(Y108/H108,"0")+IFERROR(Y109/H109,"0")+IFERROR(Y110/H110,"0")+IFERROR(Y111/H111,"0")</f>
        <v>112</v>
      </c>
      <c r="Z112" s="593">
        <f>IFERROR(IF(Z108="",0,Z108),"0")+IFERROR(IF(Z109="",0,Z109),"0")+IFERROR(IF(Z110="",0,Z110),"0")+IFERROR(IF(Z111="",0,Z111),"0")</f>
        <v>1.3887200000000002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733</v>
      </c>
      <c r="Y113" s="593">
        <f>IFERROR(SUM(Y108:Y111),"0")</f>
        <v>743.40000000000009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21</v>
      </c>
      <c r="Y115" s="592">
        <f>IFERROR(IF(X115="",0,CEILING((X115/$H115),1)*$H115),"")</f>
        <v>21.6</v>
      </c>
      <c r="Z115" s="36">
        <f>IFERROR(IF(Y115=0,"",ROUNDUP(Y115/H115,0)*0.01898),"")</f>
        <v>3.7960000000000001E-2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21.845833333333331</v>
      </c>
      <c r="BN115" s="64">
        <f>IFERROR(Y115*I115/H115,"0")</f>
        <v>22.47</v>
      </c>
      <c r="BO115" s="64">
        <f>IFERROR(1/J115*(X115/H115),"0")</f>
        <v>3.0381944444444444E-2</v>
      </c>
      <c r="BP115" s="64">
        <f>IFERROR(1/J115*(Y115/H115),"0")</f>
        <v>3.125E-2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37</v>
      </c>
      <c r="Y117" s="592">
        <f>IFERROR(IF(X117="",0,CEILING((X117/$H117),1)*$H117),"")</f>
        <v>38.4</v>
      </c>
      <c r="Z117" s="36">
        <f>IFERROR(IF(Y117=0,"",ROUNDUP(Y117/H117,0)*0.00651),"")</f>
        <v>0.10416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39.775000000000006</v>
      </c>
      <c r="BN117" s="64">
        <f>IFERROR(Y117*I117/H117,"0")</f>
        <v>41.28</v>
      </c>
      <c r="BO117" s="64">
        <f>IFERROR(1/J117*(X117/H117),"0")</f>
        <v>8.4706959706959725E-2</v>
      </c>
      <c r="BP117" s="64">
        <f>IFERROR(1/J117*(Y117/H117),"0")</f>
        <v>8.7912087912087919E-2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17.361111111111111</v>
      </c>
      <c r="Y118" s="593">
        <f>IFERROR(Y115/H115,"0")+IFERROR(Y116/H116,"0")+IFERROR(Y117/H117,"0")</f>
        <v>18</v>
      </c>
      <c r="Z118" s="593">
        <f>IFERROR(IF(Z115="",0,Z115),"0")+IFERROR(IF(Z116="",0,Z116),"0")+IFERROR(IF(Z117="",0,Z117),"0")</f>
        <v>0.14212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58</v>
      </c>
      <c r="Y119" s="593">
        <f>IFERROR(SUM(Y115:Y117),"0")</f>
        <v>60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189</v>
      </c>
      <c r="Y122" s="592">
        <f t="shared" si="21"/>
        <v>193.20000000000002</v>
      </c>
      <c r="Z122" s="36">
        <f>IFERROR(IF(Y122=0,"",ROUNDUP(Y122/H122,0)*0.01898),"")</f>
        <v>0.43653999999999998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200.54249999999999</v>
      </c>
      <c r="BN122" s="64">
        <f t="shared" si="23"/>
        <v>204.99900000000002</v>
      </c>
      <c r="BO122" s="64">
        <f t="shared" si="24"/>
        <v>0.3515625</v>
      </c>
      <c r="BP122" s="64">
        <f t="shared" si="25"/>
        <v>0.359375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22.5</v>
      </c>
      <c r="Y128" s="593">
        <f>IFERROR(Y121/H121,"0")+IFERROR(Y122/H122,"0")+IFERROR(Y123/H123,"0")+IFERROR(Y124/H124,"0")+IFERROR(Y125/H125,"0")+IFERROR(Y126/H126,"0")+IFERROR(Y127/H127,"0")</f>
        <v>23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0.43653999999999998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189</v>
      </c>
      <c r="Y129" s="593">
        <f>IFERROR(SUM(Y121:Y127),"0")</f>
        <v>193.20000000000002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116</v>
      </c>
      <c r="Y169" s="592">
        <f t="shared" ref="Y169:Y177" si="26">IFERROR(IF(X169="",0,CEILING((X169/$H169),1)*$H169),"")</f>
        <v>117.60000000000001</v>
      </c>
      <c r="Z169" s="36">
        <f>IFERROR(IF(Y169=0,"",ROUNDUP(Y169/H169,0)*0.00902),"")</f>
        <v>0.25256000000000001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123.45714285714284</v>
      </c>
      <c r="BN169" s="64">
        <f t="shared" ref="BN169:BN177" si="28">IFERROR(Y169*I169/H169,"0")</f>
        <v>125.16</v>
      </c>
      <c r="BO169" s="64">
        <f t="shared" ref="BO169:BO177" si="29">IFERROR(1/J169*(X169/H169),"0")</f>
        <v>0.20923520923520922</v>
      </c>
      <c r="BP169" s="64">
        <f t="shared" ref="BP169:BP177" si="30">IFERROR(1/J169*(Y169/H169),"0")</f>
        <v>0.21212121212121213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299</v>
      </c>
      <c r="Y171" s="592">
        <f t="shared" si="26"/>
        <v>302.40000000000003</v>
      </c>
      <c r="Z171" s="36">
        <f>IFERROR(IF(Y171=0,"",ROUNDUP(Y171/H171,0)*0.00902),"")</f>
        <v>0.64944000000000002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313.95000000000005</v>
      </c>
      <c r="BN171" s="64">
        <f t="shared" si="28"/>
        <v>317.52000000000004</v>
      </c>
      <c r="BO171" s="64">
        <f t="shared" si="29"/>
        <v>0.53932178932178931</v>
      </c>
      <c r="BP171" s="64">
        <f t="shared" si="30"/>
        <v>0.54545454545454541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36</v>
      </c>
      <c r="Y174" s="592">
        <f t="shared" si="26"/>
        <v>36</v>
      </c>
      <c r="Z174" s="36">
        <f>IFERROR(IF(Y174=0,"",ROUNDUP(Y174/H174,0)*0.00502),"")</f>
        <v>0.1004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38.6</v>
      </c>
      <c r="BN174" s="64">
        <f t="shared" si="28"/>
        <v>38.6</v>
      </c>
      <c r="BO174" s="64">
        <f t="shared" si="29"/>
        <v>8.5470085470085472E-2</v>
      </c>
      <c r="BP174" s="64">
        <f t="shared" si="30"/>
        <v>8.5470085470085472E-2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118.80952380952381</v>
      </c>
      <c r="Y178" s="593">
        <f>IFERROR(Y169/H169,"0")+IFERROR(Y170/H170,"0")+IFERROR(Y171/H171,"0")+IFERROR(Y172/H172,"0")+IFERROR(Y173/H173,"0")+IFERROR(Y174/H174,"0")+IFERROR(Y175/H175,"0")+IFERROR(Y176/H176,"0")+IFERROR(Y177/H177,"0")</f>
        <v>120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1.0024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451</v>
      </c>
      <c r="Y179" s="593">
        <f>IFERROR(SUM(Y169:Y177),"0")</f>
        <v>456.00000000000006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22</v>
      </c>
      <c r="Y198" s="592">
        <f>IFERROR(IF(X198="",0,CEILING((X198/$H198),1)*$H198),"")</f>
        <v>23.1</v>
      </c>
      <c r="Z198" s="36">
        <f>IFERROR(IF(Y198=0,"",ROUNDUP(Y198/H198,0)*0.00651),"")</f>
        <v>7.1610000000000007E-2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23.885714285714283</v>
      </c>
      <c r="BN198" s="64">
        <f>IFERROR(Y198*I198/H198,"0")</f>
        <v>25.08</v>
      </c>
      <c r="BO198" s="64">
        <f>IFERROR(1/J198*(X198/H198),"0")</f>
        <v>5.7561486132914709E-2</v>
      </c>
      <c r="BP198" s="64">
        <f>IFERROR(1/J198*(Y198/H198),"0")</f>
        <v>6.0439560439560447E-2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10.476190476190476</v>
      </c>
      <c r="Y199" s="593">
        <f>IFERROR(Y197/H197,"0")+IFERROR(Y198/H198,"0")</f>
        <v>11</v>
      </c>
      <c r="Z199" s="593">
        <f>IFERROR(IF(Z197="",0,Z197),"0")+IFERROR(IF(Z198="",0,Z198),"0")</f>
        <v>7.1610000000000007E-2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22</v>
      </c>
      <c r="Y200" s="593">
        <f>IFERROR(SUM(Y197:Y198),"0")</f>
        <v>23.1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273</v>
      </c>
      <c r="Y202" s="592">
        <f t="shared" ref="Y202:Y209" si="31">IFERROR(IF(X202="",0,CEILING((X202/$H202),1)*$H202),"")</f>
        <v>275.40000000000003</v>
      </c>
      <c r="Z202" s="36">
        <f>IFERROR(IF(Y202=0,"",ROUNDUP(Y202/H202,0)*0.00902),"")</f>
        <v>0.46001999999999998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283.61666666666667</v>
      </c>
      <c r="BN202" s="64">
        <f t="shared" ref="BN202:BN209" si="33">IFERROR(Y202*I202/H202,"0")</f>
        <v>286.11000000000007</v>
      </c>
      <c r="BO202" s="64">
        <f t="shared" ref="BO202:BO209" si="34">IFERROR(1/J202*(X202/H202),"0")</f>
        <v>0.38299663299663295</v>
      </c>
      <c r="BP202" s="64">
        <f t="shared" ref="BP202:BP209" si="35">IFERROR(1/J202*(Y202/H202),"0")</f>
        <v>0.38636363636363635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159</v>
      </c>
      <c r="Y203" s="592">
        <f t="shared" si="31"/>
        <v>162</v>
      </c>
      <c r="Z203" s="36">
        <f>IFERROR(IF(Y203=0,"",ROUNDUP(Y203/H203,0)*0.00902),"")</f>
        <v>0.27060000000000001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165.18333333333334</v>
      </c>
      <c r="BN203" s="64">
        <f t="shared" si="33"/>
        <v>168.3</v>
      </c>
      <c r="BO203" s="64">
        <f t="shared" si="34"/>
        <v>0.22306397306397305</v>
      </c>
      <c r="BP203" s="64">
        <f t="shared" si="35"/>
        <v>0.22727272727272727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175</v>
      </c>
      <c r="Y205" s="592">
        <f t="shared" si="31"/>
        <v>178.20000000000002</v>
      </c>
      <c r="Z205" s="36">
        <f>IFERROR(IF(Y205=0,"",ROUNDUP(Y205/H205,0)*0.00902),"")</f>
        <v>0.29766000000000004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181.80555555555554</v>
      </c>
      <c r="BN205" s="64">
        <f t="shared" si="33"/>
        <v>185.13</v>
      </c>
      <c r="BO205" s="64">
        <f t="shared" si="34"/>
        <v>0.24551066217732884</v>
      </c>
      <c r="BP205" s="64">
        <f t="shared" si="35"/>
        <v>0.25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45</v>
      </c>
      <c r="Y206" s="592">
        <f t="shared" si="31"/>
        <v>45</v>
      </c>
      <c r="Z206" s="36">
        <f>IFERROR(IF(Y206=0,"",ROUNDUP(Y206/H206,0)*0.00502),"")</f>
        <v>0.1255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48.249999999999993</v>
      </c>
      <c r="BN206" s="64">
        <f t="shared" si="33"/>
        <v>48.249999999999993</v>
      </c>
      <c r="BO206" s="64">
        <f t="shared" si="34"/>
        <v>0.10683760683760685</v>
      </c>
      <c r="BP206" s="64">
        <f t="shared" si="35"/>
        <v>0.10683760683760685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36</v>
      </c>
      <c r="Y207" s="592">
        <f t="shared" si="31"/>
        <v>36</v>
      </c>
      <c r="Z207" s="36">
        <f>IFERROR(IF(Y207=0,"",ROUNDUP(Y207/H207,0)*0.00502),"")</f>
        <v>0.1004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37.999999999999993</v>
      </c>
      <c r="BN207" s="64">
        <f t="shared" si="33"/>
        <v>37.999999999999993</v>
      </c>
      <c r="BO207" s="64">
        <f t="shared" si="34"/>
        <v>8.5470085470085472E-2</v>
      </c>
      <c r="BP207" s="64">
        <f t="shared" si="35"/>
        <v>8.5470085470085472E-2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43</v>
      </c>
      <c r="Y209" s="592">
        <f t="shared" si="31"/>
        <v>43.2</v>
      </c>
      <c r="Z209" s="36">
        <f>IFERROR(IF(Y209=0,"",ROUNDUP(Y209/H209,0)*0.00502),"")</f>
        <v>0.12048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45.388888888888893</v>
      </c>
      <c r="BN209" s="64">
        <f t="shared" si="33"/>
        <v>45.6</v>
      </c>
      <c r="BO209" s="64">
        <f t="shared" si="34"/>
        <v>0.10208926875593544</v>
      </c>
      <c r="BP209" s="64">
        <f t="shared" si="35"/>
        <v>0.10256410256410257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181.29629629629628</v>
      </c>
      <c r="Y210" s="593">
        <f>IFERROR(Y202/H202,"0")+IFERROR(Y203/H203,"0")+IFERROR(Y204/H204,"0")+IFERROR(Y205/H205,"0")+IFERROR(Y206/H206,"0")+IFERROR(Y207/H207,"0")+IFERROR(Y208/H208,"0")+IFERROR(Y209/H209,"0")</f>
        <v>183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1.37466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731</v>
      </c>
      <c r="Y211" s="593">
        <f>IFERROR(SUM(Y202:Y209),"0")</f>
        <v>739.80000000000007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296</v>
      </c>
      <c r="Y215" s="592">
        <f t="shared" si="36"/>
        <v>304.5</v>
      </c>
      <c r="Z215" s="36">
        <f>IFERROR(IF(Y215=0,"",ROUNDUP(Y215/H215,0)*0.01898),"")</f>
        <v>0.6643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313.65793103448271</v>
      </c>
      <c r="BN215" s="64">
        <f t="shared" si="38"/>
        <v>322.66500000000002</v>
      </c>
      <c r="BO215" s="64">
        <f t="shared" si="39"/>
        <v>0.5316091954022989</v>
      </c>
      <c r="BP215" s="64">
        <f t="shared" si="40"/>
        <v>0.546875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151</v>
      </c>
      <c r="Y216" s="592">
        <f t="shared" si="36"/>
        <v>151.19999999999999</v>
      </c>
      <c r="Z216" s="36">
        <f t="shared" ref="Z216:Z221" si="41">IFERROR(IF(Y216=0,"",ROUNDUP(Y216/H216,0)*0.00651),"")</f>
        <v>0.41012999999999999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167.98750000000001</v>
      </c>
      <c r="BN216" s="64">
        <f t="shared" si="38"/>
        <v>168.20999999999998</v>
      </c>
      <c r="BO216" s="64">
        <f t="shared" si="39"/>
        <v>0.34569597069597074</v>
      </c>
      <c r="BP216" s="64">
        <f t="shared" si="40"/>
        <v>0.3461538461538462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92</v>
      </c>
      <c r="Y220" s="592">
        <f t="shared" si="36"/>
        <v>93.6</v>
      </c>
      <c r="Z220" s="36">
        <f t="shared" si="41"/>
        <v>0.25389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101.66000000000001</v>
      </c>
      <c r="BN220" s="64">
        <f t="shared" si="38"/>
        <v>103.42800000000001</v>
      </c>
      <c r="BO220" s="64">
        <f t="shared" si="39"/>
        <v>0.21062271062271065</v>
      </c>
      <c r="BP220" s="64">
        <f t="shared" si="40"/>
        <v>0.2142857142857143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114</v>
      </c>
      <c r="Y221" s="592">
        <f t="shared" si="36"/>
        <v>115.19999999999999</v>
      </c>
      <c r="Z221" s="36">
        <f t="shared" si="41"/>
        <v>0.31247999999999998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126.25500000000001</v>
      </c>
      <c r="BN221" s="64">
        <f t="shared" si="38"/>
        <v>127.584</v>
      </c>
      <c r="BO221" s="64">
        <f t="shared" si="39"/>
        <v>0.26098901098901101</v>
      </c>
      <c r="BP221" s="64">
        <f t="shared" si="40"/>
        <v>0.26373626373626374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182.77298850574715</v>
      </c>
      <c r="Y222" s="593">
        <f>IFERROR(Y213/H213,"0")+IFERROR(Y214/H214,"0")+IFERROR(Y215/H215,"0")+IFERROR(Y216/H216,"0")+IFERROR(Y217/H217,"0")+IFERROR(Y218/H218,"0")+IFERROR(Y219/H219,"0")+IFERROR(Y220/H220,"0")+IFERROR(Y221/H221,"0")</f>
        <v>185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1.6408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653</v>
      </c>
      <c r="Y223" s="593">
        <f>IFERROR(SUM(Y213:Y221),"0")</f>
        <v>664.5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18</v>
      </c>
      <c r="Y225" s="592">
        <f>IFERROR(IF(X225="",0,CEILING((X225/$H225),1)*$H225),"")</f>
        <v>19.2</v>
      </c>
      <c r="Z225" s="36">
        <f>IFERROR(IF(Y225=0,"",ROUNDUP(Y225/H225,0)*0.00651),"")</f>
        <v>5.2080000000000001E-2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19.890000000000004</v>
      </c>
      <c r="BN225" s="64">
        <f>IFERROR(Y225*I225/H225,"0")</f>
        <v>21.216000000000001</v>
      </c>
      <c r="BO225" s="64">
        <f>IFERROR(1/J225*(X225/H225),"0")</f>
        <v>4.1208791208791215E-2</v>
      </c>
      <c r="BP225" s="64">
        <f>IFERROR(1/J225*(Y225/H225),"0")</f>
        <v>4.3956043956043959E-2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74</v>
      </c>
      <c r="Y226" s="592">
        <f>IFERROR(IF(X226="",0,CEILING((X226/$H226),1)*$H226),"")</f>
        <v>74.399999999999991</v>
      </c>
      <c r="Z226" s="36">
        <f>IFERROR(IF(Y226=0,"",ROUNDUP(Y226/H226,0)*0.00651),"")</f>
        <v>0.20181000000000002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81.77000000000001</v>
      </c>
      <c r="BN226" s="64">
        <f>IFERROR(Y226*I226/H226,"0")</f>
        <v>82.212000000000003</v>
      </c>
      <c r="BO226" s="64">
        <f>IFERROR(1/J226*(X226/H226),"0")</f>
        <v>0.16941391941391945</v>
      </c>
      <c r="BP226" s="64">
        <f>IFERROR(1/J226*(Y226/H226),"0")</f>
        <v>0.17032967032967034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38.333333333333336</v>
      </c>
      <c r="Y227" s="593">
        <f>IFERROR(Y225/H225,"0")+IFERROR(Y226/H226,"0")</f>
        <v>39</v>
      </c>
      <c r="Z227" s="593">
        <f>IFERROR(IF(Z225="",0,Z225),"0")+IFERROR(IF(Z226="",0,Z226),"0")</f>
        <v>0.25389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92</v>
      </c>
      <c r="Y228" s="593">
        <f>IFERROR(SUM(Y225:Y226),"0")</f>
        <v>93.6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150</v>
      </c>
      <c r="Y231" s="592">
        <f t="shared" ref="Y231:Y238" si="42">IFERROR(IF(X231="",0,CEILING((X231/$H231),1)*$H231),"")</f>
        <v>150.79999999999998</v>
      </c>
      <c r="Z231" s="36">
        <f>IFERROR(IF(Y231=0,"",ROUNDUP(Y231/H231,0)*0.01898),"")</f>
        <v>0.24674000000000001</v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155.625</v>
      </c>
      <c r="BN231" s="64">
        <f t="shared" ref="BN231:BN238" si="44">IFERROR(Y231*I231/H231,"0")</f>
        <v>156.45500000000001</v>
      </c>
      <c r="BO231" s="64">
        <f t="shared" ref="BO231:BO238" si="45">IFERROR(1/J231*(X231/H231),"0")</f>
        <v>0.20204741379310345</v>
      </c>
      <c r="BP231" s="64">
        <f t="shared" ref="BP231:BP238" si="46">IFERROR(1/J231*(Y231/H231),"0")</f>
        <v>0.20312499999999997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12.931034482758621</v>
      </c>
      <c r="Y239" s="593">
        <f>IFERROR(Y231/H231,"0")+IFERROR(Y232/H232,"0")+IFERROR(Y233/H233,"0")+IFERROR(Y234/H234,"0")+IFERROR(Y235/H235,"0")+IFERROR(Y236/H236,"0")+IFERROR(Y237/H237,"0")+IFERROR(Y238/H238,"0")</f>
        <v>12.999999999999998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0.24674000000000001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150</v>
      </c>
      <c r="Y240" s="593">
        <f>IFERROR(SUM(Y231:Y238),"0")</f>
        <v>150.79999999999998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80</v>
      </c>
      <c r="Y279" s="592">
        <f>IFERROR(IF(X279="",0,CEILING((X279/$H279),1)*$H279),"")</f>
        <v>81.599999999999994</v>
      </c>
      <c r="Z279" s="36">
        <f>IFERROR(IF(Y279=0,"",ROUNDUP(Y279/H279,0)*0.00651),"")</f>
        <v>0.22134000000000001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88.40000000000002</v>
      </c>
      <c r="BN279" s="64">
        <f>IFERROR(Y279*I279/H279,"0")</f>
        <v>90.168000000000006</v>
      </c>
      <c r="BO279" s="64">
        <f>IFERROR(1/J279*(X279/H279),"0")</f>
        <v>0.18315018315018317</v>
      </c>
      <c r="BP279" s="64">
        <f>IFERROR(1/J279*(Y279/H279),"0")</f>
        <v>0.18681318681318682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56</v>
      </c>
      <c r="Y280" s="592">
        <f>IFERROR(IF(X280="",0,CEILING((X280/$H280),1)*$H280),"")</f>
        <v>57.599999999999994</v>
      </c>
      <c r="Z280" s="36">
        <f>IFERROR(IF(Y280=0,"",ROUNDUP(Y280/H280,0)*0.00651),"")</f>
        <v>0.15623999999999999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60.20000000000001</v>
      </c>
      <c r="BN280" s="64">
        <f>IFERROR(Y280*I280/H280,"0")</f>
        <v>61.919999999999995</v>
      </c>
      <c r="BO280" s="64">
        <f>IFERROR(1/J280*(X280/H280),"0")</f>
        <v>0.12820512820512822</v>
      </c>
      <c r="BP280" s="64">
        <f>IFERROR(1/J280*(Y280/H280),"0")</f>
        <v>0.13186813186813187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56.666666666666671</v>
      </c>
      <c r="Y281" s="593">
        <f>IFERROR(Y278/H278,"0")+IFERROR(Y279/H279,"0")+IFERROR(Y280/H280,"0")</f>
        <v>58</v>
      </c>
      <c r="Z281" s="593">
        <f>IFERROR(IF(Z278="",0,Z278),"0")+IFERROR(IF(Z279="",0,Z279),"0")+IFERROR(IF(Z280="",0,Z280),"0")</f>
        <v>0.37758000000000003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136</v>
      </c>
      <c r="Y282" s="593">
        <f>IFERROR(SUM(Y278:Y280),"0")</f>
        <v>139.19999999999999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18</v>
      </c>
      <c r="Y330" s="592">
        <f>IFERROR(IF(X330="",0,CEILING((X330/$H330),1)*$H330),"")</f>
        <v>18.900000000000002</v>
      </c>
      <c r="Z330" s="36">
        <f>IFERROR(IF(Y330=0,"",ROUNDUP(Y330/H330,0)*0.00651),"")</f>
        <v>4.5569999999999999E-2</v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19.72</v>
      </c>
      <c r="BN330" s="64">
        <f>IFERROR(Y330*I330/H330,"0")</f>
        <v>20.706000000000003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6.6666666666666661</v>
      </c>
      <c r="Y331" s="593">
        <f>IFERROR(Y326/H326,"0")+IFERROR(Y327/H327,"0")+IFERROR(Y328/H328,"0")+IFERROR(Y329/H329,"0")+IFERROR(Y330/H330,"0")</f>
        <v>7</v>
      </c>
      <c r="Z331" s="593">
        <f>IFERROR(IF(Z326="",0,Z326),"0")+IFERROR(IF(Z327="",0,Z327),"0")+IFERROR(IF(Z328="",0,Z328),"0")+IFERROR(IF(Z329="",0,Z329),"0")+IFERROR(IF(Z330="",0,Z330),"0")</f>
        <v>4.5569999999999999E-2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18</v>
      </c>
      <c r="Y332" s="593">
        <f>IFERROR(SUM(Y326:Y330),"0")</f>
        <v>18.900000000000002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136</v>
      </c>
      <c r="Y334" s="592">
        <f>IFERROR(IF(X334="",0,CEILING((X334/$H334),1)*$H334),"")</f>
        <v>142.80000000000001</v>
      </c>
      <c r="Z334" s="36">
        <f>IFERROR(IF(Y334=0,"",ROUNDUP(Y334/H334,0)*0.01898),"")</f>
        <v>0.32266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144.40285714285716</v>
      </c>
      <c r="BN334" s="64">
        <f>IFERROR(Y334*I334/H334,"0")</f>
        <v>151.62300000000002</v>
      </c>
      <c r="BO334" s="64">
        <f>IFERROR(1/J334*(X334/H334),"0")</f>
        <v>0.25297619047619047</v>
      </c>
      <c r="BP334" s="64">
        <f>IFERROR(1/J334*(Y334/H334),"0")</f>
        <v>0.265625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179</v>
      </c>
      <c r="Y335" s="592">
        <f>IFERROR(IF(X335="",0,CEILING((X335/$H335),1)*$H335),"")</f>
        <v>179.4</v>
      </c>
      <c r="Z335" s="36">
        <f>IFERROR(IF(Y335=0,"",ROUNDUP(Y335/H335,0)*0.01898),"")</f>
        <v>0.43653999999999998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190.91038461538463</v>
      </c>
      <c r="BN335" s="64">
        <f>IFERROR(Y335*I335/H335,"0")</f>
        <v>191.33700000000002</v>
      </c>
      <c r="BO335" s="64">
        <f>IFERROR(1/J335*(X335/H335),"0")</f>
        <v>0.35857371794871795</v>
      </c>
      <c r="BP335" s="64">
        <f>IFERROR(1/J335*(Y335/H335),"0")</f>
        <v>0.359375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107</v>
      </c>
      <c r="Y336" s="592">
        <f>IFERROR(IF(X336="",0,CEILING((X336/$H336),1)*$H336),"")</f>
        <v>109.2</v>
      </c>
      <c r="Z336" s="36">
        <f>IFERROR(IF(Y336=0,"",ROUNDUP(Y336/H336,0)*0.01898),"")</f>
        <v>0.24674000000000001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113.61107142857144</v>
      </c>
      <c r="BN336" s="64">
        <f>IFERROR(Y336*I336/H336,"0")</f>
        <v>115.947</v>
      </c>
      <c r="BO336" s="64">
        <f>IFERROR(1/J336*(X336/H336),"0")</f>
        <v>0.19903273809523808</v>
      </c>
      <c r="BP336" s="64">
        <f>IFERROR(1/J336*(Y336/H336),"0")</f>
        <v>0.203125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51.877289377289372</v>
      </c>
      <c r="Y337" s="593">
        <f>IFERROR(Y334/H334,"0")+IFERROR(Y335/H335,"0")+IFERROR(Y336/H336,"0")</f>
        <v>53</v>
      </c>
      <c r="Z337" s="593">
        <f>IFERROR(IF(Z334="",0,Z334),"0")+IFERROR(IF(Z335="",0,Z335),"0")+IFERROR(IF(Z336="",0,Z336),"0")</f>
        <v>1.0059400000000001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422</v>
      </c>
      <c r="Y338" s="593">
        <f>IFERROR(SUM(Y334:Y336),"0")</f>
        <v>431.40000000000003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7</v>
      </c>
      <c r="Y342" s="592">
        <f>IFERROR(IF(X342="",0,CEILING((X342/$H342),1)*$H342),"")</f>
        <v>7.6499999999999995</v>
      </c>
      <c r="Z342" s="36">
        <f>IFERROR(IF(Y342=0,"",ROUNDUP(Y342/H342,0)*0.00651),"")</f>
        <v>1.9529999999999999E-2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8.1117647058823543</v>
      </c>
      <c r="BN342" s="64">
        <f>IFERROR(Y342*I342/H342,"0")</f>
        <v>8.8650000000000002</v>
      </c>
      <c r="BO342" s="64">
        <f>IFERROR(1/J342*(X342/H342),"0")</f>
        <v>1.508295625942685E-2</v>
      </c>
      <c r="BP342" s="64">
        <f>IFERROR(1/J342*(Y342/H342),"0")</f>
        <v>1.6483516483516484E-2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13</v>
      </c>
      <c r="Y343" s="592">
        <f>IFERROR(IF(X343="",0,CEILING((X343/$H343),1)*$H343),"")</f>
        <v>15.299999999999999</v>
      </c>
      <c r="Z343" s="36">
        <f>IFERROR(IF(Y343=0,"",ROUNDUP(Y343/H343,0)*0.00651),"")</f>
        <v>3.9059999999999997E-2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14.68235294117647</v>
      </c>
      <c r="BN343" s="64">
        <f>IFERROR(Y343*I343/H343,"0")</f>
        <v>17.279999999999998</v>
      </c>
      <c r="BO343" s="64">
        <f>IFERROR(1/J343*(X343/H343),"0")</f>
        <v>2.8011204481792722E-2</v>
      </c>
      <c r="BP343" s="64">
        <f>IFERROR(1/J343*(Y343/H343),"0")</f>
        <v>3.2967032967032968E-2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7.8431372549019613</v>
      </c>
      <c r="Y344" s="593">
        <f>IFERROR(Y340/H340,"0")+IFERROR(Y341/H341,"0")+IFERROR(Y342/H342,"0")+IFERROR(Y343/H343,"0")</f>
        <v>9</v>
      </c>
      <c r="Z344" s="593">
        <f>IFERROR(IF(Z340="",0,Z340),"0")+IFERROR(IF(Z341="",0,Z341),"0")+IFERROR(IF(Z342="",0,Z342),"0")+IFERROR(IF(Z343="",0,Z343),"0")</f>
        <v>5.8589999999999996E-2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20</v>
      </c>
      <c r="Y345" s="593">
        <f>IFERROR(SUM(Y340:Y343),"0")</f>
        <v>22.95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327</v>
      </c>
      <c r="Y367" s="592">
        <f t="shared" si="57"/>
        <v>330</v>
      </c>
      <c r="Z367" s="36">
        <f>IFERROR(IF(Y367=0,"",ROUNDUP(Y367/H367,0)*0.02175),"")</f>
        <v>0.47849999999999998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337.464</v>
      </c>
      <c r="BN367" s="64">
        <f t="shared" si="59"/>
        <v>340.56000000000006</v>
      </c>
      <c r="BO367" s="64">
        <f t="shared" si="60"/>
        <v>0.45416666666666666</v>
      </c>
      <c r="BP367" s="64">
        <f t="shared" si="61"/>
        <v>0.45833333333333331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401</v>
      </c>
      <c r="Y368" s="592">
        <f t="shared" si="57"/>
        <v>405</v>
      </c>
      <c r="Z368" s="36">
        <f>IFERROR(IF(Y368=0,"",ROUNDUP(Y368/H368,0)*0.02175),"")</f>
        <v>0.58724999999999994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413.83200000000005</v>
      </c>
      <c r="BN368" s="64">
        <f t="shared" si="59"/>
        <v>417.96000000000004</v>
      </c>
      <c r="BO368" s="64">
        <f t="shared" si="60"/>
        <v>0.55694444444444446</v>
      </c>
      <c r="BP368" s="64">
        <f t="shared" si="61"/>
        <v>0.5625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210</v>
      </c>
      <c r="Y369" s="592">
        <f t="shared" si="57"/>
        <v>210</v>
      </c>
      <c r="Z369" s="36">
        <f>IFERROR(IF(Y369=0,"",ROUNDUP(Y369/H369,0)*0.02175),"")</f>
        <v>0.30449999999999999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216.72</v>
      </c>
      <c r="BN369" s="64">
        <f t="shared" si="59"/>
        <v>216.72</v>
      </c>
      <c r="BO369" s="64">
        <f t="shared" si="60"/>
        <v>0.29166666666666663</v>
      </c>
      <c r="BP369" s="64">
        <f t="shared" si="61"/>
        <v>0.29166666666666663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62.533333333333331</v>
      </c>
      <c r="Y373" s="593">
        <f>IFERROR(Y366/H366,"0")+IFERROR(Y367/H367,"0")+IFERROR(Y368/H368,"0")+IFERROR(Y369/H369,"0")+IFERROR(Y370/H370,"0")+IFERROR(Y371/H371,"0")+IFERROR(Y372/H372,"0")</f>
        <v>63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1.37025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938</v>
      </c>
      <c r="Y374" s="593">
        <f>IFERROR(SUM(Y366:Y372),"0")</f>
        <v>945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124</v>
      </c>
      <c r="Y386" s="592">
        <f>IFERROR(IF(X386="",0,CEILING((X386/$H386),1)*$H386),"")</f>
        <v>126</v>
      </c>
      <c r="Z386" s="36">
        <f>IFERROR(IF(Y386=0,"",ROUNDUP(Y386/H386,0)*0.01898),"")</f>
        <v>0.26572000000000001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131.15066666666667</v>
      </c>
      <c r="BN386" s="64">
        <f>IFERROR(Y386*I386/H386,"0")</f>
        <v>133.26599999999999</v>
      </c>
      <c r="BO386" s="64">
        <f>IFERROR(1/J386*(X386/H386),"0")</f>
        <v>0.21527777777777779</v>
      </c>
      <c r="BP386" s="64">
        <f>IFERROR(1/J386*(Y386/H386),"0")</f>
        <v>0.21875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13.777777777777779</v>
      </c>
      <c r="Y387" s="593">
        <f>IFERROR(Y386/H386,"0")</f>
        <v>14</v>
      </c>
      <c r="Z387" s="593">
        <f>IFERROR(IF(Z386="",0,Z386),"0")</f>
        <v>0.26572000000000001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124</v>
      </c>
      <c r="Y388" s="593">
        <f>IFERROR(SUM(Y386:Y386),"0")</f>
        <v>126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716</v>
      </c>
      <c r="Y402" s="592">
        <f>IFERROR(IF(X402="",0,CEILING((X402/$H402),1)*$H402),"")</f>
        <v>720</v>
      </c>
      <c r="Z402" s="36">
        <f>IFERROR(IF(Y402=0,"",ROUNDUP(Y402/H402,0)*0.01898),"")</f>
        <v>1.5184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757.28933333333339</v>
      </c>
      <c r="BN402" s="64">
        <f>IFERROR(Y402*I402/H402,"0")</f>
        <v>761.52</v>
      </c>
      <c r="BO402" s="64">
        <f>IFERROR(1/J402*(X402/H402),"0")</f>
        <v>1.2430555555555556</v>
      </c>
      <c r="BP402" s="64">
        <f>IFERROR(1/J402*(Y402/H402),"0")</f>
        <v>1.25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79.555555555555557</v>
      </c>
      <c r="Y405" s="593">
        <f>IFERROR(Y402/H402,"0")+IFERROR(Y403/H403,"0")+IFERROR(Y404/H404,"0")</f>
        <v>80</v>
      </c>
      <c r="Z405" s="593">
        <f>IFERROR(IF(Z402="",0,Z402),"0")+IFERROR(IF(Z403="",0,Z403),"0")+IFERROR(IF(Z404="",0,Z404),"0")</f>
        <v>1.5184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716</v>
      </c>
      <c r="Y406" s="593">
        <f>IFERROR(SUM(Y402:Y404),"0")</f>
        <v>720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7</v>
      </c>
      <c r="Y414" s="592">
        <f t="shared" ref="Y414:Y423" si="62"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7.2722222222222221</v>
      </c>
      <c r="BN414" s="64">
        <f t="shared" ref="BN414:BN423" si="64">IFERROR(Y414*I414/H414,"0")</f>
        <v>11.22</v>
      </c>
      <c r="BO414" s="64">
        <f t="shared" ref="BO414:BO423" si="65">IFERROR(1/J414*(X414/H414),"0")</f>
        <v>9.8204264870931542E-3</v>
      </c>
      <c r="BP414" s="64">
        <f t="shared" ref="BP414:BP423" si="66">IFERROR(1/J414*(Y414/H414),"0")</f>
        <v>1.5151515151515152E-2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1.2962962962962963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2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1.804E-2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7</v>
      </c>
      <c r="Y425" s="593">
        <f>IFERROR(SUM(Y414:Y423),"0")</f>
        <v>10.8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8</v>
      </c>
      <c r="Y438" s="592">
        <f>IFERROR(IF(X438="",0,CEILING((X438/$H438),1)*$H438),"")</f>
        <v>10.8</v>
      </c>
      <c r="Z438" s="36">
        <f>IFERROR(IF(Y438=0,"",ROUNDUP(Y438/H438,0)*0.00902),"")</f>
        <v>1.804E-2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8.3111111111111118</v>
      </c>
      <c r="BN438" s="64">
        <f>IFERROR(Y438*I438/H438,"0")</f>
        <v>11.22</v>
      </c>
      <c r="BO438" s="64">
        <f>IFERROR(1/J438*(X438/H438),"0")</f>
        <v>1.1223344556677889E-2</v>
      </c>
      <c r="BP438" s="64">
        <f>IFERROR(1/J438*(Y438/H438),"0")</f>
        <v>1.5151515151515152E-2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1.4814814814814814</v>
      </c>
      <c r="Y442" s="593">
        <f>IFERROR(Y438/H438,"0")+IFERROR(Y439/H439,"0")+IFERROR(Y440/H440,"0")+IFERROR(Y441/H441,"0")</f>
        <v>2</v>
      </c>
      <c r="Z442" s="593">
        <f>IFERROR(IF(Z438="",0,Z438),"0")+IFERROR(IF(Z439="",0,Z439),"0")+IFERROR(IF(Z440="",0,Z440),"0")+IFERROR(IF(Z441="",0,Z441),"0")</f>
        <v>1.804E-2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8</v>
      </c>
      <c r="Y443" s="593">
        <f>IFERROR(SUM(Y438:Y441),"0")</f>
        <v>10.8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15</v>
      </c>
      <c r="Y457" s="592">
        <f t="shared" ref="Y457:Y469" si="68">IFERROR(IF(X457="",0,CEILING((X457/$H457),1)*$H457),"")</f>
        <v>15.84</v>
      </c>
      <c r="Z457" s="36">
        <f t="shared" ref="Z457:Z462" si="69">IFERROR(IF(Y457=0,"",ROUNDUP(Y457/H457,0)*0.01196),"")</f>
        <v>3.5880000000000002E-2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16.02272727272727</v>
      </c>
      <c r="BN457" s="64">
        <f t="shared" ref="BN457:BN469" si="71">IFERROR(Y457*I457/H457,"0")</f>
        <v>16.919999999999998</v>
      </c>
      <c r="BO457" s="64">
        <f t="shared" ref="BO457:BO469" si="72">IFERROR(1/J457*(X457/H457),"0")</f>
        <v>2.7316433566433568E-2</v>
      </c>
      <c r="BP457" s="64">
        <f t="shared" ref="BP457:BP469" si="73">IFERROR(1/J457*(Y457/H457),"0")</f>
        <v>2.8846153846153848E-2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31</v>
      </c>
      <c r="Y458" s="592">
        <f t="shared" si="68"/>
        <v>31.68</v>
      </c>
      <c r="Z458" s="36">
        <f t="shared" si="69"/>
        <v>7.1760000000000004E-2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33.11363636363636</v>
      </c>
      <c r="BN458" s="64">
        <f t="shared" si="71"/>
        <v>33.839999999999996</v>
      </c>
      <c r="BO458" s="64">
        <f t="shared" si="72"/>
        <v>5.6453962703962704E-2</v>
      </c>
      <c r="BP458" s="64">
        <f t="shared" si="73"/>
        <v>5.7692307692307696E-2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280</v>
      </c>
      <c r="Y459" s="592">
        <f t="shared" si="68"/>
        <v>285.12</v>
      </c>
      <c r="Z459" s="36">
        <f t="shared" si="69"/>
        <v>0.64583999999999997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299.09090909090907</v>
      </c>
      <c r="BN459" s="64">
        <f t="shared" si="71"/>
        <v>304.55999999999995</v>
      </c>
      <c r="BO459" s="64">
        <f t="shared" si="72"/>
        <v>0.50990675990675993</v>
      </c>
      <c r="BP459" s="64">
        <f t="shared" si="73"/>
        <v>0.51923076923076927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599</v>
      </c>
      <c r="Y461" s="592">
        <f t="shared" si="68"/>
        <v>601.92000000000007</v>
      </c>
      <c r="Z461" s="36">
        <f t="shared" si="69"/>
        <v>1.36344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639.84090909090901</v>
      </c>
      <c r="BN461" s="64">
        <f t="shared" si="71"/>
        <v>642.96</v>
      </c>
      <c r="BO461" s="64">
        <f t="shared" si="72"/>
        <v>1.0908362470862472</v>
      </c>
      <c r="BP461" s="64">
        <f t="shared" si="73"/>
        <v>1.0961538461538463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60</v>
      </c>
      <c r="Y464" s="592">
        <f t="shared" si="68"/>
        <v>61.2</v>
      </c>
      <c r="Z464" s="36">
        <f>IFERROR(IF(Y464=0,"",ROUNDUP(Y464/H464,0)*0.00902),"")</f>
        <v>0.15334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63.5</v>
      </c>
      <c r="BN464" s="64">
        <f t="shared" si="71"/>
        <v>64.77000000000001</v>
      </c>
      <c r="BO464" s="64">
        <f t="shared" si="72"/>
        <v>0.12626262626262627</v>
      </c>
      <c r="BP464" s="64">
        <f t="shared" si="73"/>
        <v>0.12878787878787878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191.85606060606059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194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2.2702599999999999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985</v>
      </c>
      <c r="Y471" s="593">
        <f>IFERROR(SUM(Y457:Y469),"0")</f>
        <v>995.7600000000001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230</v>
      </c>
      <c r="Y473" s="592">
        <f>IFERROR(IF(X473="",0,CEILING((X473/$H473),1)*$H473),"")</f>
        <v>232.32000000000002</v>
      </c>
      <c r="Z473" s="36">
        <f>IFERROR(IF(Y473=0,"",ROUNDUP(Y473/H473,0)*0.01196),"")</f>
        <v>0.52624000000000004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245.68181818181813</v>
      </c>
      <c r="BN473" s="64">
        <f>IFERROR(Y473*I473/H473,"0")</f>
        <v>248.16000000000003</v>
      </c>
      <c r="BO473" s="64">
        <f>IFERROR(1/J473*(X473/H473),"0")</f>
        <v>0.41885198135198132</v>
      </c>
      <c r="BP473" s="64">
        <f>IFERROR(1/J473*(Y473/H473),"0")</f>
        <v>0.42307692307692313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35</v>
      </c>
      <c r="Y475" s="592">
        <f>IFERROR(IF(X475="",0,CEILING((X475/$H475),1)*$H475),"")</f>
        <v>38.4</v>
      </c>
      <c r="Z475" s="36">
        <f>IFERROR(IF(Y475=0,"",ROUNDUP(Y475/H475,0)*0.00902),"")</f>
        <v>7.2160000000000002E-2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50.53125</v>
      </c>
      <c r="BN475" s="64">
        <f>IFERROR(Y475*I475/H475,"0")</f>
        <v>55.44</v>
      </c>
      <c r="BO475" s="64">
        <f>IFERROR(1/J475*(X475/H475),"0")</f>
        <v>5.5239898989898992E-2</v>
      </c>
      <c r="BP475" s="64">
        <f>IFERROR(1/J475*(Y475/H475),"0")</f>
        <v>6.0606060606060608E-2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50.85227272727272</v>
      </c>
      <c r="Y476" s="593">
        <f>IFERROR(Y473/H473,"0")+IFERROR(Y474/H474,"0")+IFERROR(Y475/H475,"0")</f>
        <v>52</v>
      </c>
      <c r="Z476" s="593">
        <f>IFERROR(IF(Z473="",0,Z473),"0")+IFERROR(IF(Z474="",0,Z474),"0")+IFERROR(IF(Z475="",0,Z475),"0")</f>
        <v>0.59840000000000004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265</v>
      </c>
      <c r="Y477" s="593">
        <f>IFERROR(SUM(Y473:Y475),"0")</f>
        <v>270.72000000000003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66</v>
      </c>
      <c r="Y479" s="592">
        <f t="shared" ref="Y479:Y486" si="74">IFERROR(IF(X479="",0,CEILING((X479/$H479),1)*$H479),"")</f>
        <v>68.64</v>
      </c>
      <c r="Z479" s="36">
        <f>IFERROR(IF(Y479=0,"",ROUNDUP(Y479/H479,0)*0.01196),"")</f>
        <v>0.15548000000000001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70.499999999999986</v>
      </c>
      <c r="BN479" s="64">
        <f t="shared" ref="BN479:BN486" si="76">IFERROR(Y479*I479/H479,"0")</f>
        <v>73.319999999999993</v>
      </c>
      <c r="BO479" s="64">
        <f t="shared" ref="BO479:BO486" si="77">IFERROR(1/J479*(X479/H479),"0")</f>
        <v>0.1201923076923077</v>
      </c>
      <c r="BP479" s="64">
        <f t="shared" ref="BP479:BP486" si="78">IFERROR(1/J479*(Y479/H479),"0")</f>
        <v>0.125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140</v>
      </c>
      <c r="Y480" s="592">
        <f t="shared" si="74"/>
        <v>142.56</v>
      </c>
      <c r="Z480" s="36">
        <f>IFERROR(IF(Y480=0,"",ROUNDUP(Y480/H480,0)*0.01196),"")</f>
        <v>0.32291999999999998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149.54545454545453</v>
      </c>
      <c r="BN480" s="64">
        <f t="shared" si="76"/>
        <v>152.27999999999997</v>
      </c>
      <c r="BO480" s="64">
        <f t="shared" si="77"/>
        <v>0.25495337995337997</v>
      </c>
      <c r="BP480" s="64">
        <f t="shared" si="78"/>
        <v>0.25961538461538464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39.015151515151516</v>
      </c>
      <c r="Y487" s="593">
        <f>IFERROR(Y479/H479,"0")+IFERROR(Y480/H480,"0")+IFERROR(Y481/H481,"0")+IFERROR(Y482/H482,"0")+IFERROR(Y483/H483,"0")+IFERROR(Y484/H484,"0")+IFERROR(Y485/H485,"0")+IFERROR(Y486/H486,"0")</f>
        <v>40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0.47839999999999999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206</v>
      </c>
      <c r="Y488" s="593">
        <f>IFERROR(SUM(Y479:Y486),"0")</f>
        <v>211.2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9059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9210.5299999999988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9607.1917405714812</v>
      </c>
      <c r="Y537" s="593">
        <f>IFERROR(SUM(BN22:BN533),"0")</f>
        <v>9768.6390000000029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17</v>
      </c>
      <c r="Y538" s="38">
        <f>ROUNDUP(SUM(BP22:BP533),0)</f>
        <v>17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10032.191740571481</v>
      </c>
      <c r="Y539" s="593">
        <f>GrossWeightTotalR+PalletQtyTotalR*25</f>
        <v>10193.639000000003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1758.0567119279594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1785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19.663910000000005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473.20000000000005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441.8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1268.4000000000001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996.60000000000014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456.00000000000006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1521.0000000000002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150.79999999999998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139.19999999999999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473.25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1071</v>
      </c>
      <c r="W546" s="46">
        <f>IFERROR(Y391*1,"0")+IFERROR(Y392*1,"0")+IFERROR(Y393*1,"0")+IFERROR(Y394*1,"0")+IFERROR(Y398*1,"0")+IFERROR(Y402*1,"0")+IFERROR(Y403*1,"0")+IFERROR(Y404*1,"0")+IFERROR(Y408*1,"0")</f>
        <v>720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10.8</v>
      </c>
      <c r="Y546" s="46">
        <f>IFERROR(Y433*1,"0")+IFERROR(Y434*1,"0")+IFERROR(Y438*1,"0")+IFERROR(Y439*1,"0")+IFERROR(Y440*1,"0")+IFERROR(Y441*1,"0")</f>
        <v>10.8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1477.6800000000003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2025-05-23T08:45:23Z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