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КИ Ташкент\"/>
    </mc:Choice>
  </mc:AlternateContent>
  <xr:revisionPtr revIDLastSave="0" documentId="13_ncr:1_{F1808007-0654-432C-9D35-5C38315F22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AG7" i="1" s="1"/>
  <c r="P8" i="1"/>
  <c r="Q8" i="1" s="1"/>
  <c r="AG8" i="1" s="1"/>
  <c r="P9" i="1"/>
  <c r="AG9" i="1" s="1"/>
  <c r="P10" i="1"/>
  <c r="P11" i="1"/>
  <c r="P12" i="1"/>
  <c r="Q12" i="1" s="1"/>
  <c r="AG12" i="1" s="1"/>
  <c r="P13" i="1"/>
  <c r="Q13" i="1" s="1"/>
  <c r="AG13" i="1" s="1"/>
  <c r="P14" i="1"/>
  <c r="Q14" i="1" s="1"/>
  <c r="AG14" i="1" s="1"/>
  <c r="P15" i="1"/>
  <c r="P16" i="1"/>
  <c r="P17" i="1"/>
  <c r="Q17" i="1" s="1"/>
  <c r="AG17" i="1" s="1"/>
  <c r="P18" i="1"/>
  <c r="P19" i="1"/>
  <c r="Q19" i="1" s="1"/>
  <c r="AG19" i="1" s="1"/>
  <c r="P20" i="1"/>
  <c r="Q20" i="1" s="1"/>
  <c r="AG20" i="1" s="1"/>
  <c r="P21" i="1"/>
  <c r="Q21" i="1" s="1"/>
  <c r="AG21" i="1" s="1"/>
  <c r="P22" i="1"/>
  <c r="Q22" i="1" s="1"/>
  <c r="P23" i="1"/>
  <c r="AG23" i="1" s="1"/>
  <c r="P24" i="1"/>
  <c r="Q24" i="1" s="1"/>
  <c r="AG24" i="1" s="1"/>
  <c r="P25" i="1"/>
  <c r="P26" i="1"/>
  <c r="Q26" i="1" s="1"/>
  <c r="P6" i="1"/>
  <c r="Q6" i="1" s="1"/>
  <c r="AG6" i="1" s="1"/>
  <c r="K26" i="1"/>
  <c r="K25" i="1"/>
  <c r="K24" i="1"/>
  <c r="K23" i="1"/>
  <c r="AG22" i="1"/>
  <c r="K22" i="1"/>
  <c r="K21" i="1"/>
  <c r="K20" i="1"/>
  <c r="K19" i="1"/>
  <c r="AG18" i="1"/>
  <c r="K18" i="1"/>
  <c r="K17" i="1"/>
  <c r="AG16" i="1"/>
  <c r="K16" i="1"/>
  <c r="K15" i="1"/>
  <c r="K14" i="1"/>
  <c r="K13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U6" i="1"/>
  <c r="T6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5" i="1"/>
  <c r="AG5" i="1"/>
  <c r="P5" i="1"/>
</calcChain>
</file>

<file path=xl/sharedStrings.xml><?xml version="1.0" encoding="utf-8"?>
<sst xmlns="http://schemas.openxmlformats.org/spreadsheetml/2006/main" count="91" uniqueCount="64">
  <si>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</si>
  <si>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</si>
  <si>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</si>
  <si>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</si>
  <si>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</si>
  <si>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</si>
  <si>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</si>
  <si>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</si>
  <si>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</si>
  <si>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</si>
  <si>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</si>
  <si>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</si>
  <si>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</si>
  <si>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</si>
  <si>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</si>
  <si>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</si>
  <si>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</si>
  <si>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</si>
  <si>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</si>
  <si>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</si>
  <si>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</si>
  <si>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</si>
  <si>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</si>
  <si>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</si>
  <si>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20,05,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</si>
  <si>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</si>
  <si>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</si>
  <si>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</si>
  <si>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</si>
  <si>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</si>
  <si>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</si>
  <si>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</si>
  <si>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</si>
  <si>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</si>
  <si>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</si>
  <si>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</si>
  <si>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</si>
  <si>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</si>
  <si>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</si>
  <si>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</si>
  <si>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</si>
  <si>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</si>
  <si>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</si>
  <si>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</si>
  <si>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</si>
  <si>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</si>
  <si>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</si>
  <si>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</si>
  <si>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</si>
  <si>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</si>
  <si>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</si>
  <si>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</si>
  <si>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</si>
  <si>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</si>
  <si>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</si>
  <si>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</si>
  <si>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</si>
  <si>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6787 СЕРВЕЛАТ КРЕМЛЕВСКИЙ в/к в/у 0.33кг 8шт.  ОСТАНКИНО</t>
  </si>
  <si>
    <t>новинка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</si>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</sst>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6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4756.4750000000004</v>
      </c>
      <c r="F5" s="4">
        <f>SUM(F6:F496)</f>
        <v>9245.5190000000002</v>
      </c>
      <c r="G5" s="7"/>
      <c r="H5" s="1"/>
      <c r="I5" s="1"/>
      <c r="J5" s="4">
        <f>SUM(J6:J496)</f>
        <v>0</v>
      </c>
      <c r="K5" s="4">
        <f>SUM(K6:K496)</f>
        <v>4756.4750000000004</v>
      </c>
      <c r="L5" s="4">
        <f>SUM(L6:L496)</f>
        <v>0</v>
      </c>
      <c r="M5" s="4">
        <f>SUM(M6:M496)</f>
        <v>0</v>
      </c>
      <c r="N5" s="4">
        <f>SUM(N6:N496)</f>
        <v>4150</v>
      </c>
      <c r="O5" s="4">
        <f>SUM(O6:O496)</f>
        <v>3770</v>
      </c>
      <c r="P5" s="4">
        <f>SUM(P6:P496)</f>
        <v>951.29500000000007</v>
      </c>
      <c r="Q5" s="4">
        <f>SUM(Q6:Q496)</f>
        <v>3823.3409999999994</v>
      </c>
      <c r="R5" s="4">
        <f>SUM(R6:R496)</f>
        <v>0</v>
      </c>
      <c r="S5" s="1"/>
      <c r="T5" s="1"/>
      <c r="U5" s="1"/>
      <c r="V5" s="4">
        <f>SUM(V6:V496)</f>
        <v>907.48180000000002</v>
      </c>
      <c r="W5" s="4">
        <f>SUM(W6:W496)</f>
        <v>769.64940000000001</v>
      </c>
      <c r="X5" s="4">
        <f>SUM(X6:X496)</f>
        <v>704.7482</v>
      </c>
      <c r="Y5" s="4">
        <f>SUM(Y6:Y496)</f>
        <v>576.69659999999999</v>
      </c>
      <c r="Z5" s="4">
        <f>SUM(Z6:Z496)</f>
        <v>474.02220000000005</v>
      </c>
      <c r="AA5" s="4">
        <f>SUM(AA6:AA496)</f>
        <v>469.17759999999998</v>
      </c>
      <c r="AB5" s="4">
        <f>SUM(AB6:AB496)</f>
        <v>472.66160000000002</v>
      </c>
      <c r="AC5" s="4">
        <f>SUM(AC6:AC496)</f>
        <v>332.44160000000005</v>
      </c>
      <c r="AD5" s="4">
        <f>SUM(AD6:AD496)</f>
        <v>373.08219999999994</v>
      </c>
      <c r="AE5" s="4">
        <f>SUM(AE6:AE496)</f>
        <v>405.68239999999997</v>
      </c>
      <c r="AF5" s="1"/>
      <c r="AG5" s="4">
        <f>SUM(AG6:AG496)</f>
        <v>1404.2609999999997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136.80000000000001</v>
      </c>
      <c r="D6" s="1">
        <v>196.41200000000001</v>
      </c>
      <c r="E6" s="1">
        <v>153.11500000000001</v>
      </c>
      <c r="F6" s="1">
        <v>175.67400000000001</v>
      </c>
      <c r="G6" s="7">
        <v>1</v>
      </c>
      <c r="H6" s="1">
        <v>45</v>
      </c>
      <c r="I6" s="1">
        <v>7009</v>
      </c>
      <c r="J6" s="1"/>
      <c r="K6" s="1">
        <f t="shared" ref="K6:K26" si="0">E6-J6</f>
        <v>153.11500000000001</v>
      </c>
      <c r="L6" s="1"/>
      <c r="M6" s="1"/>
      <c r="N6" s="1">
        <v>200</v>
      </c>
      <c r="O6" s="1">
        <v>100</v>
      </c>
      <c r="P6" s="1">
        <f>E6/5</f>
        <v>30.623000000000001</v>
      </c>
      <c r="Q6" s="5">
        <f>20*P6-O6-N6-F6</f>
        <v>136.78600000000003</v>
      </c>
      <c r="R6" s="5"/>
      <c r="S6" s="1"/>
      <c r="T6" s="1">
        <f>(F6+N6+O6+Q6)/P6</f>
        <v>20</v>
      </c>
      <c r="U6" s="1">
        <f>(F6+N6+O6)/P6</f>
        <v>15.533226659700224</v>
      </c>
      <c r="V6" s="1">
        <v>21.357199999999999</v>
      </c>
      <c r="W6" s="1">
        <v>19.911799999999999</v>
      </c>
      <c r="X6" s="1">
        <v>18.874400000000001</v>
      </c>
      <c r="Y6" s="1">
        <v>29.6374</v>
      </c>
      <c r="Z6" s="1">
        <v>30.683599999999998</v>
      </c>
      <c r="AA6" s="1">
        <v>19.5764</v>
      </c>
      <c r="AB6" s="1">
        <v>20.6448</v>
      </c>
      <c r="AC6" s="1">
        <v>10.416</v>
      </c>
      <c r="AD6" s="1">
        <v>27.349599999999999</v>
      </c>
      <c r="AE6" s="1">
        <v>18.192399999999999</v>
      </c>
      <c r="AF6" s="1"/>
      <c r="AG6" s="1">
        <f>G6*Q6</f>
        <v>136.78600000000003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643</v>
      </c>
      <c r="D7" s="1">
        <v>632</v>
      </c>
      <c r="E7" s="1">
        <v>618</v>
      </c>
      <c r="F7" s="1">
        <v>664</v>
      </c>
      <c r="G7" s="7">
        <v>0.35</v>
      </c>
      <c r="H7" s="1">
        <v>45</v>
      </c>
      <c r="I7" s="1">
        <v>7007</v>
      </c>
      <c r="J7" s="1"/>
      <c r="K7" s="1">
        <f t="shared" si="0"/>
        <v>618</v>
      </c>
      <c r="L7" s="1"/>
      <c r="M7" s="1"/>
      <c r="N7" s="1">
        <v>400</v>
      </c>
      <c r="O7" s="1">
        <v>500</v>
      </c>
      <c r="P7" s="1">
        <f t="shared" ref="P7:P26" si="1">E7/5</f>
        <v>123.6</v>
      </c>
      <c r="Q7" s="5">
        <f t="shared" ref="Q7:Q9" si="2">20*P7-O7-N7-F7</f>
        <v>908</v>
      </c>
      <c r="R7" s="5"/>
      <c r="S7" s="1"/>
      <c r="T7" s="1">
        <f t="shared" ref="T7:T26" si="3">(F7+N7+O7+Q7)/P7</f>
        <v>20</v>
      </c>
      <c r="U7" s="1">
        <f t="shared" ref="U7:U26" si="4">(F7+N7+O7)/P7</f>
        <v>12.653721682847896</v>
      </c>
      <c r="V7" s="1">
        <v>112.6</v>
      </c>
      <c r="W7" s="1">
        <v>129.80000000000001</v>
      </c>
      <c r="X7" s="1">
        <v>88.6</v>
      </c>
      <c r="Y7" s="1">
        <v>109.4</v>
      </c>
      <c r="Z7" s="1">
        <v>137.80000000000001</v>
      </c>
      <c r="AA7" s="1">
        <v>112.8</v>
      </c>
      <c r="AB7" s="1">
        <v>90.2</v>
      </c>
      <c r="AC7" s="1">
        <v>81.599999999999994</v>
      </c>
      <c r="AD7" s="1">
        <v>97.4</v>
      </c>
      <c r="AE7" s="1">
        <v>78.8</v>
      </c>
      <c r="AF7" s="1"/>
      <c r="AG7" s="1">
        <f>G7*Q7</f>
        <v>317.79999999999995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121.4</v>
      </c>
      <c r="D8" s="1">
        <v>98.385000000000005</v>
      </c>
      <c r="E8" s="1">
        <v>75.013999999999996</v>
      </c>
      <c r="F8" s="1">
        <v>121.605</v>
      </c>
      <c r="G8" s="7">
        <v>1</v>
      </c>
      <c r="H8" s="1">
        <v>45</v>
      </c>
      <c r="I8" s="1">
        <v>7002</v>
      </c>
      <c r="J8" s="1"/>
      <c r="K8" s="1">
        <f t="shared" si="0"/>
        <v>75.013999999999996</v>
      </c>
      <c r="L8" s="1"/>
      <c r="M8" s="1"/>
      <c r="N8" s="1">
        <v>50</v>
      </c>
      <c r="O8" s="1">
        <v>50</v>
      </c>
      <c r="P8" s="1">
        <f t="shared" si="1"/>
        <v>15.002799999999999</v>
      </c>
      <c r="Q8" s="5">
        <f t="shared" si="2"/>
        <v>78.450999999999979</v>
      </c>
      <c r="R8" s="5"/>
      <c r="S8" s="1"/>
      <c r="T8" s="1">
        <f t="shared" si="3"/>
        <v>20</v>
      </c>
      <c r="U8" s="1">
        <f t="shared" si="4"/>
        <v>14.770909430239691</v>
      </c>
      <c r="V8" s="1">
        <v>7.7793999999999999</v>
      </c>
      <c r="W8" s="1">
        <v>3.9405999999999999</v>
      </c>
      <c r="X8" s="1">
        <v>1.0524</v>
      </c>
      <c r="Y8" s="1">
        <v>5.1988000000000003</v>
      </c>
      <c r="Z8" s="1">
        <v>-0.53760000000000008</v>
      </c>
      <c r="AA8" s="1">
        <v>-1.5931999999999999</v>
      </c>
      <c r="AB8" s="1">
        <v>12.042400000000001</v>
      </c>
      <c r="AC8" s="1">
        <v>10.684799999999999</v>
      </c>
      <c r="AD8" s="1">
        <v>15.5586</v>
      </c>
      <c r="AE8" s="1">
        <v>22.2362</v>
      </c>
      <c r="AF8" s="1"/>
      <c r="AG8" s="1">
        <f>G8*Q8</f>
        <v>78.450999999999979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39</v>
      </c>
      <c r="C9" s="1">
        <v>765</v>
      </c>
      <c r="D9" s="1">
        <v>696</v>
      </c>
      <c r="E9" s="1">
        <v>354</v>
      </c>
      <c r="F9" s="1">
        <v>1123</v>
      </c>
      <c r="G9" s="7">
        <v>0.35</v>
      </c>
      <c r="H9" s="1">
        <v>45</v>
      </c>
      <c r="I9" s="1">
        <v>7017</v>
      </c>
      <c r="J9" s="1"/>
      <c r="K9" s="1">
        <f t="shared" si="0"/>
        <v>354</v>
      </c>
      <c r="L9" s="1"/>
      <c r="M9" s="1"/>
      <c r="N9" s="1">
        <v>700</v>
      </c>
      <c r="O9" s="1"/>
      <c r="P9" s="1">
        <f t="shared" si="1"/>
        <v>70.8</v>
      </c>
      <c r="Q9" s="5"/>
      <c r="R9" s="5"/>
      <c r="S9" s="1"/>
      <c r="T9" s="1">
        <f t="shared" si="3"/>
        <v>25.748587570621471</v>
      </c>
      <c r="U9" s="1">
        <f t="shared" si="4"/>
        <v>25.748587570621471</v>
      </c>
      <c r="V9" s="1">
        <v>93.8</v>
      </c>
      <c r="W9" s="1">
        <v>50</v>
      </c>
      <c r="X9" s="1">
        <v>76</v>
      </c>
      <c r="Y9" s="1">
        <v>103.4</v>
      </c>
      <c r="Z9" s="1">
        <v>58.4</v>
      </c>
      <c r="AA9" s="1">
        <v>13.2</v>
      </c>
      <c r="AB9" s="1">
        <v>102.2</v>
      </c>
      <c r="AC9" s="1">
        <v>40.6</v>
      </c>
      <c r="AD9" s="1">
        <v>-0.4</v>
      </c>
      <c r="AE9" s="1">
        <v>39.799999999999997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43</v>
      </c>
      <c r="B10" s="11" t="s">
        <v>37</v>
      </c>
      <c r="C10" s="11">
        <v>164.423</v>
      </c>
      <c r="D10" s="11"/>
      <c r="E10" s="11"/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0"/>
        <v>0</v>
      </c>
      <c r="L10" s="11"/>
      <c r="M10" s="11"/>
      <c r="N10" s="11">
        <v>0</v>
      </c>
      <c r="O10" s="11"/>
      <c r="P10" s="11">
        <f t="shared" si="1"/>
        <v>0</v>
      </c>
      <c r="Q10" s="13"/>
      <c r="R10" s="13"/>
      <c r="S10" s="11"/>
      <c r="T10" s="11" t="e">
        <f t="shared" si="3"/>
        <v>#DIV/0!</v>
      </c>
      <c r="U10" s="11" t="e">
        <f t="shared" si="4"/>
        <v>#DIV/0!</v>
      </c>
      <c r="V10" s="11">
        <v>0</v>
      </c>
      <c r="W10" s="11">
        <v>-0.53920000000000001</v>
      </c>
      <c r="X10" s="11">
        <v>0</v>
      </c>
      <c r="Y10" s="11">
        <v>3.5087999999999999</v>
      </c>
      <c r="Z10" s="11">
        <v>1.3320000000000001</v>
      </c>
      <c r="AA10" s="11">
        <v>8.0768000000000004</v>
      </c>
      <c r="AB10" s="11">
        <v>5.0543999999999993</v>
      </c>
      <c r="AC10" s="11">
        <v>1.3615999999999999</v>
      </c>
      <c r="AD10" s="11">
        <v>11.2872</v>
      </c>
      <c r="AE10" s="11">
        <v>1.3435999999999999</v>
      </c>
      <c r="AF10" s="14" t="s">
        <v>63</v>
      </c>
      <c r="AG10" s="1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39</v>
      </c>
      <c r="C11" s="1">
        <v>228</v>
      </c>
      <c r="D11" s="1"/>
      <c r="E11" s="1"/>
      <c r="F11" s="1">
        <v>220</v>
      </c>
      <c r="G11" s="7">
        <v>0.4</v>
      </c>
      <c r="H11" s="1">
        <v>60</v>
      </c>
      <c r="I11" s="1">
        <v>6354</v>
      </c>
      <c r="J11" s="1"/>
      <c r="K11" s="1">
        <f t="shared" si="0"/>
        <v>0</v>
      </c>
      <c r="L11" s="1"/>
      <c r="M11" s="1"/>
      <c r="N11" s="1">
        <v>300</v>
      </c>
      <c r="O11" s="1">
        <v>300</v>
      </c>
      <c r="P11" s="1">
        <f t="shared" si="1"/>
        <v>0</v>
      </c>
      <c r="Q11" s="5"/>
      <c r="R11" s="5"/>
      <c r="S11" s="1"/>
      <c r="T11" s="1" t="e">
        <f t="shared" si="3"/>
        <v>#DIV/0!</v>
      </c>
      <c r="U11" s="1" t="e">
        <f t="shared" si="4"/>
        <v>#DIV/0!</v>
      </c>
      <c r="V11" s="1">
        <v>49.2</v>
      </c>
      <c r="W11" s="1">
        <v>56.2</v>
      </c>
      <c r="X11" s="1">
        <v>53.8</v>
      </c>
      <c r="Y11" s="1">
        <v>56.2</v>
      </c>
      <c r="Z11" s="1">
        <v>28.6</v>
      </c>
      <c r="AA11" s="1">
        <v>67.599999999999994</v>
      </c>
      <c r="AB11" s="1">
        <v>47.6</v>
      </c>
      <c r="AC11" s="1">
        <v>39</v>
      </c>
      <c r="AD11" s="1">
        <v>55.6</v>
      </c>
      <c r="AE11" s="1">
        <v>39.4</v>
      </c>
      <c r="AF11" s="15" t="s">
        <v>41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37</v>
      </c>
      <c r="C12" s="1"/>
      <c r="D12" s="1">
        <v>48.436</v>
      </c>
      <c r="E12" s="1">
        <v>51.093000000000004</v>
      </c>
      <c r="F12" s="1">
        <v>-7.0000000000000001E-3</v>
      </c>
      <c r="G12" s="7">
        <v>1</v>
      </c>
      <c r="H12" s="1">
        <v>60</v>
      </c>
      <c r="I12" s="1">
        <v>4405</v>
      </c>
      <c r="J12" s="1"/>
      <c r="K12" s="1">
        <f t="shared" si="0"/>
        <v>51.093000000000004</v>
      </c>
      <c r="L12" s="1"/>
      <c r="M12" s="1"/>
      <c r="N12" s="1">
        <v>50</v>
      </c>
      <c r="O12" s="1">
        <v>80</v>
      </c>
      <c r="P12" s="1">
        <f t="shared" si="1"/>
        <v>10.2186</v>
      </c>
      <c r="Q12" s="5">
        <f t="shared" ref="Q11:Q14" si="5">20*P12-O12-N12-F12</f>
        <v>74.379000000000019</v>
      </c>
      <c r="R12" s="5"/>
      <c r="S12" s="1"/>
      <c r="T12" s="1">
        <f t="shared" si="3"/>
        <v>20</v>
      </c>
      <c r="U12" s="1">
        <f t="shared" si="4"/>
        <v>12.721214256356056</v>
      </c>
      <c r="V12" s="1">
        <v>9.6272000000000002</v>
      </c>
      <c r="W12" s="1">
        <v>-0.75060000000000004</v>
      </c>
      <c r="X12" s="1">
        <v>-1.7889999999999999</v>
      </c>
      <c r="Y12" s="1">
        <v>5.6627999999999998</v>
      </c>
      <c r="Z12" s="1">
        <v>6.2283999999999997</v>
      </c>
      <c r="AA12" s="1">
        <v>17.5456</v>
      </c>
      <c r="AB12" s="1">
        <v>12.409599999999999</v>
      </c>
      <c r="AC12" s="1">
        <v>10.6972</v>
      </c>
      <c r="AD12" s="1">
        <v>14.6762</v>
      </c>
      <c r="AE12" s="1">
        <v>12.276199999999999</v>
      </c>
      <c r="AF12" s="1" t="s">
        <v>46</v>
      </c>
      <c r="AG12" s="1">
        <f>G12*Q12</f>
        <v>74.379000000000019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39</v>
      </c>
      <c r="C13" s="1">
        <v>300</v>
      </c>
      <c r="D13" s="1">
        <v>400</v>
      </c>
      <c r="E13" s="1">
        <v>358</v>
      </c>
      <c r="F13" s="1">
        <v>250</v>
      </c>
      <c r="G13" s="7">
        <v>0.4</v>
      </c>
      <c r="H13" s="1">
        <v>60</v>
      </c>
      <c r="I13" s="1">
        <v>6334</v>
      </c>
      <c r="J13" s="1"/>
      <c r="K13" s="1">
        <f t="shared" si="0"/>
        <v>358</v>
      </c>
      <c r="L13" s="1"/>
      <c r="M13" s="1"/>
      <c r="N13" s="1">
        <v>640</v>
      </c>
      <c r="O13" s="1">
        <v>400</v>
      </c>
      <c r="P13" s="1">
        <f t="shared" si="1"/>
        <v>71.599999999999994</v>
      </c>
      <c r="Q13" s="5">
        <f t="shared" si="5"/>
        <v>142</v>
      </c>
      <c r="R13" s="5"/>
      <c r="S13" s="1"/>
      <c r="T13" s="1">
        <f t="shared" si="3"/>
        <v>20</v>
      </c>
      <c r="U13" s="1">
        <f t="shared" si="4"/>
        <v>18.016759776536315</v>
      </c>
      <c r="V13" s="1">
        <v>60.2</v>
      </c>
      <c r="W13" s="1">
        <v>50.6</v>
      </c>
      <c r="X13" s="1">
        <v>70</v>
      </c>
      <c r="Y13" s="1">
        <v>61.6</v>
      </c>
      <c r="Z13" s="1">
        <v>44.4</v>
      </c>
      <c r="AA13" s="1">
        <v>61.8</v>
      </c>
      <c r="AB13" s="1">
        <v>59</v>
      </c>
      <c r="AC13" s="1">
        <v>42.2</v>
      </c>
      <c r="AD13" s="1">
        <v>39.799999999999997</v>
      </c>
      <c r="AE13" s="1">
        <v>40.799999999999997</v>
      </c>
      <c r="AF13" s="1"/>
      <c r="AG13" s="1">
        <f>G13*Q13</f>
        <v>56.800000000000004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37</v>
      </c>
      <c r="C14" s="1"/>
      <c r="D14" s="1">
        <v>48.718000000000004</v>
      </c>
      <c r="E14" s="1">
        <v>48.744</v>
      </c>
      <c r="F14" s="1">
        <v>-2.5999999999999999E-2</v>
      </c>
      <c r="G14" s="7">
        <v>1</v>
      </c>
      <c r="H14" s="1">
        <v>60</v>
      </c>
      <c r="I14" s="1">
        <v>4335</v>
      </c>
      <c r="J14" s="1"/>
      <c r="K14" s="1">
        <f t="shared" si="0"/>
        <v>48.744</v>
      </c>
      <c r="L14" s="1"/>
      <c r="M14" s="1"/>
      <c r="N14" s="1">
        <v>50</v>
      </c>
      <c r="O14" s="1">
        <v>80</v>
      </c>
      <c r="P14" s="1">
        <f t="shared" si="1"/>
        <v>9.7487999999999992</v>
      </c>
      <c r="Q14" s="5">
        <f t="shared" si="5"/>
        <v>65.001999999999995</v>
      </c>
      <c r="R14" s="5"/>
      <c r="S14" s="1"/>
      <c r="T14" s="1">
        <f t="shared" si="3"/>
        <v>20</v>
      </c>
      <c r="U14" s="1">
        <f t="shared" si="4"/>
        <v>13.332307566059413</v>
      </c>
      <c r="V14" s="1">
        <v>9.7540000000000013</v>
      </c>
      <c r="W14" s="1">
        <v>-0.94000000000000006</v>
      </c>
      <c r="X14" s="1">
        <v>-1.341</v>
      </c>
      <c r="Y14" s="1">
        <v>4.1150000000000002</v>
      </c>
      <c r="Z14" s="1">
        <v>7.7713999999999999</v>
      </c>
      <c r="AA14" s="1">
        <v>13.376200000000001</v>
      </c>
      <c r="AB14" s="1">
        <v>18.494</v>
      </c>
      <c r="AC14" s="1">
        <v>10.798400000000001</v>
      </c>
      <c r="AD14" s="1">
        <v>19.1172</v>
      </c>
      <c r="AE14" s="1">
        <v>15.135</v>
      </c>
      <c r="AF14" s="1" t="s">
        <v>46</v>
      </c>
      <c r="AG14" s="1">
        <f>G14*Q14</f>
        <v>65.001999999999995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49</v>
      </c>
      <c r="B15" s="11" t="s">
        <v>37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0"/>
        <v>0</v>
      </c>
      <c r="L15" s="11"/>
      <c r="M15" s="11"/>
      <c r="N15" s="11">
        <v>0</v>
      </c>
      <c r="O15" s="11"/>
      <c r="P15" s="11">
        <f t="shared" si="1"/>
        <v>0</v>
      </c>
      <c r="Q15" s="13"/>
      <c r="R15" s="13"/>
      <c r="S15" s="11"/>
      <c r="T15" s="11" t="e">
        <f t="shared" si="3"/>
        <v>#DIV/0!</v>
      </c>
      <c r="U15" s="11" t="e">
        <f t="shared" si="4"/>
        <v>#DIV/0!</v>
      </c>
      <c r="V15" s="11">
        <v>0</v>
      </c>
      <c r="W15" s="11">
        <v>0</v>
      </c>
      <c r="X15" s="11">
        <v>0</v>
      </c>
      <c r="Y15" s="11">
        <v>-0.51479999999999992</v>
      </c>
      <c r="Z15" s="11">
        <v>-0.30299999999999999</v>
      </c>
      <c r="AA15" s="11">
        <v>-0.62460000000000004</v>
      </c>
      <c r="AB15" s="11">
        <v>-2.036</v>
      </c>
      <c r="AC15" s="11">
        <v>0</v>
      </c>
      <c r="AD15" s="11">
        <v>-0.31180000000000002</v>
      </c>
      <c r="AE15" s="11">
        <v>0</v>
      </c>
      <c r="AF15" s="11" t="s">
        <v>50</v>
      </c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134.4</v>
      </c>
      <c r="D16" s="1">
        <v>46.124000000000002</v>
      </c>
      <c r="E16" s="1">
        <v>33.176000000000002</v>
      </c>
      <c r="F16" s="1">
        <v>134.316</v>
      </c>
      <c r="G16" s="7">
        <v>1</v>
      </c>
      <c r="H16" s="1">
        <v>120</v>
      </c>
      <c r="I16" s="1">
        <v>1146</v>
      </c>
      <c r="J16" s="1"/>
      <c r="K16" s="1">
        <f t="shared" si="0"/>
        <v>33.176000000000002</v>
      </c>
      <c r="L16" s="1"/>
      <c r="M16" s="1"/>
      <c r="N16" s="1">
        <v>50</v>
      </c>
      <c r="O16" s="1"/>
      <c r="P16" s="1">
        <f t="shared" si="1"/>
        <v>6.6352000000000002</v>
      </c>
      <c r="Q16" s="5"/>
      <c r="R16" s="5"/>
      <c r="S16" s="1"/>
      <c r="T16" s="1">
        <f t="shared" si="3"/>
        <v>27.778514588859416</v>
      </c>
      <c r="U16" s="1">
        <f t="shared" si="4"/>
        <v>27.778514588859416</v>
      </c>
      <c r="V16" s="1">
        <v>0</v>
      </c>
      <c r="W16" s="1">
        <v>0</v>
      </c>
      <c r="X16" s="1">
        <v>-0.1012</v>
      </c>
      <c r="Y16" s="1">
        <v>-0.497</v>
      </c>
      <c r="Z16" s="1">
        <v>-9.9199999999999997E-2</v>
      </c>
      <c r="AA16" s="1">
        <v>-0.90800000000000003</v>
      </c>
      <c r="AB16" s="1">
        <v>-6.6111999999999993</v>
      </c>
      <c r="AC16" s="1">
        <v>9.7599999999999992E-2</v>
      </c>
      <c r="AD16" s="1">
        <v>2.0699999999999998</v>
      </c>
      <c r="AE16" s="1">
        <v>4.0510000000000002</v>
      </c>
      <c r="AF16" s="15" t="s">
        <v>41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39</v>
      </c>
      <c r="C17" s="1">
        <v>311</v>
      </c>
      <c r="D17" s="1">
        <v>400</v>
      </c>
      <c r="E17" s="1">
        <v>221</v>
      </c>
      <c r="F17" s="1">
        <v>362</v>
      </c>
      <c r="G17" s="7">
        <v>0.25</v>
      </c>
      <c r="H17" s="1">
        <v>120</v>
      </c>
      <c r="I17" s="1">
        <v>5738</v>
      </c>
      <c r="J17" s="1"/>
      <c r="K17" s="1">
        <f t="shared" si="0"/>
        <v>221</v>
      </c>
      <c r="L17" s="1"/>
      <c r="M17" s="1"/>
      <c r="N17" s="1">
        <v>200</v>
      </c>
      <c r="O17" s="1">
        <v>80</v>
      </c>
      <c r="P17" s="1">
        <f t="shared" si="1"/>
        <v>44.2</v>
      </c>
      <c r="Q17" s="5">
        <f t="shared" ref="Q16:Q26" si="6">20*P17-O17-N17-F17</f>
        <v>242</v>
      </c>
      <c r="R17" s="5"/>
      <c r="S17" s="1"/>
      <c r="T17" s="1">
        <f t="shared" si="3"/>
        <v>20</v>
      </c>
      <c r="U17" s="1">
        <f t="shared" si="4"/>
        <v>14.524886877828054</v>
      </c>
      <c r="V17" s="1">
        <v>2</v>
      </c>
      <c r="W17" s="1">
        <v>5.4</v>
      </c>
      <c r="X17" s="1">
        <v>11.2</v>
      </c>
      <c r="Y17" s="1">
        <v>1.4</v>
      </c>
      <c r="Z17" s="1">
        <v>16</v>
      </c>
      <c r="AA17" s="1">
        <v>7.8</v>
      </c>
      <c r="AB17" s="1">
        <v>-6.8</v>
      </c>
      <c r="AC17" s="1">
        <v>1.8</v>
      </c>
      <c r="AD17" s="1">
        <v>10</v>
      </c>
      <c r="AE17" s="1">
        <v>23.8</v>
      </c>
      <c r="AF17" s="1"/>
      <c r="AG17" s="1">
        <f>G17*Q17</f>
        <v>60.5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39</v>
      </c>
      <c r="C18" s="1">
        <v>2221</v>
      </c>
      <c r="D18" s="1">
        <v>400</v>
      </c>
      <c r="E18" s="1">
        <v>402</v>
      </c>
      <c r="F18" s="1">
        <v>2203</v>
      </c>
      <c r="G18" s="7">
        <v>0.25</v>
      </c>
      <c r="H18" s="1">
        <v>120</v>
      </c>
      <c r="I18" s="1">
        <v>4993</v>
      </c>
      <c r="J18" s="1"/>
      <c r="K18" s="1">
        <f t="shared" si="0"/>
        <v>402</v>
      </c>
      <c r="L18" s="1"/>
      <c r="M18" s="1"/>
      <c r="N18" s="1">
        <v>80</v>
      </c>
      <c r="O18" s="1">
        <v>80</v>
      </c>
      <c r="P18" s="1">
        <f t="shared" si="1"/>
        <v>80.400000000000006</v>
      </c>
      <c r="Q18" s="5"/>
      <c r="R18" s="5"/>
      <c r="S18" s="1"/>
      <c r="T18" s="1">
        <f t="shared" si="3"/>
        <v>29.39054726368159</v>
      </c>
      <c r="U18" s="1">
        <f t="shared" si="4"/>
        <v>29.39054726368159</v>
      </c>
      <c r="V18" s="1">
        <v>2.2000000000000002</v>
      </c>
      <c r="W18" s="1">
        <v>0.4</v>
      </c>
      <c r="X18" s="1">
        <v>0</v>
      </c>
      <c r="Y18" s="1">
        <v>-3.4</v>
      </c>
      <c r="Z18" s="1">
        <v>7</v>
      </c>
      <c r="AA18" s="1">
        <v>23</v>
      </c>
      <c r="AB18" s="1">
        <v>-4.5999999999999996</v>
      </c>
      <c r="AC18" s="1">
        <v>12.6</v>
      </c>
      <c r="AD18" s="1">
        <v>12.4</v>
      </c>
      <c r="AE18" s="1">
        <v>28.8</v>
      </c>
      <c r="AF18" s="15" t="s">
        <v>41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37</v>
      </c>
      <c r="C19" s="1">
        <v>103.85</v>
      </c>
      <c r="D19" s="1">
        <v>47.204000000000001</v>
      </c>
      <c r="E19" s="1">
        <v>59.719000000000001</v>
      </c>
      <c r="F19" s="1">
        <v>92.695999999999998</v>
      </c>
      <c r="G19" s="7">
        <v>1</v>
      </c>
      <c r="H19" s="1">
        <v>120</v>
      </c>
      <c r="I19" s="1">
        <v>4154</v>
      </c>
      <c r="J19" s="1"/>
      <c r="K19" s="1">
        <f t="shared" si="0"/>
        <v>59.719000000000001</v>
      </c>
      <c r="L19" s="1"/>
      <c r="M19" s="1"/>
      <c r="N19" s="1">
        <v>50</v>
      </c>
      <c r="O19" s="1">
        <v>30</v>
      </c>
      <c r="P19" s="1">
        <f t="shared" si="1"/>
        <v>11.9438</v>
      </c>
      <c r="Q19" s="5">
        <f t="shared" si="6"/>
        <v>66.179999999999978</v>
      </c>
      <c r="R19" s="5"/>
      <c r="S19" s="1"/>
      <c r="T19" s="1">
        <f t="shared" si="3"/>
        <v>20</v>
      </c>
      <c r="U19" s="1">
        <f t="shared" si="4"/>
        <v>14.459049883621628</v>
      </c>
      <c r="V19" s="1">
        <v>8.6449999999999996</v>
      </c>
      <c r="W19" s="1">
        <v>9.3103999999999996</v>
      </c>
      <c r="X19" s="1">
        <v>9.4653999999999989</v>
      </c>
      <c r="Y19" s="1">
        <v>14.3856</v>
      </c>
      <c r="Z19" s="1">
        <v>4.1466000000000003</v>
      </c>
      <c r="AA19" s="1">
        <v>11.728400000000001</v>
      </c>
      <c r="AB19" s="1">
        <v>7.0635999999999992</v>
      </c>
      <c r="AC19" s="1">
        <v>1.786</v>
      </c>
      <c r="AD19" s="1">
        <v>4.5351999999999997</v>
      </c>
      <c r="AE19" s="1">
        <v>5.6479999999999997</v>
      </c>
      <c r="AF19" s="1"/>
      <c r="AG19" s="1">
        <f>G19*Q19</f>
        <v>66.179999999999978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667</v>
      </c>
      <c r="D20" s="1">
        <v>400</v>
      </c>
      <c r="E20" s="1">
        <v>338</v>
      </c>
      <c r="F20" s="1">
        <v>776</v>
      </c>
      <c r="G20" s="7">
        <v>0.25</v>
      </c>
      <c r="H20" s="1">
        <v>120</v>
      </c>
      <c r="I20" s="1">
        <v>5739</v>
      </c>
      <c r="J20" s="1"/>
      <c r="K20" s="1">
        <f t="shared" si="0"/>
        <v>338</v>
      </c>
      <c r="L20" s="1"/>
      <c r="M20" s="1"/>
      <c r="N20" s="1">
        <v>80</v>
      </c>
      <c r="O20" s="1">
        <v>320</v>
      </c>
      <c r="P20" s="1">
        <f t="shared" si="1"/>
        <v>67.599999999999994</v>
      </c>
      <c r="Q20" s="5">
        <f t="shared" si="6"/>
        <v>176</v>
      </c>
      <c r="R20" s="5"/>
      <c r="S20" s="1"/>
      <c r="T20" s="1">
        <f t="shared" si="3"/>
        <v>20</v>
      </c>
      <c r="U20" s="1">
        <f t="shared" si="4"/>
        <v>17.396449704142015</v>
      </c>
      <c r="V20" s="1">
        <v>56.8</v>
      </c>
      <c r="W20" s="1">
        <v>36.799999999999997</v>
      </c>
      <c r="X20" s="1">
        <v>45.2</v>
      </c>
      <c r="Y20" s="1">
        <v>95.8</v>
      </c>
      <c r="Z20" s="1">
        <v>6</v>
      </c>
      <c r="AA20" s="1">
        <v>70.2</v>
      </c>
      <c r="AB20" s="1">
        <v>41.2</v>
      </c>
      <c r="AC20" s="1">
        <v>21</v>
      </c>
      <c r="AD20" s="1">
        <v>5.2</v>
      </c>
      <c r="AE20" s="1">
        <v>28</v>
      </c>
      <c r="AF20" s="1"/>
      <c r="AG20" s="1">
        <f>G20*Q20</f>
        <v>44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39</v>
      </c>
      <c r="C21" s="1">
        <v>831</v>
      </c>
      <c r="D21" s="1">
        <v>400</v>
      </c>
      <c r="E21" s="1">
        <v>408</v>
      </c>
      <c r="F21" s="1">
        <v>776</v>
      </c>
      <c r="G21" s="7">
        <v>0.5</v>
      </c>
      <c r="H21" s="1">
        <v>60</v>
      </c>
      <c r="I21" s="1">
        <v>6346</v>
      </c>
      <c r="J21" s="1"/>
      <c r="K21" s="1">
        <f t="shared" si="0"/>
        <v>408</v>
      </c>
      <c r="L21" s="1"/>
      <c r="M21" s="1"/>
      <c r="N21" s="1">
        <v>0</v>
      </c>
      <c r="O21" s="1">
        <v>400</v>
      </c>
      <c r="P21" s="1">
        <f t="shared" si="1"/>
        <v>81.599999999999994</v>
      </c>
      <c r="Q21" s="5">
        <f t="shared" si="6"/>
        <v>456</v>
      </c>
      <c r="R21" s="5"/>
      <c r="S21" s="1"/>
      <c r="T21" s="1">
        <f t="shared" si="3"/>
        <v>20</v>
      </c>
      <c r="U21" s="1">
        <f t="shared" si="4"/>
        <v>14.411764705882353</v>
      </c>
      <c r="V21" s="1">
        <v>74.8</v>
      </c>
      <c r="W21" s="1">
        <v>65.599999999999994</v>
      </c>
      <c r="X21" s="1">
        <v>47.2</v>
      </c>
      <c r="Y21" s="1">
        <v>91</v>
      </c>
      <c r="Z21" s="1">
        <v>68</v>
      </c>
      <c r="AA21" s="1">
        <v>45.6</v>
      </c>
      <c r="AB21" s="1">
        <v>76.8</v>
      </c>
      <c r="AC21" s="1">
        <v>47.8</v>
      </c>
      <c r="AD21" s="1">
        <v>58.8</v>
      </c>
      <c r="AE21" s="1">
        <v>47.4</v>
      </c>
      <c r="AF21" s="1"/>
      <c r="AG21" s="1">
        <f>G21*Q21</f>
        <v>228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/>
      <c r="C22" s="1">
        <v>93</v>
      </c>
      <c r="D22" s="1"/>
      <c r="E22" s="1">
        <v>177</v>
      </c>
      <c r="F22" s="1"/>
      <c r="G22" s="7">
        <v>0.33</v>
      </c>
      <c r="H22" s="1">
        <v>45</v>
      </c>
      <c r="I22" s="1">
        <v>6787</v>
      </c>
      <c r="J22" s="1"/>
      <c r="K22" s="1">
        <f t="shared" si="0"/>
        <v>177</v>
      </c>
      <c r="L22" s="1"/>
      <c r="M22" s="1"/>
      <c r="N22" s="1">
        <v>0</v>
      </c>
      <c r="O22" s="1"/>
      <c r="P22" s="1">
        <f t="shared" si="1"/>
        <v>35.4</v>
      </c>
      <c r="Q22" s="5">
        <f>10*P22-O22-N22-F22</f>
        <v>354</v>
      </c>
      <c r="R22" s="5"/>
      <c r="S22" s="1"/>
      <c r="T22" s="1">
        <f t="shared" si="3"/>
        <v>10</v>
      </c>
      <c r="U22" s="1">
        <f t="shared" si="4"/>
        <v>0</v>
      </c>
      <c r="V22" s="1">
        <v>57.2</v>
      </c>
      <c r="W22" s="1">
        <v>86.2</v>
      </c>
      <c r="X22" s="1">
        <v>-0.2</v>
      </c>
      <c r="Y22" s="1">
        <v>-0.2</v>
      </c>
      <c r="Z22" s="1">
        <v>58.6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 t="s">
        <v>58</v>
      </c>
      <c r="AG22" s="1">
        <f>G22*Q22</f>
        <v>116.82000000000001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59</v>
      </c>
      <c r="B23" s="1"/>
      <c r="C23" s="1">
        <v>237.31</v>
      </c>
      <c r="D23" s="1">
        <v>410.53100000000001</v>
      </c>
      <c r="E23" s="1">
        <v>218.26</v>
      </c>
      <c r="F23" s="1">
        <v>409.33</v>
      </c>
      <c r="G23" s="7">
        <v>1</v>
      </c>
      <c r="H23" s="1">
        <v>60</v>
      </c>
      <c r="I23" s="1">
        <v>7058</v>
      </c>
      <c r="J23" s="1"/>
      <c r="K23" s="1">
        <f t="shared" si="0"/>
        <v>218.26</v>
      </c>
      <c r="L23" s="1"/>
      <c r="M23" s="1"/>
      <c r="N23" s="1">
        <v>350</v>
      </c>
      <c r="O23" s="1">
        <v>200</v>
      </c>
      <c r="P23" s="1">
        <f t="shared" si="1"/>
        <v>43.652000000000001</v>
      </c>
      <c r="Q23" s="5"/>
      <c r="R23" s="5"/>
      <c r="S23" s="1"/>
      <c r="T23" s="1">
        <f t="shared" si="3"/>
        <v>21.97677082378814</v>
      </c>
      <c r="U23" s="1">
        <f t="shared" si="4"/>
        <v>21.97677082378814</v>
      </c>
      <c r="V23" s="1">
        <v>39.158999999999999</v>
      </c>
      <c r="W23" s="1">
        <v>35.882399999999997</v>
      </c>
      <c r="X23" s="1">
        <v>36.643999999999998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60</v>
      </c>
      <c r="B24" s="1"/>
      <c r="C24" s="1">
        <v>472.77499999999998</v>
      </c>
      <c r="D24" s="1">
        <v>511.15</v>
      </c>
      <c r="E24" s="1">
        <v>381.06099999999998</v>
      </c>
      <c r="F24" s="1">
        <v>564.70100000000002</v>
      </c>
      <c r="G24" s="7">
        <v>1</v>
      </c>
      <c r="H24" s="1">
        <v>50</v>
      </c>
      <c r="I24" s="1">
        <v>7070</v>
      </c>
      <c r="J24" s="1"/>
      <c r="K24" s="1">
        <f t="shared" si="0"/>
        <v>381.06099999999998</v>
      </c>
      <c r="L24" s="1"/>
      <c r="M24" s="1"/>
      <c r="N24" s="1">
        <v>500</v>
      </c>
      <c r="O24" s="1">
        <v>300</v>
      </c>
      <c r="P24" s="1">
        <f t="shared" si="1"/>
        <v>76.212199999999996</v>
      </c>
      <c r="Q24" s="5">
        <f t="shared" si="6"/>
        <v>159.54299999999989</v>
      </c>
      <c r="R24" s="5"/>
      <c r="S24" s="1"/>
      <c r="T24" s="1">
        <f t="shared" si="3"/>
        <v>20</v>
      </c>
      <c r="U24" s="1">
        <f t="shared" si="4"/>
        <v>17.906595007098602</v>
      </c>
      <c r="V24" s="1">
        <v>90.099400000000003</v>
      </c>
      <c r="W24" s="1">
        <v>78.695000000000007</v>
      </c>
      <c r="X24" s="1">
        <v>83.852000000000004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>G24*Q24</f>
        <v>159.54299999999989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61</v>
      </c>
      <c r="B25" s="1"/>
      <c r="C25" s="1"/>
      <c r="D25" s="1">
        <v>99.087999999999994</v>
      </c>
      <c r="E25" s="1">
        <v>54.292999999999999</v>
      </c>
      <c r="F25" s="1">
        <v>-0.193</v>
      </c>
      <c r="G25" s="7">
        <v>1</v>
      </c>
      <c r="H25" s="1">
        <v>50</v>
      </c>
      <c r="I25" s="1">
        <v>7075</v>
      </c>
      <c r="J25" s="1"/>
      <c r="K25" s="1">
        <f t="shared" si="0"/>
        <v>54.292999999999999</v>
      </c>
      <c r="L25" s="1"/>
      <c r="M25" s="1"/>
      <c r="N25" s="1">
        <v>100</v>
      </c>
      <c r="O25" s="1">
        <v>150</v>
      </c>
      <c r="P25" s="1">
        <f t="shared" si="1"/>
        <v>10.858599999999999</v>
      </c>
      <c r="Q25" s="5"/>
      <c r="R25" s="5"/>
      <c r="S25" s="1"/>
      <c r="T25" s="1">
        <f t="shared" si="3"/>
        <v>23.005451899876597</v>
      </c>
      <c r="U25" s="1">
        <f t="shared" si="4"/>
        <v>23.005451899876597</v>
      </c>
      <c r="V25" s="1">
        <v>20.060600000000001</v>
      </c>
      <c r="W25" s="1">
        <v>15.539</v>
      </c>
      <c r="X25" s="1">
        <v>33.691199999999988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62</v>
      </c>
      <c r="B26" s="1"/>
      <c r="C26" s="1">
        <v>771</v>
      </c>
      <c r="D26" s="1">
        <v>1200</v>
      </c>
      <c r="E26" s="1">
        <v>806</v>
      </c>
      <c r="F26" s="1">
        <v>1209</v>
      </c>
      <c r="G26" s="7">
        <v>0.3</v>
      </c>
      <c r="H26" s="1">
        <v>50</v>
      </c>
      <c r="I26" s="1">
        <v>6200</v>
      </c>
      <c r="J26" s="1"/>
      <c r="K26" s="1">
        <f t="shared" si="0"/>
        <v>806</v>
      </c>
      <c r="L26" s="1"/>
      <c r="M26" s="1"/>
      <c r="N26" s="1">
        <v>350</v>
      </c>
      <c r="O26" s="1">
        <v>700</v>
      </c>
      <c r="P26" s="1">
        <f t="shared" si="1"/>
        <v>161.19999999999999</v>
      </c>
      <c r="Q26" s="5">
        <f t="shared" si="6"/>
        <v>965</v>
      </c>
      <c r="R26" s="5"/>
      <c r="S26" s="1"/>
      <c r="T26" s="1">
        <f t="shared" si="3"/>
        <v>20</v>
      </c>
      <c r="U26" s="1">
        <f t="shared" si="4"/>
        <v>14.013647642679901</v>
      </c>
      <c r="V26" s="1">
        <v>192.2</v>
      </c>
      <c r="W26" s="1">
        <v>127.6</v>
      </c>
      <c r="X26" s="1">
        <v>132.6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G26" xr:uid="{8E1E55D5-BF75-4C19-8A35-AAF07CE0397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2025-05-19T13:03:45Z</dcterms:created>
  <dcterms:modified xsi:type="dcterms:W3CDTF">2025-05-19T13:18:43Z</dcterms:modified>
</cp:coreProperties>
</file>