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AC14F5-8244-48DF-B7C0-E1C3C8ED14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N238" i="1"/>
  <c r="BM238" i="1"/>
  <c r="Z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P44" i="1"/>
  <c r="X42" i="1"/>
  <c r="X41" i="1"/>
  <c r="BO40" i="1"/>
  <c r="BM40" i="1"/>
  <c r="Y40" i="1"/>
  <c r="P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P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M22" i="1"/>
  <c r="X554" i="1" s="1"/>
  <c r="Y22" i="1"/>
  <c r="P22" i="1"/>
  <c r="H10" i="1"/>
  <c r="A9" i="1"/>
  <c r="D7" i="1"/>
  <c r="Q6" i="1"/>
  <c r="P2" i="1"/>
  <c r="BP247" i="1" l="1"/>
  <c r="BN247" i="1"/>
  <c r="Z247" i="1"/>
  <c r="BP268" i="1"/>
  <c r="BN268" i="1"/>
  <c r="Z268" i="1"/>
  <c r="S563" i="1"/>
  <c r="Y303" i="1"/>
  <c r="BP302" i="1"/>
  <c r="BN302" i="1"/>
  <c r="Z302" i="1"/>
  <c r="Z303" i="1" s="1"/>
  <c r="BP307" i="1"/>
  <c r="BN307" i="1"/>
  <c r="Z307" i="1"/>
  <c r="BP346" i="1"/>
  <c r="BN346" i="1"/>
  <c r="Z346" i="1"/>
  <c r="BP373" i="1"/>
  <c r="BN373" i="1"/>
  <c r="Z373" i="1"/>
  <c r="BP418" i="1"/>
  <c r="BN418" i="1"/>
  <c r="Z418" i="1"/>
  <c r="Y453" i="1"/>
  <c r="Y452" i="1"/>
  <c r="BP451" i="1"/>
  <c r="BN451" i="1"/>
  <c r="Z451" i="1"/>
  <c r="Z452" i="1" s="1"/>
  <c r="Y457" i="1"/>
  <c r="Y456" i="1"/>
  <c r="BP455" i="1"/>
  <c r="BN455" i="1"/>
  <c r="Z455" i="1"/>
  <c r="Z456" i="1" s="1"/>
  <c r="BP461" i="1"/>
  <c r="BN461" i="1"/>
  <c r="Z461" i="1"/>
  <c r="BP480" i="1"/>
  <c r="BN480" i="1"/>
  <c r="Z480" i="1"/>
  <c r="BP500" i="1"/>
  <c r="BN500" i="1"/>
  <c r="Z500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Z58" i="1"/>
  <c r="BN58" i="1"/>
  <c r="Z74" i="1"/>
  <c r="BN74" i="1"/>
  <c r="Z80" i="1"/>
  <c r="BN80" i="1"/>
  <c r="BP80" i="1"/>
  <c r="Z96" i="1"/>
  <c r="BN96" i="1"/>
  <c r="Z111" i="1"/>
  <c r="BN111" i="1"/>
  <c r="Z117" i="1"/>
  <c r="BN117" i="1"/>
  <c r="BP117" i="1"/>
  <c r="Z127" i="1"/>
  <c r="BN127" i="1"/>
  <c r="Z155" i="1"/>
  <c r="BN155" i="1"/>
  <c r="Z171" i="1"/>
  <c r="BN171" i="1"/>
  <c r="Z199" i="1"/>
  <c r="BN199" i="1"/>
  <c r="Z209" i="1"/>
  <c r="BN209" i="1"/>
  <c r="Z217" i="1"/>
  <c r="BN217" i="1"/>
  <c r="Z232" i="1"/>
  <c r="BN232" i="1"/>
  <c r="BP257" i="1"/>
  <c r="BN257" i="1"/>
  <c r="Z257" i="1"/>
  <c r="BP269" i="1"/>
  <c r="BN269" i="1"/>
  <c r="Z269" i="1"/>
  <c r="BP324" i="1"/>
  <c r="BN324" i="1"/>
  <c r="Z324" i="1"/>
  <c r="BP363" i="1"/>
  <c r="BN363" i="1"/>
  <c r="Z363" i="1"/>
  <c r="Y398" i="1"/>
  <c r="Y397" i="1"/>
  <c r="BP396" i="1"/>
  <c r="BN396" i="1"/>
  <c r="Z396" i="1"/>
  <c r="Z397" i="1" s="1"/>
  <c r="BP400" i="1"/>
  <c r="BN400" i="1"/>
  <c r="Z400" i="1"/>
  <c r="BP433" i="1"/>
  <c r="BN433" i="1"/>
  <c r="Z433" i="1"/>
  <c r="BP469" i="1"/>
  <c r="BN469" i="1"/>
  <c r="Z469" i="1"/>
  <c r="BP490" i="1"/>
  <c r="BN490" i="1"/>
  <c r="Z490" i="1"/>
  <c r="Y539" i="1"/>
  <c r="Y538" i="1"/>
  <c r="BP534" i="1"/>
  <c r="BN534" i="1"/>
  <c r="Z534" i="1"/>
  <c r="BP536" i="1"/>
  <c r="BN536" i="1"/>
  <c r="Z536" i="1"/>
  <c r="Z23" i="1"/>
  <c r="BN23" i="1"/>
  <c r="Z27" i="1"/>
  <c r="BN27" i="1"/>
  <c r="Z39" i="1"/>
  <c r="BN39" i="1"/>
  <c r="Z66" i="1"/>
  <c r="BN66" i="1"/>
  <c r="Y162" i="1"/>
  <c r="BP161" i="1"/>
  <c r="BN161" i="1"/>
  <c r="Z161" i="1"/>
  <c r="Z162" i="1" s="1"/>
  <c r="Y175" i="1"/>
  <c r="BP165" i="1"/>
  <c r="BN165" i="1"/>
  <c r="Z165" i="1"/>
  <c r="BP173" i="1"/>
  <c r="BN173" i="1"/>
  <c r="Z173" i="1"/>
  <c r="BP201" i="1"/>
  <c r="BN201" i="1"/>
  <c r="Z201" i="1"/>
  <c r="BP211" i="1"/>
  <c r="BN211" i="1"/>
  <c r="Z211" i="1"/>
  <c r="BP221" i="1"/>
  <c r="BN221" i="1"/>
  <c r="Z221" i="1"/>
  <c r="BP234" i="1"/>
  <c r="BN234" i="1"/>
  <c r="Z234" i="1"/>
  <c r="BP266" i="1"/>
  <c r="BN266" i="1"/>
  <c r="Z266" i="1"/>
  <c r="BP297" i="1"/>
  <c r="BN297" i="1"/>
  <c r="Z297" i="1"/>
  <c r="BP317" i="1"/>
  <c r="BN317" i="1"/>
  <c r="Z317" i="1"/>
  <c r="BP318" i="1"/>
  <c r="BN318" i="1"/>
  <c r="Z318" i="1"/>
  <c r="BP340" i="1"/>
  <c r="BN340" i="1"/>
  <c r="Z340" i="1"/>
  <c r="BP369" i="1"/>
  <c r="BN369" i="1"/>
  <c r="Z369" i="1"/>
  <c r="BP392" i="1"/>
  <c r="BN392" i="1"/>
  <c r="Z392" i="1"/>
  <c r="BP416" i="1"/>
  <c r="BN416" i="1"/>
  <c r="Z416" i="1"/>
  <c r="BP426" i="1"/>
  <c r="BN426" i="1"/>
  <c r="Z426" i="1"/>
  <c r="BP446" i="1"/>
  <c r="BN446" i="1"/>
  <c r="Z446" i="1"/>
  <c r="BP467" i="1"/>
  <c r="BN467" i="1"/>
  <c r="Z467" i="1"/>
  <c r="BP475" i="1"/>
  <c r="BN475" i="1"/>
  <c r="Z475" i="1"/>
  <c r="BP488" i="1"/>
  <c r="BN488" i="1"/>
  <c r="Z488" i="1"/>
  <c r="Y502" i="1"/>
  <c r="BP498" i="1"/>
  <c r="BN498" i="1"/>
  <c r="Z498" i="1"/>
  <c r="Y501" i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Z60" i="1"/>
  <c r="BN60" i="1"/>
  <c r="Z72" i="1"/>
  <c r="BN72" i="1"/>
  <c r="Z76" i="1"/>
  <c r="BN76" i="1"/>
  <c r="Z87" i="1"/>
  <c r="BN87" i="1"/>
  <c r="Z94" i="1"/>
  <c r="BN94" i="1"/>
  <c r="Z98" i="1"/>
  <c r="BN98" i="1"/>
  <c r="Z107" i="1"/>
  <c r="BN107" i="1"/>
  <c r="Z113" i="1"/>
  <c r="BN113" i="1"/>
  <c r="Z119" i="1"/>
  <c r="BN119" i="1"/>
  <c r="Z123" i="1"/>
  <c r="BN123" i="1"/>
  <c r="Z134" i="1"/>
  <c r="BN134" i="1"/>
  <c r="BP144" i="1"/>
  <c r="BN144" i="1"/>
  <c r="Z144" i="1"/>
  <c r="Y150" i="1"/>
  <c r="BP149" i="1"/>
  <c r="BN149" i="1"/>
  <c r="Z149" i="1"/>
  <c r="Z150" i="1" s="1"/>
  <c r="BP153" i="1"/>
  <c r="BN153" i="1"/>
  <c r="Z153" i="1"/>
  <c r="BP169" i="1"/>
  <c r="BN169" i="1"/>
  <c r="Z169" i="1"/>
  <c r="BP189" i="1"/>
  <c r="BN189" i="1"/>
  <c r="Z189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9" i="1"/>
  <c r="BN259" i="1"/>
  <c r="Z259" i="1"/>
  <c r="Y278" i="1"/>
  <c r="BP274" i="1"/>
  <c r="BN274" i="1"/>
  <c r="Z274" i="1"/>
  <c r="BP309" i="1"/>
  <c r="BN309" i="1"/>
  <c r="Z309" i="1"/>
  <c r="BP326" i="1"/>
  <c r="BN326" i="1"/>
  <c r="Z326" i="1"/>
  <c r="U563" i="1"/>
  <c r="Y352" i="1"/>
  <c r="BP351" i="1"/>
  <c r="BN351" i="1"/>
  <c r="Z351" i="1"/>
  <c r="Z352" i="1" s="1"/>
  <c r="Y359" i="1"/>
  <c r="BP355" i="1"/>
  <c r="BN355" i="1"/>
  <c r="Z355" i="1"/>
  <c r="Y358" i="1"/>
  <c r="BP525" i="1"/>
  <c r="BN525" i="1"/>
  <c r="Z525" i="1"/>
  <c r="Y140" i="1"/>
  <c r="Y342" i="1"/>
  <c r="Y341" i="1"/>
  <c r="BP344" i="1"/>
  <c r="BN344" i="1"/>
  <c r="Z344" i="1"/>
  <c r="BP365" i="1"/>
  <c r="BN365" i="1"/>
  <c r="Z365" i="1"/>
  <c r="BP379" i="1"/>
  <c r="BN379" i="1"/>
  <c r="Z379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20" i="1"/>
  <c r="BN420" i="1"/>
  <c r="Z420" i="1"/>
  <c r="Y441" i="1"/>
  <c r="BP437" i="1"/>
  <c r="BN437" i="1"/>
  <c r="Z437" i="1"/>
  <c r="BP463" i="1"/>
  <c r="BN463" i="1"/>
  <c r="Z463" i="1"/>
  <c r="BP471" i="1"/>
  <c r="BN471" i="1"/>
  <c r="Z471" i="1"/>
  <c r="BP482" i="1"/>
  <c r="BN482" i="1"/>
  <c r="Z482" i="1"/>
  <c r="BP492" i="1"/>
  <c r="BN492" i="1"/>
  <c r="Z492" i="1"/>
  <c r="Y527" i="1"/>
  <c r="Y526" i="1"/>
  <c r="BP524" i="1"/>
  <c r="BN524" i="1"/>
  <c r="Z524" i="1"/>
  <c r="Z526" i="1" s="1"/>
  <c r="Y375" i="1"/>
  <c r="Y496" i="1"/>
  <c r="AA563" i="1"/>
  <c r="Z347" i="1"/>
  <c r="BP345" i="1"/>
  <c r="BN345" i="1"/>
  <c r="Z345" i="1"/>
  <c r="Y347" i="1"/>
  <c r="BP389" i="1"/>
  <c r="BN389" i="1"/>
  <c r="Z389" i="1"/>
  <c r="W563" i="1"/>
  <c r="Y393" i="1"/>
  <c r="BP401" i="1"/>
  <c r="BN401" i="1"/>
  <c r="Z401" i="1"/>
  <c r="Y405" i="1"/>
  <c r="BP415" i="1"/>
  <c r="BN415" i="1"/>
  <c r="Z415" i="1"/>
  <c r="BP419" i="1"/>
  <c r="BN419" i="1"/>
  <c r="Z419" i="1"/>
  <c r="Y423" i="1"/>
  <c r="BP427" i="1"/>
  <c r="BN427" i="1"/>
  <c r="Z427" i="1"/>
  <c r="Y429" i="1"/>
  <c r="Y563" i="1"/>
  <c r="Y435" i="1"/>
  <c r="BP432" i="1"/>
  <c r="BN432" i="1"/>
  <c r="Z432" i="1"/>
  <c r="Y434" i="1"/>
  <c r="BP464" i="1"/>
  <c r="BN464" i="1"/>
  <c r="Z464" i="1"/>
  <c r="BP468" i="1"/>
  <c r="BN468" i="1"/>
  <c r="Z468" i="1"/>
  <c r="BP472" i="1"/>
  <c r="BN472" i="1"/>
  <c r="Z472" i="1"/>
  <c r="BP476" i="1"/>
  <c r="BN476" i="1"/>
  <c r="Z476" i="1"/>
  <c r="BP481" i="1"/>
  <c r="BN481" i="1"/>
  <c r="Z481" i="1"/>
  <c r="Y483" i="1"/>
  <c r="F10" i="1"/>
  <c r="J9" i="1"/>
  <c r="F9" i="1"/>
  <c r="A10" i="1"/>
  <c r="BP24" i="1"/>
  <c r="BN24" i="1"/>
  <c r="Z24" i="1"/>
  <c r="Y28" i="1"/>
  <c r="BP38" i="1"/>
  <c r="BN38" i="1"/>
  <c r="Z38" i="1"/>
  <c r="BP51" i="1"/>
  <c r="BN51" i="1"/>
  <c r="Z51" i="1"/>
  <c r="Y55" i="1"/>
  <c r="BP59" i="1"/>
  <c r="BN59" i="1"/>
  <c r="Z59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Y90" i="1"/>
  <c r="Y100" i="1"/>
  <c r="BP92" i="1"/>
  <c r="BN92" i="1"/>
  <c r="Z92" i="1"/>
  <c r="BP95" i="1"/>
  <c r="BN95" i="1"/>
  <c r="Z95" i="1"/>
  <c r="BP99" i="1"/>
  <c r="BN99" i="1"/>
  <c r="Z99" i="1"/>
  <c r="Y101" i="1"/>
  <c r="Y109" i="1"/>
  <c r="BP104" i="1"/>
  <c r="BN104" i="1"/>
  <c r="Z104" i="1"/>
  <c r="F563" i="1"/>
  <c r="Y108" i="1"/>
  <c r="BP112" i="1"/>
  <c r="BN112" i="1"/>
  <c r="Z112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BP154" i="1"/>
  <c r="BN154" i="1"/>
  <c r="Z154" i="1"/>
  <c r="BP168" i="1"/>
  <c r="BN168" i="1"/>
  <c r="Z168" i="1"/>
  <c r="BP172" i="1"/>
  <c r="BN172" i="1"/>
  <c r="Z172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48" i="1"/>
  <c r="BN248" i="1"/>
  <c r="Z248" i="1"/>
  <c r="BP250" i="1"/>
  <c r="BN250" i="1"/>
  <c r="Z250" i="1"/>
  <c r="BP258" i="1"/>
  <c r="BN258" i="1"/>
  <c r="Z258" i="1"/>
  <c r="Y262" i="1"/>
  <c r="BP267" i="1"/>
  <c r="BN267" i="1"/>
  <c r="Z267" i="1"/>
  <c r="BP277" i="1"/>
  <c r="BN277" i="1"/>
  <c r="Z277" i="1"/>
  <c r="Y279" i="1"/>
  <c r="P563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Q563" i="1"/>
  <c r="Y292" i="1"/>
  <c r="BP291" i="1"/>
  <c r="BN291" i="1"/>
  <c r="Z291" i="1"/>
  <c r="Z292" i="1" s="1"/>
  <c r="Y293" i="1"/>
  <c r="R563" i="1"/>
  <c r="Y299" i="1"/>
  <c r="BP296" i="1"/>
  <c r="BN296" i="1"/>
  <c r="Z296" i="1"/>
  <c r="Z298" i="1" s="1"/>
  <c r="BP310" i="1"/>
  <c r="BN310" i="1"/>
  <c r="Z310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H9" i="1"/>
  <c r="B563" i="1"/>
  <c r="Y29" i="1"/>
  <c r="BP22" i="1"/>
  <c r="BN22" i="1"/>
  <c r="Z22" i="1"/>
  <c r="X555" i="1"/>
  <c r="X556" i="1" s="1"/>
  <c r="BP26" i="1"/>
  <c r="BN26" i="1"/>
  <c r="Z26" i="1"/>
  <c r="X553" i="1"/>
  <c r="BP40" i="1"/>
  <c r="BN40" i="1"/>
  <c r="Z40" i="1"/>
  <c r="Y42" i="1"/>
  <c r="Y45" i="1"/>
  <c r="BP44" i="1"/>
  <c r="BN44" i="1"/>
  <c r="Z44" i="1"/>
  <c r="Z45" i="1" s="1"/>
  <c r="Y46" i="1"/>
  <c r="D563" i="1"/>
  <c r="Y56" i="1"/>
  <c r="BP49" i="1"/>
  <c r="BN49" i="1"/>
  <c r="Z49" i="1"/>
  <c r="BP53" i="1"/>
  <c r="BN53" i="1"/>
  <c r="Z53" i="1"/>
  <c r="Y62" i="1"/>
  <c r="BP61" i="1"/>
  <c r="BN61" i="1"/>
  <c r="Z61" i="1"/>
  <c r="Y63" i="1"/>
  <c r="Y68" i="1"/>
  <c r="BP65" i="1"/>
  <c r="BN65" i="1"/>
  <c r="Z65" i="1"/>
  <c r="BP73" i="1"/>
  <c r="BN73" i="1"/>
  <c r="Z73" i="1"/>
  <c r="Y77" i="1"/>
  <c r="BP81" i="1"/>
  <c r="BN81" i="1"/>
  <c r="Z81" i="1"/>
  <c r="Y83" i="1"/>
  <c r="E563" i="1"/>
  <c r="Y89" i="1"/>
  <c r="BP86" i="1"/>
  <c r="BN86" i="1"/>
  <c r="Z86" i="1"/>
  <c r="BP93" i="1"/>
  <c r="BN93" i="1"/>
  <c r="Z93" i="1"/>
  <c r="BP97" i="1"/>
  <c r="BN97" i="1"/>
  <c r="Z97" i="1"/>
  <c r="BP106" i="1"/>
  <c r="BN106" i="1"/>
  <c r="Z106" i="1"/>
  <c r="Y115" i="1"/>
  <c r="Y114" i="1"/>
  <c r="BP118" i="1"/>
  <c r="BN118" i="1"/>
  <c r="Z118" i="1"/>
  <c r="BP122" i="1"/>
  <c r="BN122" i="1"/>
  <c r="Z122" i="1"/>
  <c r="Z124" i="1" s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Y252" i="1"/>
  <c r="BP249" i="1"/>
  <c r="BN249" i="1"/>
  <c r="Z249" i="1"/>
  <c r="BP251" i="1"/>
  <c r="BN251" i="1"/>
  <c r="Z251" i="1"/>
  <c r="Y253" i="1"/>
  <c r="L563" i="1"/>
  <c r="Y263" i="1"/>
  <c r="BP256" i="1"/>
  <c r="BN256" i="1"/>
  <c r="Z256" i="1"/>
  <c r="BP260" i="1"/>
  <c r="BN260" i="1"/>
  <c r="Z260" i="1"/>
  <c r="Y270" i="1"/>
  <c r="BP275" i="1"/>
  <c r="BN275" i="1"/>
  <c r="Z275" i="1"/>
  <c r="O563" i="1"/>
  <c r="Y298" i="1"/>
  <c r="BP308" i="1"/>
  <c r="BN308" i="1"/>
  <c r="Z308" i="1"/>
  <c r="Z313" i="1" s="1"/>
  <c r="BP312" i="1"/>
  <c r="BN312" i="1"/>
  <c r="Z312" i="1"/>
  <c r="Y314" i="1"/>
  <c r="Y320" i="1"/>
  <c r="BP316" i="1"/>
  <c r="BN316" i="1"/>
  <c r="Z316" i="1"/>
  <c r="BP364" i="1"/>
  <c r="BN364" i="1"/>
  <c r="Z364" i="1"/>
  <c r="Y370" i="1"/>
  <c r="BP368" i="1"/>
  <c r="BN368" i="1"/>
  <c r="Z368" i="1"/>
  <c r="BP440" i="1"/>
  <c r="BN440" i="1"/>
  <c r="Z440" i="1"/>
  <c r="Y442" i="1"/>
  <c r="Z563" i="1"/>
  <c r="Y448" i="1"/>
  <c r="BP445" i="1"/>
  <c r="BN445" i="1"/>
  <c r="Z445" i="1"/>
  <c r="Z447" i="1" s="1"/>
  <c r="Y447" i="1"/>
  <c r="BP505" i="1"/>
  <c r="BN505" i="1"/>
  <c r="Z505" i="1"/>
  <c r="Z506" i="1" s="1"/>
  <c r="Y507" i="1"/>
  <c r="Y521" i="1"/>
  <c r="BP517" i="1"/>
  <c r="BN517" i="1"/>
  <c r="Z517" i="1"/>
  <c r="AC563" i="1"/>
  <c r="Y522" i="1"/>
  <c r="BP519" i="1"/>
  <c r="BN519" i="1"/>
  <c r="Z519" i="1"/>
  <c r="BP530" i="1"/>
  <c r="BN530" i="1"/>
  <c r="Z530" i="1"/>
  <c r="Y532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X557" i="1"/>
  <c r="C563" i="1"/>
  <c r="Y41" i="1"/>
  <c r="H563" i="1"/>
  <c r="Y151" i="1"/>
  <c r="I563" i="1"/>
  <c r="Y163" i="1"/>
  <c r="M563" i="1"/>
  <c r="Y271" i="1"/>
  <c r="Y304" i="1"/>
  <c r="T563" i="1"/>
  <c r="Y313" i="1"/>
  <c r="BP325" i="1"/>
  <c r="BN325" i="1"/>
  <c r="Z325" i="1"/>
  <c r="BP333" i="1"/>
  <c r="BN333" i="1"/>
  <c r="Z333" i="1"/>
  <c r="BP339" i="1"/>
  <c r="BN339" i="1"/>
  <c r="Z339" i="1"/>
  <c r="Z341" i="1" s="1"/>
  <c r="Y348" i="1"/>
  <c r="Z358" i="1"/>
  <c r="BP356" i="1"/>
  <c r="BN356" i="1"/>
  <c r="Z356" i="1"/>
  <c r="BP366" i="1"/>
  <c r="BN366" i="1"/>
  <c r="Z366" i="1"/>
  <c r="Z370" i="1" s="1"/>
  <c r="BP374" i="1"/>
  <c r="BN374" i="1"/>
  <c r="Z374" i="1"/>
  <c r="Y376" i="1"/>
  <c r="Y381" i="1"/>
  <c r="BP378" i="1"/>
  <c r="BN378" i="1"/>
  <c r="Z378" i="1"/>
  <c r="Z380" i="1" s="1"/>
  <c r="Y394" i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4" i="1"/>
  <c r="BP413" i="1"/>
  <c r="BN413" i="1"/>
  <c r="Z413" i="1"/>
  <c r="BP417" i="1"/>
  <c r="BN417" i="1"/>
  <c r="Z417" i="1"/>
  <c r="BP421" i="1"/>
  <c r="BN421" i="1"/>
  <c r="Z421" i="1"/>
  <c r="Y428" i="1"/>
  <c r="BP438" i="1"/>
  <c r="BN438" i="1"/>
  <c r="Z438" i="1"/>
  <c r="Z441" i="1" s="1"/>
  <c r="BP462" i="1"/>
  <c r="BN462" i="1"/>
  <c r="Z462" i="1"/>
  <c r="BP466" i="1"/>
  <c r="BN466" i="1"/>
  <c r="Z466" i="1"/>
  <c r="BP470" i="1"/>
  <c r="BN470" i="1"/>
  <c r="Z470" i="1"/>
  <c r="BP474" i="1"/>
  <c r="BN474" i="1"/>
  <c r="Z474" i="1"/>
  <c r="BP489" i="1"/>
  <c r="BN489" i="1"/>
  <c r="Z489" i="1"/>
  <c r="BP493" i="1"/>
  <c r="BN493" i="1"/>
  <c r="Z493" i="1"/>
  <c r="Y353" i="1"/>
  <c r="V563" i="1"/>
  <c r="Y371" i="1"/>
  <c r="AB563" i="1"/>
  <c r="Y478" i="1"/>
  <c r="Y477" i="1"/>
  <c r="Y484" i="1"/>
  <c r="BP487" i="1"/>
  <c r="BN487" i="1"/>
  <c r="Z487" i="1"/>
  <c r="BP491" i="1"/>
  <c r="BN491" i="1"/>
  <c r="Z491" i="1"/>
  <c r="Y495" i="1"/>
  <c r="BP499" i="1"/>
  <c r="BN499" i="1"/>
  <c r="Z499" i="1"/>
  <c r="Y506" i="1"/>
  <c r="BP518" i="1"/>
  <c r="BN518" i="1"/>
  <c r="Z518" i="1"/>
  <c r="BP520" i="1"/>
  <c r="BN520" i="1"/>
  <c r="Z520" i="1"/>
  <c r="Y531" i="1"/>
  <c r="BP529" i="1"/>
  <c r="BN529" i="1"/>
  <c r="Z529" i="1"/>
  <c r="Z531" i="1" s="1"/>
  <c r="Z501" i="1" l="1"/>
  <c r="Z375" i="1"/>
  <c r="Z278" i="1"/>
  <c r="Z89" i="1"/>
  <c r="Z82" i="1"/>
  <c r="Z270" i="1"/>
  <c r="Z223" i="1"/>
  <c r="Z156" i="1"/>
  <c r="Z114" i="1"/>
  <c r="Z483" i="1"/>
  <c r="Z434" i="1"/>
  <c r="Z428" i="1"/>
  <c r="Z538" i="1"/>
  <c r="Z495" i="1"/>
  <c r="Z218" i="1"/>
  <c r="Z41" i="1"/>
  <c r="Z404" i="1"/>
  <c r="Z252" i="1"/>
  <c r="Z174" i="1"/>
  <c r="Z62" i="1"/>
  <c r="Z393" i="1"/>
  <c r="Z423" i="1"/>
  <c r="Z521" i="1"/>
  <c r="Z28" i="1"/>
  <c r="Y555" i="1"/>
  <c r="Z206" i="1"/>
  <c r="Z100" i="1"/>
  <c r="Z477" i="1"/>
  <c r="Z320" i="1"/>
  <c r="Z262" i="1"/>
  <c r="Z68" i="1"/>
  <c r="Z55" i="1"/>
  <c r="Y554" i="1"/>
  <c r="Y556" i="1" s="1"/>
  <c r="Y553" i="1"/>
  <c r="Z334" i="1"/>
  <c r="Z328" i="1"/>
  <c r="Z235" i="1"/>
  <c r="Z108" i="1"/>
  <c r="Z77" i="1"/>
  <c r="Y557" i="1"/>
  <c r="Z558" i="1" l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<sst xmlns="http://schemas.openxmlformats.org/spreadsheetml/2006/main" count="2483" uniqueCount="871">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</sst>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0.54166666666666663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30</v>
      </c>
      <c r="Y37" s="614">
        <f>IFERROR(IF(X37="",0,CEILING((X37/$H37),1)*$H37),"")</f>
        <v>32.400000000000006</v>
      </c>
      <c r="Z37" s="37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80</v>
      </c>
      <c r="Y38" s="614">
        <f>IFERROR(IF(X38="",0,CEILING((X38/$H38),1)*$H38),"")</f>
        <v>80</v>
      </c>
      <c r="Z38" s="37">
        <f>IFERROR(IF(Y38=0,"",ROUNDUP(Y38/H38,0)*0.00902),"")</f>
        <v>0.1804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84.2</v>
      </c>
      <c r="BN38" s="64">
        <f>IFERROR(Y38*I38/H38,"0")</f>
        <v>84.2</v>
      </c>
      <c r="BO38" s="64">
        <f>IFERROR(1/J38*(X38/H38),"0")</f>
        <v>0.15151515151515152</v>
      </c>
      <c r="BP38" s="64">
        <f>IFERROR(1/J38*(Y38/H38),"0")</f>
        <v>0.15151515151515152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22.777777777777779</v>
      </c>
      <c r="Y41" s="615">
        <f>IFERROR(Y37/H37,"0")+IFERROR(Y38/H38,"0")+IFERROR(Y39/H39,"0")+IFERROR(Y40/H40,"0")</f>
        <v>23</v>
      </c>
      <c r="Z41" s="615">
        <f>IFERROR(IF(Z37="",0,Z37),"0")+IFERROR(IF(Z38="",0,Z38),"0")+IFERROR(IF(Z39="",0,Z39),"0")+IFERROR(IF(Z40="",0,Z40),"0")</f>
        <v>0.23734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110</v>
      </c>
      <c r="Y42" s="615">
        <f>IFERROR(SUM(Y37:Y40),"0")</f>
        <v>112.4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170</v>
      </c>
      <c r="Y58" s="614">
        <f>IFERROR(IF(X58="",0,CEILING((X58/$H58),1)*$H58),"")</f>
        <v>172.8</v>
      </c>
      <c r="Z58" s="37">
        <f>IFERROR(IF(Y58=0,"",ROUNDUP(Y58/H58,0)*0.01898),"")</f>
        <v>0.30368000000000001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176.8472222222222</v>
      </c>
      <c r="BN58" s="64">
        <f>IFERROR(Y58*I58/H58,"0")</f>
        <v>179.76</v>
      </c>
      <c r="BO58" s="64">
        <f>IFERROR(1/J58*(X58/H58),"0")</f>
        <v>0.24594907407407407</v>
      </c>
      <c r="BP58" s="64">
        <f>IFERROR(1/J58*(Y58/H58),"0")</f>
        <v>0.25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81</v>
      </c>
      <c r="Y61" s="614">
        <f>IFERROR(IF(X61="",0,CEILING((X61/$H61),1)*$H61),"")</f>
        <v>81</v>
      </c>
      <c r="Z61" s="37">
        <f>IFERROR(IF(Y61=0,"",ROUNDUP(Y61/H61,0)*0.00651),"")</f>
        <v>0.1953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86.399999999999991</v>
      </c>
      <c r="BN61" s="64">
        <f>IFERROR(Y61*I61/H61,"0")</f>
        <v>86.399999999999991</v>
      </c>
      <c r="BO61" s="64">
        <f>IFERROR(1/J61*(X61/H61),"0")</f>
        <v>0.16483516483516483</v>
      </c>
      <c r="BP61" s="64">
        <f>IFERROR(1/J61*(Y61/H61),"0")</f>
        <v>0.16483516483516483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45.740740740740733</v>
      </c>
      <c r="Y62" s="615">
        <f>IFERROR(Y58/H58,"0")+IFERROR(Y59/H59,"0")+IFERROR(Y60/H60,"0")+IFERROR(Y61/H61,"0")</f>
        <v>46</v>
      </c>
      <c r="Z62" s="615">
        <f>IFERROR(IF(Z58="",0,Z58),"0")+IFERROR(IF(Z59="",0,Z59),"0")+IFERROR(IF(Z60="",0,Z60),"0")+IFERROR(IF(Z61="",0,Z61),"0")</f>
        <v>0.49897999999999998</v>
      </c>
      <c r="AA62" s="616"/>
      <c r="AB62" s="616"/>
      <c r="AC62" s="616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251</v>
      </c>
      <c r="Y63" s="615">
        <f>IFERROR(SUM(Y58:Y61),"0")</f>
        <v>253.8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90</v>
      </c>
      <c r="Y88" s="614">
        <f>IFERROR(IF(X88="",0,CEILING((X88/$H88),1)*$H88),"")</f>
        <v>90</v>
      </c>
      <c r="Z88" s="37">
        <f>IFERROR(IF(Y88=0,"",ROUNDUP(Y88/H88,0)*0.00902),"")</f>
        <v>0.1804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94.199999999999989</v>
      </c>
      <c r="BN88" s="64">
        <f>IFERROR(Y88*I88/H88,"0")</f>
        <v>94.199999999999989</v>
      </c>
      <c r="BO88" s="64">
        <f>IFERROR(1/J88*(X88/H88),"0")</f>
        <v>0.15151515151515152</v>
      </c>
      <c r="BP88" s="64">
        <f>IFERROR(1/J88*(Y88/H88),"0")</f>
        <v>0.15151515151515152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20</v>
      </c>
      <c r="Y89" s="615">
        <f>IFERROR(Y86/H86,"0")+IFERROR(Y87/H87,"0")+IFERROR(Y88/H88,"0")</f>
        <v>20</v>
      </c>
      <c r="Z89" s="615">
        <f>IFERROR(IF(Z86="",0,Z86),"0")+IFERROR(IF(Z87="",0,Z87),"0")+IFERROR(IF(Z88="",0,Z88),"0")</f>
        <v>0.1804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90</v>
      </c>
      <c r="Y90" s="615">
        <f>IFERROR(SUM(Y86:Y88),"0")</f>
        <v>90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21</v>
      </c>
      <c r="Y92" s="614">
        <f t="shared" ref="Y92:Y99" si="16">IFERROR(IF(X92="",0,CEILING((X92/$H92),1)*$H92),"")</f>
        <v>25.200000000000003</v>
      </c>
      <c r="Z92" s="37">
        <f>IFERROR(IF(Y92=0,"",ROUNDUP(Y92/H92,0)*0.01898),"")</f>
        <v>5.6940000000000004E-2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22.297499999999999</v>
      </c>
      <c r="BN92" s="64">
        <f t="shared" ref="BN92:BN99" si="18">IFERROR(Y92*I92/H92,"0")</f>
        <v>26.757000000000001</v>
      </c>
      <c r="BO92" s="64">
        <f t="shared" ref="BO92:BO99" si="19">IFERROR(1/J92*(X92/H92),"0")</f>
        <v>3.90625E-2</v>
      </c>
      <c r="BP92" s="64">
        <f t="shared" ref="BP92:BP99" si="20">IFERROR(1/J92*(Y92/H92),"0")</f>
        <v>4.6875E-2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54</v>
      </c>
      <c r="Y97" s="614">
        <f t="shared" si="16"/>
        <v>54</v>
      </c>
      <c r="Z97" s="37">
        <f>IFERROR(IF(Y97=0,"",ROUNDUP(Y97/H97,0)*0.00651),"")</f>
        <v>0.13020000000000001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59.039999999999992</v>
      </c>
      <c r="BN97" s="64">
        <f t="shared" si="18"/>
        <v>59.039999999999992</v>
      </c>
      <c r="BO97" s="64">
        <f t="shared" si="19"/>
        <v>0.1098901098901099</v>
      </c>
      <c r="BP97" s="64">
        <f t="shared" si="20"/>
        <v>0.1098901098901099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22.5</v>
      </c>
      <c r="Y100" s="615">
        <f>IFERROR(Y92/H92,"0")+IFERROR(Y93/H93,"0")+IFERROR(Y94/H94,"0")+IFERROR(Y95/H95,"0")+IFERROR(Y96/H96,"0")+IFERROR(Y97/H97,"0")+IFERROR(Y98/H98,"0")+IFERROR(Y99/H99,"0")</f>
        <v>23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0.18714000000000003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75</v>
      </c>
      <c r="Y101" s="615">
        <f>IFERROR(SUM(Y92:Y99),"0")</f>
        <v>79.2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68</v>
      </c>
      <c r="Y106" s="614">
        <f>IFERROR(IF(X106="",0,CEILING((X106/$H106),1)*$H106),"")</f>
        <v>72</v>
      </c>
      <c r="Z106" s="37">
        <f>IFERROR(IF(Y106=0,"",ROUNDUP(Y106/H106,0)*0.00902),"")</f>
        <v>0.14432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71.173333333333332</v>
      </c>
      <c r="BN106" s="64">
        <f>IFERROR(Y106*I106/H106,"0")</f>
        <v>75.36</v>
      </c>
      <c r="BO106" s="64">
        <f>IFERROR(1/J106*(X106/H106),"0")</f>
        <v>0.11447811447811448</v>
      </c>
      <c r="BP106" s="64">
        <f>IFERROR(1/J106*(Y106/H106),"0")</f>
        <v>0.12121212121212122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15.111111111111111</v>
      </c>
      <c r="Y108" s="615">
        <f>IFERROR(Y104/H104,"0")+IFERROR(Y105/H105,"0")+IFERROR(Y106/H106,"0")+IFERROR(Y107/H107,"0")</f>
        <v>16</v>
      </c>
      <c r="Z108" s="615">
        <f>IFERROR(IF(Z104="",0,Z104),"0")+IFERROR(IF(Z105="",0,Z105),"0")+IFERROR(IF(Z106="",0,Z106),"0")+IFERROR(IF(Z107="",0,Z107),"0")</f>
        <v>0.14432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68</v>
      </c>
      <c r="Y109" s="615">
        <f>IFERROR(SUM(Y104:Y107),"0")</f>
        <v>72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8</v>
      </c>
      <c r="Y112" s="614">
        <f>IFERROR(IF(X112="",0,CEILING((X112/$H112),1)*$H112),"")</f>
        <v>9.6</v>
      </c>
      <c r="Z112" s="37">
        <f>IFERROR(IF(Y112=0,"",ROUNDUP(Y112/H112,0)*0.00502),"")</f>
        <v>2.0080000000000001E-2</v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8.3333333333333339</v>
      </c>
      <c r="BN112" s="64">
        <f>IFERROR(Y112*I112/H112,"0")</f>
        <v>10</v>
      </c>
      <c r="BO112" s="64">
        <f>IFERROR(1/J112*(X112/H112),"0")</f>
        <v>1.4245014245014247E-2</v>
      </c>
      <c r="BP112" s="64">
        <f>IFERROR(1/J112*(Y112/H112),"0")</f>
        <v>1.7094017094017096E-2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3.3333333333333335</v>
      </c>
      <c r="Y114" s="615">
        <f>IFERROR(Y111/H111,"0")+IFERROR(Y112/H112,"0")+IFERROR(Y113/H113,"0")</f>
        <v>4</v>
      </c>
      <c r="Z114" s="615">
        <f>IFERROR(IF(Z111="",0,Z111),"0")+IFERROR(IF(Z112="",0,Z112),"0")+IFERROR(IF(Z113="",0,Z113),"0")</f>
        <v>2.0080000000000001E-2</v>
      </c>
      <c r="AA114" s="616"/>
      <c r="AB114" s="616"/>
      <c r="AC114" s="616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8</v>
      </c>
      <c r="Y115" s="615">
        <f>IFERROR(SUM(Y111:Y113),"0")</f>
        <v>9.6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54</v>
      </c>
      <c r="Y121" s="614">
        <f t="shared" si="21"/>
        <v>54</v>
      </c>
      <c r="Z121" s="37">
        <f>IFERROR(IF(Y121=0,"",ROUNDUP(Y121/H121,0)*0.00651),"")</f>
        <v>0.13020000000000001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59.039999999999992</v>
      </c>
      <c r="BN121" s="64">
        <f t="shared" si="23"/>
        <v>59.039999999999992</v>
      </c>
      <c r="BO121" s="64">
        <f t="shared" si="24"/>
        <v>0.1098901098901099</v>
      </c>
      <c r="BP121" s="64">
        <f t="shared" si="25"/>
        <v>0.1098901098901099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20</v>
      </c>
      <c r="Y124" s="615">
        <f>IFERROR(Y117/H117,"0")+IFERROR(Y118/H118,"0")+IFERROR(Y119/H119,"0")+IFERROR(Y120/H120,"0")+IFERROR(Y121/H121,"0")+IFERROR(Y122/H122,"0")+IFERROR(Y123/H123,"0")</f>
        <v>20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0.13020000000000001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54</v>
      </c>
      <c r="Y125" s="615">
        <f>IFERROR(SUM(Y117:Y123),"0")</f>
        <v>54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26</v>
      </c>
      <c r="Y134" s="614">
        <f>IFERROR(IF(X134="",0,CEILING((X134/$H134),1)*$H134),"")</f>
        <v>28.8</v>
      </c>
      <c r="Z134" s="37">
        <f>IFERROR(IF(Y134=0,"",ROUNDUP(Y134/H134,0)*0.00651),"")</f>
        <v>5.8590000000000003E-2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27.462499999999999</v>
      </c>
      <c r="BN134" s="64">
        <f>IFERROR(Y134*I134/H134,"0")</f>
        <v>30.419999999999998</v>
      </c>
      <c r="BO134" s="64">
        <f>IFERROR(1/J134*(X134/H134),"0")</f>
        <v>4.4642857142857144E-2</v>
      </c>
      <c r="BP134" s="64">
        <f>IFERROR(1/J134*(Y134/H134),"0")</f>
        <v>4.9450549450549455E-2</v>
      </c>
    </row>
    <row r="135" spans="1:68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8.125</v>
      </c>
      <c r="Y135" s="615">
        <f>IFERROR(Y133/H133,"0")+IFERROR(Y134/H134,"0")</f>
        <v>9</v>
      </c>
      <c r="Z135" s="615">
        <f>IFERROR(IF(Z133="",0,Z133),"0")+IFERROR(IF(Z134="",0,Z134),"0")</f>
        <v>5.8590000000000003E-2</v>
      </c>
      <c r="AA135" s="616"/>
      <c r="AB135" s="616"/>
      <c r="AC135" s="616"/>
    </row>
    <row r="136" spans="1:68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26</v>
      </c>
      <c r="Y136" s="615">
        <f>IFERROR(SUM(Y133:Y134),"0")</f>
        <v>28.8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22</v>
      </c>
      <c r="Y139" s="614">
        <f>IFERROR(IF(X139="",0,CEILING((X139/$H139),1)*$H139),"")</f>
        <v>22.4</v>
      </c>
      <c r="Z139" s="37">
        <f>IFERROR(IF(Y139=0,"",ROUNDUP(Y139/H139,0)*0.00651),"")</f>
        <v>5.2080000000000001E-2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24.105714285714285</v>
      </c>
      <c r="BN139" s="64">
        <f>IFERROR(Y139*I139/H139,"0")</f>
        <v>24.543999999999997</v>
      </c>
      <c r="BO139" s="64">
        <f>IFERROR(1/J139*(X139/H139),"0")</f>
        <v>4.3171114599686033E-2</v>
      </c>
      <c r="BP139" s="64">
        <f>IFERROR(1/J139*(Y139/H139),"0")</f>
        <v>4.3956043956043959E-2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7.8571428571428577</v>
      </c>
      <c r="Y140" s="615">
        <f>IFERROR(Y138/H138,"0")+IFERROR(Y139/H139,"0")</f>
        <v>8</v>
      </c>
      <c r="Z140" s="615">
        <f>IFERROR(IF(Z138="",0,Z138),"0")+IFERROR(IF(Z139="",0,Z139),"0")</f>
        <v>5.2080000000000001E-2</v>
      </c>
      <c r="AA140" s="616"/>
      <c r="AB140" s="616"/>
      <c r="AC140" s="616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22</v>
      </c>
      <c r="Y141" s="615">
        <f>IFERROR(SUM(Y138:Y139),"0")</f>
        <v>22.4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21</v>
      </c>
      <c r="Y144" s="614">
        <f>IFERROR(IF(X144="",0,CEILING((X144/$H144),1)*$H144),"")</f>
        <v>21.12</v>
      </c>
      <c r="Z144" s="37">
        <f>IFERROR(IF(Y144=0,"",ROUNDUP(Y144/H144,0)*0.00651),"")</f>
        <v>5.2080000000000001E-2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23.131818181818179</v>
      </c>
      <c r="BN144" s="64">
        <f>IFERROR(Y144*I144/H144,"0")</f>
        <v>23.263999999999999</v>
      </c>
      <c r="BO144" s="64">
        <f>IFERROR(1/J144*(X144/H144),"0")</f>
        <v>4.3706293706293704E-2</v>
      </c>
      <c r="BP144" s="64">
        <f>IFERROR(1/J144*(Y144/H144),"0")</f>
        <v>4.3956043956043959E-2</v>
      </c>
    </row>
    <row r="145" spans="1:68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7.9545454545454541</v>
      </c>
      <c r="Y145" s="615">
        <f>IFERROR(Y143/H143,"0")+IFERROR(Y144/H144,"0")</f>
        <v>8</v>
      </c>
      <c r="Z145" s="615">
        <f>IFERROR(IF(Z143="",0,Z143),"0")+IFERROR(IF(Z144="",0,Z144),"0")</f>
        <v>5.2080000000000001E-2</v>
      </c>
      <c r="AA145" s="616"/>
      <c r="AB145" s="616"/>
      <c r="AC145" s="616"/>
    </row>
    <row r="146" spans="1:68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21</v>
      </c>
      <c r="Y146" s="615">
        <f>IFERROR(SUM(Y143:Y144),"0")</f>
        <v>21.12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60</v>
      </c>
      <c r="Y149" s="614">
        <f>IFERROR(IF(X149="",0,CEILING((X149/$H149),1)*$H149),"")</f>
        <v>60</v>
      </c>
      <c r="Z149" s="37">
        <f>IFERROR(IF(Y149=0,"",ROUNDUP(Y149/H149,0)*0.00902),"")</f>
        <v>0.1353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63.15</v>
      </c>
      <c r="BN149" s="64">
        <f>IFERROR(Y149*I149/H149,"0")</f>
        <v>63.15</v>
      </c>
      <c r="BO149" s="64">
        <f>IFERROR(1/J149*(X149/H149),"0")</f>
        <v>0.11363636363636365</v>
      </c>
      <c r="BP149" s="64">
        <f>IFERROR(1/J149*(Y149/H149),"0")</f>
        <v>0.11363636363636365</v>
      </c>
    </row>
    <row r="150" spans="1:68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15</v>
      </c>
      <c r="Y150" s="615">
        <f>IFERROR(Y149/H149,"0")</f>
        <v>15</v>
      </c>
      <c r="Z150" s="615">
        <f>IFERROR(IF(Z149="",0,Z149),"0")</f>
        <v>0.1353</v>
      </c>
      <c r="AA150" s="616"/>
      <c r="AB150" s="616"/>
      <c r="AC150" s="616"/>
    </row>
    <row r="151" spans="1:68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60</v>
      </c>
      <c r="Y151" s="615">
        <f>IFERROR(SUM(Y149:Y149),"0")</f>
        <v>60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32</v>
      </c>
      <c r="Y168" s="614">
        <f t="shared" si="26"/>
        <v>33.6</v>
      </c>
      <c r="Z168" s="37">
        <f>IFERROR(IF(Y168=0,"",ROUNDUP(Y168/H168,0)*0.00502),"")</f>
        <v>8.0320000000000003E-2</v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33.980952380952381</v>
      </c>
      <c r="BN168" s="64">
        <f t="shared" si="28"/>
        <v>35.68</v>
      </c>
      <c r="BO168" s="64">
        <f t="shared" si="29"/>
        <v>6.5120065120065129E-2</v>
      </c>
      <c r="BP168" s="64">
        <f t="shared" si="30"/>
        <v>6.8376068376068383E-2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21</v>
      </c>
      <c r="Y171" s="614">
        <f t="shared" si="26"/>
        <v>21</v>
      </c>
      <c r="Z171" s="37">
        <f>IFERROR(IF(Y171=0,"",ROUNDUP(Y171/H171,0)*0.00502),"")</f>
        <v>5.0200000000000002E-2</v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22</v>
      </c>
      <c r="BN171" s="64">
        <f t="shared" si="28"/>
        <v>22</v>
      </c>
      <c r="BO171" s="64">
        <f t="shared" si="29"/>
        <v>4.2735042735042736E-2</v>
      </c>
      <c r="BP171" s="64">
        <f t="shared" si="30"/>
        <v>4.2735042735042736E-2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25.238095238095237</v>
      </c>
      <c r="Y174" s="615">
        <f>IFERROR(Y165/H165,"0")+IFERROR(Y166/H166,"0")+IFERROR(Y167/H167,"0")+IFERROR(Y168/H168,"0")+IFERROR(Y169/H169,"0")+IFERROR(Y170/H170,"0")+IFERROR(Y171/H171,"0")+IFERROR(Y172/H172,"0")+IFERROR(Y173/H173,"0")</f>
        <v>26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0.13052</v>
      </c>
      <c r="AA174" s="616"/>
      <c r="AB174" s="616"/>
      <c r="AC174" s="616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53</v>
      </c>
      <c r="Y175" s="615">
        <f>IFERROR(SUM(Y165:Y173),"0")</f>
        <v>54.6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12</v>
      </c>
      <c r="Y177" s="614">
        <f>IFERROR(IF(X177="",0,CEILING((X177/$H177),1)*$H177),"")</f>
        <v>12.6</v>
      </c>
      <c r="Z177" s="37">
        <f>IFERROR(IF(Y177=0,"",ROUNDUP(Y177/H177,0)*0.0059),"")</f>
        <v>5.8999999999999997E-2</v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13.809523809523808</v>
      </c>
      <c r="BN177" s="64">
        <f>IFERROR(Y177*I177/H177,"0")</f>
        <v>14.5</v>
      </c>
      <c r="BO177" s="64">
        <f>IFERROR(1/J177*(X177/H177),"0")</f>
        <v>4.4091710758377423E-2</v>
      </c>
      <c r="BP177" s="64">
        <f>IFERROR(1/J177*(Y177/H177),"0")</f>
        <v>4.6296296296296294E-2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10</v>
      </c>
      <c r="Y178" s="614">
        <f>IFERROR(IF(X178="",0,CEILING((X178/$H178),1)*$H178),"")</f>
        <v>10.08</v>
      </c>
      <c r="Z178" s="37">
        <f>IFERROR(IF(Y178=0,"",ROUNDUP(Y178/H178,0)*0.0059),"")</f>
        <v>4.7199999999999999E-2</v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11.507936507936508</v>
      </c>
      <c r="BN178" s="64">
        <f>IFERROR(Y178*I178/H178,"0")</f>
        <v>11.6</v>
      </c>
      <c r="BO178" s="64">
        <f>IFERROR(1/J178*(X178/H178),"0")</f>
        <v>3.6743092298647854E-2</v>
      </c>
      <c r="BP178" s="64">
        <f>IFERROR(1/J178*(Y178/H178),"0")</f>
        <v>3.7037037037037035E-2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10</v>
      </c>
      <c r="Y179" s="614">
        <f>IFERROR(IF(X179="",0,CEILING((X179/$H179),1)*$H179),"")</f>
        <v>10.08</v>
      </c>
      <c r="Z179" s="37">
        <f>IFERROR(IF(Y179=0,"",ROUNDUP(Y179/H179,0)*0.0059),"")</f>
        <v>4.7199999999999999E-2</v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11.507936507936508</v>
      </c>
      <c r="BN179" s="64">
        <f>IFERROR(Y179*I179/H179,"0")</f>
        <v>11.6</v>
      </c>
      <c r="BO179" s="64">
        <f>IFERROR(1/J179*(X179/H179),"0")</f>
        <v>3.6743092298647854E-2</v>
      </c>
      <c r="BP179" s="64">
        <f>IFERROR(1/J179*(Y179/H179),"0")</f>
        <v>3.7037037037037035E-2</v>
      </c>
    </row>
    <row r="180" spans="1:68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25.396825396825399</v>
      </c>
      <c r="Y180" s="615">
        <f>IFERROR(Y177/H177,"0")+IFERROR(Y178/H178,"0")+IFERROR(Y179/H179,"0")</f>
        <v>26</v>
      </c>
      <c r="Z180" s="615">
        <f>IFERROR(IF(Z177="",0,Z177),"0")+IFERROR(IF(Z178="",0,Z178),"0")+IFERROR(IF(Z179="",0,Z179),"0")</f>
        <v>0.15339999999999998</v>
      </c>
      <c r="AA180" s="616"/>
      <c r="AB180" s="616"/>
      <c r="AC180" s="616"/>
    </row>
    <row r="181" spans="1:68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32</v>
      </c>
      <c r="Y181" s="615">
        <f>IFERROR(SUM(Y177:Y179),"0")</f>
        <v>32.76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10</v>
      </c>
      <c r="Y183" s="614">
        <f>IFERROR(IF(X183="",0,CEILING((X183/$H183),1)*$H183),"")</f>
        <v>10.08</v>
      </c>
      <c r="Z183" s="37">
        <f>IFERROR(IF(Y183=0,"",ROUNDUP(Y183/H183,0)*0.0059),"")</f>
        <v>4.7199999999999999E-2</v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11.507936507936508</v>
      </c>
      <c r="BN183" s="64">
        <f>IFERROR(Y183*I183/H183,"0")</f>
        <v>11.6</v>
      </c>
      <c r="BO183" s="64">
        <f>IFERROR(1/J183*(X183/H183),"0")</f>
        <v>3.6743092298647854E-2</v>
      </c>
      <c r="BP183" s="64">
        <f>IFERROR(1/J183*(Y183/H183),"0")</f>
        <v>3.7037037037037035E-2</v>
      </c>
    </row>
    <row r="184" spans="1:68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7.9365079365079367</v>
      </c>
      <c r="Y184" s="615">
        <f>IFERROR(Y183/H183,"0")</f>
        <v>8</v>
      </c>
      <c r="Z184" s="615">
        <f>IFERROR(IF(Z183="",0,Z183),"0")</f>
        <v>4.7199999999999999E-2</v>
      </c>
      <c r="AA184" s="616"/>
      <c r="AB184" s="616"/>
      <c r="AC184" s="616"/>
    </row>
    <row r="185" spans="1:68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10</v>
      </c>
      <c r="Y185" s="615">
        <f>IFERROR(SUM(Y183:Y183),"0")</f>
        <v>10.08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39</v>
      </c>
      <c r="Y198" s="614">
        <f t="shared" ref="Y198:Y205" si="31">IFERROR(IF(X198="",0,CEILING((X198/$H198),1)*$H198),"")</f>
        <v>43.2</v>
      </c>
      <c r="Z198" s="37">
        <f>IFERROR(IF(Y198=0,"",ROUNDUP(Y198/H198,0)*0.00902),"")</f>
        <v>7.2160000000000002E-2</v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40.516666666666666</v>
      </c>
      <c r="BN198" s="64">
        <f t="shared" ref="BN198:BN205" si="33">IFERROR(Y198*I198/H198,"0")</f>
        <v>44.88</v>
      </c>
      <c r="BO198" s="64">
        <f t="shared" ref="BO198:BO205" si="34">IFERROR(1/J198*(X198/H198),"0")</f>
        <v>5.4713804713804708E-2</v>
      </c>
      <c r="BP198" s="64">
        <f t="shared" ref="BP198:BP205" si="35">IFERROR(1/J198*(Y198/H198),"0")</f>
        <v>6.0606060606060608E-2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14</v>
      </c>
      <c r="Y202" s="614">
        <f t="shared" si="31"/>
        <v>14.4</v>
      </c>
      <c r="Z202" s="37">
        <f>IFERROR(IF(Y202=0,"",ROUNDUP(Y202/H202,0)*0.00502),"")</f>
        <v>4.0160000000000001E-2</v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15.011111111111111</v>
      </c>
      <c r="BN202" s="64">
        <f t="shared" si="33"/>
        <v>15.439999999999998</v>
      </c>
      <c r="BO202" s="64">
        <f t="shared" si="34"/>
        <v>3.3238366571699908E-2</v>
      </c>
      <c r="BP202" s="64">
        <f t="shared" si="35"/>
        <v>3.4188034188034191E-2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18</v>
      </c>
      <c r="Y203" s="614">
        <f t="shared" si="31"/>
        <v>18</v>
      </c>
      <c r="Z203" s="37">
        <f>IFERROR(IF(Y203=0,"",ROUNDUP(Y203/H203,0)*0.00502),"")</f>
        <v>5.0200000000000002E-2</v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18.999999999999996</v>
      </c>
      <c r="BN203" s="64">
        <f t="shared" si="33"/>
        <v>18.999999999999996</v>
      </c>
      <c r="BO203" s="64">
        <f t="shared" si="34"/>
        <v>4.2735042735042736E-2</v>
      </c>
      <c r="BP203" s="64">
        <f t="shared" si="35"/>
        <v>4.2735042735042736E-2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25</v>
      </c>
      <c r="Y206" s="615">
        <f>IFERROR(Y198/H198,"0")+IFERROR(Y199/H199,"0")+IFERROR(Y200/H200,"0")+IFERROR(Y201/H201,"0")+IFERROR(Y202/H202,"0")+IFERROR(Y203/H203,"0")+IFERROR(Y204/H204,"0")+IFERROR(Y205/H205,"0")</f>
        <v>26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0.16252</v>
      </c>
      <c r="AA206" s="616"/>
      <c r="AB206" s="616"/>
      <c r="AC206" s="616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71</v>
      </c>
      <c r="Y207" s="615">
        <f>IFERROR(SUM(Y198:Y205),"0")</f>
        <v>75.599999999999994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74</v>
      </c>
      <c r="Y214" s="614">
        <f t="shared" si="36"/>
        <v>74.399999999999991</v>
      </c>
      <c r="Z214" s="37">
        <f t="shared" si="41"/>
        <v>0.20181000000000002</v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81.77000000000001</v>
      </c>
      <c r="BN214" s="64">
        <f t="shared" si="38"/>
        <v>82.212000000000003</v>
      </c>
      <c r="BO214" s="64">
        <f t="shared" si="39"/>
        <v>0.16941391941391945</v>
      </c>
      <c r="BP214" s="64">
        <f t="shared" si="40"/>
        <v>0.17032967032967034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78</v>
      </c>
      <c r="Y215" s="614">
        <f t="shared" si="36"/>
        <v>79.2</v>
      </c>
      <c r="Z215" s="37">
        <f t="shared" si="41"/>
        <v>0.21482999999999999</v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86.190000000000012</v>
      </c>
      <c r="BN215" s="64">
        <f t="shared" si="38"/>
        <v>87.51600000000002</v>
      </c>
      <c r="BO215" s="64">
        <f t="shared" si="39"/>
        <v>0.17857142857142858</v>
      </c>
      <c r="BP215" s="64">
        <f t="shared" si="40"/>
        <v>0.18131868131868134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63.333333333333336</v>
      </c>
      <c r="Y218" s="615">
        <f>IFERROR(Y209/H209,"0")+IFERROR(Y210/H210,"0")+IFERROR(Y211/H211,"0")+IFERROR(Y212/H212,"0")+IFERROR(Y213/H213,"0")+IFERROR(Y214/H214,"0")+IFERROR(Y215/H215,"0")+IFERROR(Y216/H216,"0")+IFERROR(Y217/H217,"0")</f>
        <v>64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0.41664000000000001</v>
      </c>
      <c r="AA218" s="616"/>
      <c r="AB218" s="616"/>
      <c r="AC218" s="616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152</v>
      </c>
      <c r="Y219" s="615">
        <f>IFERROR(SUM(Y209:Y217),"0")</f>
        <v>153.6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2</v>
      </c>
      <c r="Y222" s="614">
        <f>IFERROR(IF(X222="",0,CEILING((X222/$H222),1)*$H222),"")</f>
        <v>2.4</v>
      </c>
      <c r="Z222" s="37">
        <f>IFERROR(IF(Y222=0,"",ROUNDUP(Y222/H222,0)*0.00651),"")</f>
        <v>6.5100000000000002E-3</v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2.2100000000000004</v>
      </c>
      <c r="BN222" s="64">
        <f>IFERROR(Y222*I222/H222,"0")</f>
        <v>2.6520000000000001</v>
      </c>
      <c r="BO222" s="64">
        <f>IFERROR(1/J222*(X222/H222),"0")</f>
        <v>4.578754578754579E-3</v>
      </c>
      <c r="BP222" s="64">
        <f>IFERROR(1/J222*(Y222/H222),"0")</f>
        <v>5.4945054945054949E-3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0.83333333333333337</v>
      </c>
      <c r="Y223" s="615">
        <f>IFERROR(Y221/H221,"0")+IFERROR(Y222/H222,"0")</f>
        <v>1</v>
      </c>
      <c r="Z223" s="615">
        <f>IFERROR(IF(Z221="",0,Z221),"0")+IFERROR(IF(Z222="",0,Z222),"0")</f>
        <v>6.5100000000000002E-3</v>
      </c>
      <c r="AA223" s="616"/>
      <c r="AB223" s="616"/>
      <c r="AC223" s="616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2</v>
      </c>
      <c r="Y224" s="615">
        <f>IFERROR(SUM(Y221:Y222),"0")</f>
        <v>2.4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18</v>
      </c>
      <c r="Y243" s="614">
        <f>IFERROR(IF(X243="",0,CEILING((X243/$H243),1)*$H243),"")</f>
        <v>19.440000000000001</v>
      </c>
      <c r="Z243" s="37">
        <f>IFERROR(IF(Y243=0,"",ROUNDUP(Y243/H243,0)*0.0059),"")</f>
        <v>5.3100000000000001E-2</v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19.583333333333336</v>
      </c>
      <c r="BN243" s="64">
        <f>IFERROR(Y243*I243/H243,"0")</f>
        <v>21.150000000000002</v>
      </c>
      <c r="BO243" s="64">
        <f>IFERROR(1/J243*(X243/H243),"0")</f>
        <v>3.8580246913580238E-2</v>
      </c>
      <c r="BP243" s="64">
        <f>IFERROR(1/J243*(Y243/H243),"0")</f>
        <v>4.1666666666666664E-2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8.3333333333333321</v>
      </c>
      <c r="Y244" s="615">
        <f>IFERROR(Y243/H243,"0")</f>
        <v>9</v>
      </c>
      <c r="Z244" s="615">
        <f>IFERROR(IF(Z243="",0,Z243),"0")</f>
        <v>5.3100000000000001E-2</v>
      </c>
      <c r="AA244" s="616"/>
      <c r="AB244" s="616"/>
      <c r="AC244" s="616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18</v>
      </c>
      <c r="Y245" s="615">
        <f>IFERROR(SUM(Y243:Y243),"0")</f>
        <v>19.440000000000001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8</v>
      </c>
      <c r="Y247" s="614">
        <f>IFERROR(IF(X247="",0,CEILING((X247/$H247),1)*$H247),"")</f>
        <v>8.91</v>
      </c>
      <c r="Z247" s="37">
        <f>IFERROR(IF(Y247=0,"",ROUNDUP(Y247/H247,0)*0.0059),"")</f>
        <v>5.3100000000000001E-2</v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9.5353535353535346</v>
      </c>
      <c r="BN247" s="64">
        <f>IFERROR(Y247*I247/H247,"0")</f>
        <v>10.62</v>
      </c>
      <c r="BO247" s="64">
        <f>IFERROR(1/J247*(X247/H247),"0")</f>
        <v>3.7411148522259637E-2</v>
      </c>
      <c r="BP247" s="64">
        <f>IFERROR(1/J247*(Y247/H247),"0")</f>
        <v>4.1666666666666664E-2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14</v>
      </c>
      <c r="Y248" s="614">
        <f>IFERROR(IF(X248="",0,CEILING((X248/$H248),1)*$H248),"")</f>
        <v>15.120000000000001</v>
      </c>
      <c r="Z248" s="37">
        <f>IFERROR(IF(Y248=0,"",ROUNDUP(Y248/H248,0)*0.0059),"")</f>
        <v>4.1299999999999996E-2</v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15.231481481481479</v>
      </c>
      <c r="BN248" s="64">
        <f>IFERROR(Y248*I248/H248,"0")</f>
        <v>16.45</v>
      </c>
      <c r="BO248" s="64">
        <f>IFERROR(1/J248*(X248/H248),"0")</f>
        <v>3.0006858710562412E-2</v>
      </c>
      <c r="BP248" s="64">
        <f>IFERROR(1/J248*(Y248/H248),"0")</f>
        <v>3.2407407407407406E-2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7</v>
      </c>
      <c r="Y249" s="614">
        <f>IFERROR(IF(X249="",0,CEILING((X249/$H249),1)*$H249),"")</f>
        <v>7.2</v>
      </c>
      <c r="Z249" s="37">
        <f>IFERROR(IF(Y249=0,"",ROUNDUP(Y249/H249,0)*0.0059),"")</f>
        <v>4.7199999999999999E-2</v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8.4777777777777779</v>
      </c>
      <c r="BN249" s="64">
        <f>IFERROR(Y249*I249/H249,"0")</f>
        <v>8.7200000000000006</v>
      </c>
      <c r="BO249" s="64">
        <f>IFERROR(1/J249*(X249/H249),"0")</f>
        <v>3.6008230452674893E-2</v>
      </c>
      <c r="BP249" s="64">
        <f>IFERROR(1/J249*(Y249/H249),"0")</f>
        <v>3.7037037037037035E-2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8</v>
      </c>
      <c r="Y250" s="614">
        <f>IFERROR(IF(X250="",0,CEILING((X250/$H250),1)*$H250),"")</f>
        <v>8.91</v>
      </c>
      <c r="Z250" s="37">
        <f>IFERROR(IF(Y250=0,"",ROUNDUP(Y250/H250,0)*0.0059),"")</f>
        <v>5.3100000000000001E-2</v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9.5353535353535346</v>
      </c>
      <c r="BN250" s="64">
        <f>IFERROR(Y250*I250/H250,"0")</f>
        <v>10.62</v>
      </c>
      <c r="BO250" s="64">
        <f>IFERROR(1/J250*(X250/H250),"0")</f>
        <v>3.7411148522259637E-2</v>
      </c>
      <c r="BP250" s="64">
        <f>IFERROR(1/J250*(Y250/H250),"0")</f>
        <v>4.1666666666666664E-2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8</v>
      </c>
      <c r="Y251" s="614">
        <f>IFERROR(IF(X251="",0,CEILING((X251/$H251),1)*$H251),"")</f>
        <v>8.91</v>
      </c>
      <c r="Z251" s="37">
        <f>IFERROR(IF(Y251=0,"",ROUNDUP(Y251/H251,0)*0.0059),"")</f>
        <v>5.3100000000000001E-2</v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9.5353535353535346</v>
      </c>
      <c r="BN251" s="64">
        <f>IFERROR(Y251*I251/H251,"0")</f>
        <v>10.62</v>
      </c>
      <c r="BO251" s="64">
        <f>IFERROR(1/J251*(X251/H251),"0")</f>
        <v>3.7411148522259637E-2</v>
      </c>
      <c r="BP251" s="64">
        <f>IFERROR(1/J251*(Y251/H251),"0")</f>
        <v>4.1666666666666664E-2</v>
      </c>
    </row>
    <row r="252" spans="1:68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38.501683501683502</v>
      </c>
      <c r="Y252" s="615">
        <f>IFERROR(Y247/H247,"0")+IFERROR(Y248/H248,"0")+IFERROR(Y249/H249,"0")+IFERROR(Y250/H250,"0")+IFERROR(Y251/H251,"0")</f>
        <v>42</v>
      </c>
      <c r="Z252" s="615">
        <f>IFERROR(IF(Z247="",0,Z247),"0")+IFERROR(IF(Z248="",0,Z248),"0")+IFERROR(IF(Z249="",0,Z249),"0")+IFERROR(IF(Z250="",0,Z250),"0")+IFERROR(IF(Z251="",0,Z251),"0")</f>
        <v>0.24780000000000002</v>
      </c>
      <c r="AA252" s="616"/>
      <c r="AB252" s="616"/>
      <c r="AC252" s="616"/>
    </row>
    <row r="253" spans="1:68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45</v>
      </c>
      <c r="Y253" s="615">
        <f>IFERROR(SUM(Y247:Y251),"0")</f>
        <v>49.05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10</v>
      </c>
      <c r="Y275" s="614">
        <f>IFERROR(IF(X275="",0,CEILING((X275/$H275),1)*$H275),"")</f>
        <v>12</v>
      </c>
      <c r="Z275" s="37">
        <f>IFERROR(IF(Y275=0,"",ROUNDUP(Y275/H275,0)*0.00651),"")</f>
        <v>3.2550000000000003E-2</v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11.050000000000002</v>
      </c>
      <c r="BN275" s="64">
        <f>IFERROR(Y275*I275/H275,"0")</f>
        <v>13.260000000000002</v>
      </c>
      <c r="BO275" s="64">
        <f>IFERROR(1/J275*(X275/H275),"0")</f>
        <v>2.2893772893772896E-2</v>
      </c>
      <c r="BP275" s="64">
        <f>IFERROR(1/J275*(Y275/H275),"0")</f>
        <v>2.7472527472527476E-2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12</v>
      </c>
      <c r="Y276" s="614">
        <f>IFERROR(IF(X276="",0,CEILING((X276/$H276),1)*$H276),"")</f>
        <v>12</v>
      </c>
      <c r="Z276" s="37">
        <f>IFERROR(IF(Y276=0,"",ROUNDUP(Y276/H276,0)*0.00651),"")</f>
        <v>3.2550000000000003E-2</v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12.9</v>
      </c>
      <c r="BN276" s="64">
        <f>IFERROR(Y276*I276/H276,"0")</f>
        <v>12.9</v>
      </c>
      <c r="BO276" s="64">
        <f>IFERROR(1/J276*(X276/H276),"0")</f>
        <v>2.7472527472527476E-2</v>
      </c>
      <c r="BP276" s="64">
        <f>IFERROR(1/J276*(Y276/H276),"0")</f>
        <v>2.7472527472527476E-2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9.1666666666666679</v>
      </c>
      <c r="Y278" s="615">
        <f>IFERROR(Y274/H274,"0")+IFERROR(Y275/H275,"0")+IFERROR(Y276/H276,"0")+IFERROR(Y277/H277,"0")</f>
        <v>10</v>
      </c>
      <c r="Z278" s="615">
        <f>IFERROR(IF(Z274="",0,Z274),"0")+IFERROR(IF(Z275="",0,Z275),"0")+IFERROR(IF(Z276="",0,Z276),"0")+IFERROR(IF(Z277="",0,Z277),"0")</f>
        <v>6.5100000000000005E-2</v>
      </c>
      <c r="AA278" s="616"/>
      <c r="AB278" s="616"/>
      <c r="AC278" s="616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22</v>
      </c>
      <c r="Y279" s="615">
        <f>IFERROR(SUM(Y274:Y277),"0")</f>
        <v>24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200</v>
      </c>
      <c r="Y317" s="614">
        <f>IFERROR(IF(X317="",0,CEILING((X317/$H317),1)*$H317),"")</f>
        <v>201.60000000000002</v>
      </c>
      <c r="Z317" s="37">
        <f>IFERROR(IF(Y317=0,"",ROUNDUP(Y317/H317,0)*0.00902),"")</f>
        <v>0.43296000000000001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212.85714285714286</v>
      </c>
      <c r="BN317" s="64">
        <f>IFERROR(Y317*I317/H317,"0")</f>
        <v>214.56</v>
      </c>
      <c r="BO317" s="64">
        <f>IFERROR(1/J317*(X317/H317),"0")</f>
        <v>0.36075036075036077</v>
      </c>
      <c r="BP317" s="64">
        <f>IFERROR(1/J317*(Y317/H317),"0")</f>
        <v>0.36363636363636365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8</v>
      </c>
      <c r="Y319" s="614">
        <f>IFERROR(IF(X319="",0,CEILING((X319/$H319),1)*$H319),"")</f>
        <v>8.4</v>
      </c>
      <c r="Z319" s="37">
        <f>IFERROR(IF(Y319=0,"",ROUNDUP(Y319/H319,0)*0.00502),"")</f>
        <v>2.0080000000000001E-2</v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8.4952380952380953</v>
      </c>
      <c r="BN319" s="64">
        <f>IFERROR(Y319*I319/H319,"0")</f>
        <v>8.92</v>
      </c>
      <c r="BO319" s="64">
        <f>IFERROR(1/J319*(X319/H319),"0")</f>
        <v>1.6280016280016282E-2</v>
      </c>
      <c r="BP319" s="64">
        <f>IFERROR(1/J319*(Y319/H319),"0")</f>
        <v>1.7094017094017096E-2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51.428571428571431</v>
      </c>
      <c r="Y320" s="615">
        <f>IFERROR(Y316/H316,"0")+IFERROR(Y317/H317,"0")+IFERROR(Y318/H318,"0")+IFERROR(Y319/H319,"0")</f>
        <v>52</v>
      </c>
      <c r="Z320" s="615">
        <f>IFERROR(IF(Z316="",0,Z316),"0")+IFERROR(IF(Z317="",0,Z317),"0")+IFERROR(IF(Z318="",0,Z318),"0")+IFERROR(IF(Z319="",0,Z319),"0")</f>
        <v>0.45304</v>
      </c>
      <c r="AA320" s="616"/>
      <c r="AB320" s="616"/>
      <c r="AC320" s="616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208</v>
      </c>
      <c r="Y321" s="615">
        <f>IFERROR(SUM(Y316:Y319),"0")</f>
        <v>210.00000000000003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306</v>
      </c>
      <c r="Y323" s="614">
        <f>IFERROR(IF(X323="",0,CEILING((X323/$H323),1)*$H323),"")</f>
        <v>312</v>
      </c>
      <c r="Z323" s="37">
        <f>IFERROR(IF(Y323=0,"",ROUNDUP(Y323/H323,0)*0.01898),"")</f>
        <v>0.75919999999999999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326.12538461538463</v>
      </c>
      <c r="BN323" s="64">
        <f>IFERROR(Y323*I323/H323,"0")</f>
        <v>332.52000000000004</v>
      </c>
      <c r="BO323" s="64">
        <f>IFERROR(1/J323*(X323/H323),"0")</f>
        <v>0.61298076923076927</v>
      </c>
      <c r="BP323" s="64">
        <f>IFERROR(1/J323*(Y323/H323),"0")</f>
        <v>0.625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18</v>
      </c>
      <c r="Y326" s="614">
        <f>IFERROR(IF(X326="",0,CEILING((X326/$H326),1)*$H326),"")</f>
        <v>18</v>
      </c>
      <c r="Z326" s="37">
        <f>IFERROR(IF(Y326=0,"",ROUNDUP(Y326/H326,0)*0.00651),"")</f>
        <v>3.9059999999999997E-2</v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19.475999999999999</v>
      </c>
      <c r="BN326" s="64">
        <f>IFERROR(Y326*I326/H326,"0")</f>
        <v>19.475999999999999</v>
      </c>
      <c r="BO326" s="64">
        <f>IFERROR(1/J326*(X326/H326),"0")</f>
        <v>3.2967032967032968E-2</v>
      </c>
      <c r="BP326" s="64">
        <f>IFERROR(1/J326*(Y326/H326),"0")</f>
        <v>3.2967032967032968E-2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45.230769230769234</v>
      </c>
      <c r="Y328" s="615">
        <f>IFERROR(Y323/H323,"0")+IFERROR(Y324/H324,"0")+IFERROR(Y325/H325,"0")+IFERROR(Y326/H326,"0")+IFERROR(Y327/H327,"0")</f>
        <v>46</v>
      </c>
      <c r="Z328" s="615">
        <f>IFERROR(IF(Z323="",0,Z323),"0")+IFERROR(IF(Z324="",0,Z324),"0")+IFERROR(IF(Z325="",0,Z325),"0")+IFERROR(IF(Z326="",0,Z326),"0")+IFERROR(IF(Z327="",0,Z327),"0")</f>
        <v>0.79825999999999997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324</v>
      </c>
      <c r="Y329" s="615">
        <f>IFERROR(SUM(Y323:Y327),"0")</f>
        <v>330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5</v>
      </c>
      <c r="Y339" s="614">
        <f>IFERROR(IF(X339="",0,CEILING((X339/$H339),1)*$H339),"")</f>
        <v>5.0999999999999996</v>
      </c>
      <c r="Z339" s="37">
        <f>IFERROR(IF(Y339=0,"",ROUNDUP(Y339/H339,0)*0.00651),"")</f>
        <v>1.302E-2</v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5.7941176470588243</v>
      </c>
      <c r="BN339" s="64">
        <f>IFERROR(Y339*I339/H339,"0")</f>
        <v>5.91</v>
      </c>
      <c r="BO339" s="64">
        <f>IFERROR(1/J339*(X339/H339),"0")</f>
        <v>1.0773540185304893E-2</v>
      </c>
      <c r="BP339" s="64">
        <f>IFERROR(1/J339*(Y339/H339),"0")</f>
        <v>1.098901098901099E-2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3</v>
      </c>
      <c r="Y340" s="614">
        <f>IFERROR(IF(X340="",0,CEILING((X340/$H340),1)*$H340),"")</f>
        <v>5.0999999999999996</v>
      </c>
      <c r="Z340" s="37">
        <f>IFERROR(IF(Y340=0,"",ROUNDUP(Y340/H340,0)*0.00651),"")</f>
        <v>1.302E-2</v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3.3882352941176475</v>
      </c>
      <c r="BN340" s="64">
        <f>IFERROR(Y340*I340/H340,"0")</f>
        <v>5.76</v>
      </c>
      <c r="BO340" s="64">
        <f>IFERROR(1/J340*(X340/H340),"0")</f>
        <v>6.4641241111829352E-3</v>
      </c>
      <c r="BP340" s="64">
        <f>IFERROR(1/J340*(Y340/H340),"0")</f>
        <v>1.098901098901099E-2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3.1372549019607847</v>
      </c>
      <c r="Y341" s="615">
        <f>IFERROR(Y337/H337,"0")+IFERROR(Y338/H338,"0")+IFERROR(Y339/H339,"0")+IFERROR(Y340/H340,"0")</f>
        <v>4</v>
      </c>
      <c r="Z341" s="615">
        <f>IFERROR(IF(Z337="",0,Z337),"0")+IFERROR(IF(Z338="",0,Z338),"0")+IFERROR(IF(Z339="",0,Z339),"0")+IFERROR(IF(Z340="",0,Z340),"0")</f>
        <v>2.6040000000000001E-2</v>
      </c>
      <c r="AA341" s="616"/>
      <c r="AB341" s="616"/>
      <c r="AC341" s="616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8</v>
      </c>
      <c r="Y342" s="615">
        <f>IFERROR(SUM(Y337:Y340),"0")</f>
        <v>10.199999999999999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5</v>
      </c>
      <c r="Y344" s="614">
        <f>IFERROR(IF(X344="",0,CEILING((X344/$H344),1)*$H344),"")</f>
        <v>6</v>
      </c>
      <c r="Z344" s="37">
        <f>IFERROR(IF(Y344=0,"",ROUNDUP(Y344/H344,0)*0.00474),"")</f>
        <v>1.422E-2</v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5.6000000000000005</v>
      </c>
      <c r="BN344" s="64">
        <f>IFERROR(Y344*I344/H344,"0")</f>
        <v>6.7200000000000006</v>
      </c>
      <c r="BO344" s="64">
        <f>IFERROR(1/J344*(X344/H344),"0")</f>
        <v>1.0504201680672268E-2</v>
      </c>
      <c r="BP344" s="64">
        <f>IFERROR(1/J344*(Y344/H344),"0")</f>
        <v>1.2605042016806723E-2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12</v>
      </c>
      <c r="Y346" s="614">
        <f>IFERROR(IF(X346="",0,CEILING((X346/$H346),1)*$H346),"")</f>
        <v>12</v>
      </c>
      <c r="Z346" s="37">
        <f>IFERROR(IF(Y346=0,"",ROUNDUP(Y346/H346,0)*0.00474),"")</f>
        <v>2.844E-2</v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13.440000000000001</v>
      </c>
      <c r="BN346" s="64">
        <f>IFERROR(Y346*I346/H346,"0")</f>
        <v>13.440000000000001</v>
      </c>
      <c r="BO346" s="64">
        <f>IFERROR(1/J346*(X346/H346),"0")</f>
        <v>2.5210084033613446E-2</v>
      </c>
      <c r="BP346" s="64">
        <f>IFERROR(1/J346*(Y346/H346),"0")</f>
        <v>2.5210084033613446E-2</v>
      </c>
    </row>
    <row r="347" spans="1:68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8.5</v>
      </c>
      <c r="Y347" s="615">
        <f>IFERROR(Y344/H344,"0")+IFERROR(Y345/H345,"0")+IFERROR(Y346/H346,"0")</f>
        <v>9</v>
      </c>
      <c r="Z347" s="615">
        <f>IFERROR(IF(Z344="",0,Z344),"0")+IFERROR(IF(Z345="",0,Z345),"0")+IFERROR(IF(Z346="",0,Z346),"0")</f>
        <v>4.2660000000000003E-2</v>
      </c>
      <c r="AA347" s="616"/>
      <c r="AB347" s="616"/>
      <c r="AC347" s="616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17</v>
      </c>
      <c r="Y348" s="615">
        <f>IFERROR(SUM(Y344:Y346),"0")</f>
        <v>18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7</v>
      </c>
      <c r="Y351" s="614">
        <f>IFERROR(IF(X351="",0,CEILING((X351/$H351),1)*$H351),"")</f>
        <v>7.2</v>
      </c>
      <c r="Z351" s="37">
        <f>IFERROR(IF(Y351=0,"",ROUNDUP(Y351/H351,0)*0.00651),"")</f>
        <v>2.6040000000000001E-2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7.8866666666666667</v>
      </c>
      <c r="BN351" s="64">
        <f>IFERROR(Y351*I351/H351,"0")</f>
        <v>8.1120000000000001</v>
      </c>
      <c r="BO351" s="64">
        <f>IFERROR(1/J351*(X351/H351),"0")</f>
        <v>2.1367521367521368E-2</v>
      </c>
      <c r="BP351" s="64">
        <f>IFERROR(1/J351*(Y351/H351),"0")</f>
        <v>2.197802197802198E-2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3.8888888888888888</v>
      </c>
      <c r="Y352" s="615">
        <f>IFERROR(Y351/H351,"0")</f>
        <v>4</v>
      </c>
      <c r="Z352" s="615">
        <f>IFERROR(IF(Z351="",0,Z351),"0")</f>
        <v>2.6040000000000001E-2</v>
      </c>
      <c r="AA352" s="616"/>
      <c r="AB352" s="616"/>
      <c r="AC352" s="616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7</v>
      </c>
      <c r="Y353" s="615">
        <f>IFERROR(SUM(Y351:Y351),"0")</f>
        <v>7.2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63</v>
      </c>
      <c r="Y356" s="614">
        <f>IFERROR(IF(X356="",0,CEILING((X356/$H356),1)*$H356),"")</f>
        <v>63</v>
      </c>
      <c r="Z356" s="37">
        <f>IFERROR(IF(Y356=0,"",ROUNDUP(Y356/H356,0)*0.00651),"")</f>
        <v>0.1953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70.559999999999988</v>
      </c>
      <c r="BN356" s="64">
        <f>IFERROR(Y356*I356/H356,"0")</f>
        <v>70.559999999999988</v>
      </c>
      <c r="BO356" s="64">
        <f>IFERROR(1/J356*(X356/H356),"0")</f>
        <v>0.16483516483516486</v>
      </c>
      <c r="BP356" s="64">
        <f>IFERROR(1/J356*(Y356/H356),"0")</f>
        <v>0.16483516483516486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11</v>
      </c>
      <c r="Y357" s="614">
        <f>IFERROR(IF(X357="",0,CEILING((X357/$H357),1)*$H357),"")</f>
        <v>12.600000000000001</v>
      </c>
      <c r="Z357" s="37">
        <f>IFERROR(IF(Y357=0,"",ROUNDUP(Y357/H357,0)*0.00651),"")</f>
        <v>3.9059999999999997E-2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12.257142857142856</v>
      </c>
      <c r="BN357" s="64">
        <f>IFERROR(Y357*I357/H357,"0")</f>
        <v>14.040000000000001</v>
      </c>
      <c r="BO357" s="64">
        <f>IFERROR(1/J357*(X357/H357),"0")</f>
        <v>2.8780743066457355E-2</v>
      </c>
      <c r="BP357" s="64">
        <f>IFERROR(1/J357*(Y357/H357),"0")</f>
        <v>3.2967032967032968E-2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35.238095238095241</v>
      </c>
      <c r="Y358" s="615">
        <f>IFERROR(Y355/H355,"0")+IFERROR(Y356/H356,"0")+IFERROR(Y357/H357,"0")</f>
        <v>36</v>
      </c>
      <c r="Z358" s="615">
        <f>IFERROR(IF(Z355="",0,Z355),"0")+IFERROR(IF(Z356="",0,Z356),"0")+IFERROR(IF(Z357="",0,Z357),"0")</f>
        <v>0.23436000000000001</v>
      </c>
      <c r="AA358" s="616"/>
      <c r="AB358" s="616"/>
      <c r="AC358" s="616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74</v>
      </c>
      <c r="Y359" s="615">
        <f>IFERROR(SUM(Y355:Y357),"0")</f>
        <v>75.599999999999994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30</v>
      </c>
      <c r="Y363" s="614">
        <f t="shared" ref="Y363:Y369" si="57">IFERROR(IF(X363="",0,CEILING((X363/$H363),1)*$H363),"")</f>
        <v>30</v>
      </c>
      <c r="Z363" s="37">
        <f>IFERROR(IF(Y363=0,"",ROUNDUP(Y363/H363,0)*0.02175),"")</f>
        <v>4.3499999999999997E-2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30.96</v>
      </c>
      <c r="BN363" s="64">
        <f t="shared" ref="BN363:BN369" si="59">IFERROR(Y363*I363/H363,"0")</f>
        <v>30.96</v>
      </c>
      <c r="BO363" s="64">
        <f t="shared" ref="BO363:BO369" si="60">IFERROR(1/J363*(X363/H363),"0")</f>
        <v>4.1666666666666664E-2</v>
      </c>
      <c r="BP363" s="64">
        <f t="shared" ref="BP363:BP369" si="61">IFERROR(1/J363*(Y363/H363),"0")</f>
        <v>4.1666666666666664E-2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75</v>
      </c>
      <c r="Y364" s="614">
        <f t="shared" si="57"/>
        <v>75</v>
      </c>
      <c r="Z364" s="37">
        <f>IFERROR(IF(Y364=0,"",ROUNDUP(Y364/H364,0)*0.02175),"")</f>
        <v>0.10874999999999999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77.400000000000006</v>
      </c>
      <c r="BN364" s="64">
        <f t="shared" si="59"/>
        <v>77.400000000000006</v>
      </c>
      <c r="BO364" s="64">
        <f t="shared" si="60"/>
        <v>0.10416666666666666</v>
      </c>
      <c r="BP364" s="64">
        <f t="shared" si="61"/>
        <v>0.10416666666666666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48</v>
      </c>
      <c r="Y365" s="614">
        <f t="shared" si="57"/>
        <v>60</v>
      </c>
      <c r="Z365" s="37">
        <f>IFERROR(IF(Y365=0,"",ROUNDUP(Y365/H365,0)*0.02175),"")</f>
        <v>8.6999999999999994E-2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49.535999999999994</v>
      </c>
      <c r="BN365" s="64">
        <f t="shared" si="59"/>
        <v>61.92</v>
      </c>
      <c r="BO365" s="64">
        <f t="shared" si="60"/>
        <v>6.6666666666666666E-2</v>
      </c>
      <c r="BP365" s="64">
        <f t="shared" si="61"/>
        <v>8.3333333333333329E-2</v>
      </c>
    </row>
    <row r="366" spans="1:68" ht="37.5" hidden="1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10.199999999999999</v>
      </c>
      <c r="Y370" s="615">
        <f>IFERROR(Y363/H363,"0")+IFERROR(Y364/H364,"0")+IFERROR(Y365/H365,"0")+IFERROR(Y366/H366,"0")+IFERROR(Y367/H367,"0")+IFERROR(Y368/H368,"0")+IFERROR(Y369/H369,"0")</f>
        <v>11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0.23924999999999999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153</v>
      </c>
      <c r="Y371" s="615">
        <f>IFERROR(SUM(Y363:Y369),"0")</f>
        <v>165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hidden="1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hidden="1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6</v>
      </c>
      <c r="Y418" s="614">
        <f t="shared" si="62"/>
        <v>6.3000000000000007</v>
      </c>
      <c r="Z418" s="37">
        <f t="shared" si="67"/>
        <v>1.506E-2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6.371428571428571</v>
      </c>
      <c r="BN418" s="64">
        <f t="shared" si="64"/>
        <v>6.69</v>
      </c>
      <c r="BO418" s="64">
        <f t="shared" si="65"/>
        <v>1.2210012210012212E-2</v>
      </c>
      <c r="BP418" s="64">
        <f t="shared" si="66"/>
        <v>1.2820512820512822E-2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4</v>
      </c>
      <c r="Y419" s="614">
        <f t="shared" si="62"/>
        <v>4.2</v>
      </c>
      <c r="Z419" s="37">
        <f t="shared" si="67"/>
        <v>1.004E-2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4.2476190476190476</v>
      </c>
      <c r="BN419" s="64">
        <f t="shared" si="64"/>
        <v>4.46</v>
      </c>
      <c r="BO419" s="64">
        <f t="shared" si="65"/>
        <v>8.1400081400081412E-3</v>
      </c>
      <c r="BP419" s="64">
        <f t="shared" si="66"/>
        <v>8.5470085470085479E-3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3</v>
      </c>
      <c r="Y421" s="614">
        <f t="shared" si="62"/>
        <v>4.2</v>
      </c>
      <c r="Z421" s="37">
        <f t="shared" si="67"/>
        <v>1.004E-2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3.1857142857142855</v>
      </c>
      <c r="BN421" s="64">
        <f t="shared" si="64"/>
        <v>4.46</v>
      </c>
      <c r="BO421" s="64">
        <f t="shared" si="65"/>
        <v>6.1050061050061059E-3</v>
      </c>
      <c r="BP421" s="64">
        <f t="shared" si="66"/>
        <v>8.5470085470085479E-3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6.1904761904761907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7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3.5140000000000005E-2</v>
      </c>
      <c r="AA423" s="616"/>
      <c r="AB423" s="616"/>
      <c r="AC423" s="616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13</v>
      </c>
      <c r="Y424" s="615">
        <f>IFERROR(SUM(Y413:Y422),"0")</f>
        <v>14.7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19</v>
      </c>
      <c r="Y469" s="614">
        <f t="shared" si="68"/>
        <v>21.6</v>
      </c>
      <c r="Z469" s="37">
        <f>IFERROR(IF(Y469=0,"",ROUNDUP(Y469/H469,0)*0.00902),"")</f>
        <v>5.4120000000000001E-2</v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20.108333333333334</v>
      </c>
      <c r="BN469" s="64">
        <f t="shared" si="71"/>
        <v>22.860000000000003</v>
      </c>
      <c r="BO469" s="64">
        <f t="shared" si="72"/>
        <v>3.9983164983164982E-2</v>
      </c>
      <c r="BP469" s="64">
        <f t="shared" si="73"/>
        <v>4.5454545454545456E-2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2</v>
      </c>
      <c r="Y473" s="614">
        <f t="shared" si="68"/>
        <v>2.4</v>
      </c>
      <c r="Z473" s="37">
        <f>IFERROR(IF(Y473=0,"",ROUNDUP(Y473/H473,0)*0.00651),"")</f>
        <v>6.5100000000000002E-3</v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2.1500000000000004</v>
      </c>
      <c r="BN473" s="64">
        <f t="shared" si="71"/>
        <v>2.58</v>
      </c>
      <c r="BO473" s="64">
        <f t="shared" si="72"/>
        <v>4.578754578754579E-3</v>
      </c>
      <c r="BP473" s="64">
        <f t="shared" si="73"/>
        <v>5.4945054945054949E-3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6.1111111111111107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6.0630000000000003E-2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21</v>
      </c>
      <c r="Y478" s="615">
        <f>IFERROR(SUM(Y461:Y476),"0")</f>
        <v>24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hidden="1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hidden="1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2015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2079.5500000000002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2155.2894946513184</v>
      </c>
      <c r="Y554" s="615">
        <f>IFERROR(SUM(BN22:BN550),"0")</f>
        <v>2224.2080000000001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4</v>
      </c>
      <c r="Y555" s="39">
        <f>ROUNDUP(SUM(BP22:BP550),0)</f>
        <v>5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2255.2894946513184</v>
      </c>
      <c r="Y556" s="615">
        <f>GrossWeightTotalR+PalletQtyTotalR*25</f>
        <v>2349.2080000000001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562.06459700430287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580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4.8947200000000004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112.4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253.8</v>
      </c>
      <c r="E563" s="47">
        <f>IFERROR(Y86*1,"0")+IFERROR(Y87*1,"0")+IFERROR(Y88*1,"0")+IFERROR(Y92*1,"0")+IFERROR(Y93*1,"0")+IFERROR(Y94*1,"0")+IFERROR(Y95*1,"0")+IFERROR(Y96*1,"0")+IFERROR(Y97*1,"0")+IFERROR(Y98*1,"0")+IFERROR(Y99*1,"0")</f>
        <v>169.2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135.6</v>
      </c>
      <c r="G563" s="47">
        <f>IFERROR(Y133*1,"0")+IFERROR(Y134*1,"0")+IFERROR(Y138*1,"0")+IFERROR(Y139*1,"0")+IFERROR(Y143*1,"0")+IFERROR(Y144*1,"0")</f>
        <v>72.320000000000007</v>
      </c>
      <c r="H563" s="47">
        <f>IFERROR(Y149*1,"0")+IFERROR(Y153*1,"0")+IFERROR(Y154*1,"0")+IFERROR(Y155*1,"0")</f>
        <v>60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97.44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231.6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68.489999999999995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24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568.20000000000005</v>
      </c>
      <c r="U563" s="47">
        <f>IFERROR(Y351*1,"0")+IFERROR(Y355*1,"0")+IFERROR(Y356*1,"0")+IFERROR(Y357*1,"0")</f>
        <v>82.800000000000011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165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14.7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24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0,00"/>
        <filter val="10,20"/>
        <filter val="11,00"/>
        <filter val="110,00"/>
        <filter val="12,00"/>
        <filter val="13,00"/>
        <filter val="14,00"/>
        <filter val="15,00"/>
        <filter val="15,11"/>
        <filter val="152,00"/>
        <filter val="153,00"/>
        <filter val="17,00"/>
        <filter val="170,00"/>
        <filter val="18,00"/>
        <filter val="19,00"/>
        <filter val="2 015,00"/>
        <filter val="2 155,29"/>
        <filter val="2 255,29"/>
        <filter val="2,00"/>
        <filter val="20,00"/>
        <filter val="200,00"/>
        <filter val="208,00"/>
        <filter val="21,00"/>
        <filter val="22,00"/>
        <filter val="22,50"/>
        <filter val="22,78"/>
        <filter val="25,00"/>
        <filter val="25,24"/>
        <filter val="25,40"/>
        <filter val="251,00"/>
        <filter val="26,00"/>
        <filter val="3,00"/>
        <filter val="3,14"/>
        <filter val="3,33"/>
        <filter val="3,89"/>
        <filter val="30,00"/>
        <filter val="306,00"/>
        <filter val="32,00"/>
        <filter val="324,00"/>
        <filter val="35,24"/>
        <filter val="38,50"/>
        <filter val="39,00"/>
        <filter val="4"/>
        <filter val="4,00"/>
        <filter val="45,00"/>
        <filter val="45,23"/>
        <filter val="45,74"/>
        <filter val="48,00"/>
        <filter val="5,00"/>
        <filter val="51,43"/>
        <filter val="53,00"/>
        <filter val="54,00"/>
        <filter val="562,06"/>
        <filter val="6,00"/>
        <filter val="6,11"/>
        <filter val="6,19"/>
        <filter val="60,00"/>
        <filter val="63,00"/>
        <filter val="63,33"/>
        <filter val="68,00"/>
        <filter val="7,00"/>
        <filter val="7,86"/>
        <filter val="7,94"/>
        <filter val="7,95"/>
        <filter val="71,00"/>
        <filter val="74,00"/>
        <filter val="75,00"/>
        <filter val="78,00"/>
        <filter val="8,00"/>
        <filter val="8,13"/>
        <filter val="8,33"/>
        <filter val="8,50"/>
        <filter val="80,00"/>
        <filter val="81,00"/>
        <filter val="9,17"/>
        <filter val="9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