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8,25\25,08,25 ПОКОМ КИ Новороссийск_Сочи\"/>
    </mc:Choice>
  </mc:AlternateContent>
  <xr:revisionPtr revIDLastSave="0" documentId="13_ncr:1_{7E4B96D5-78C8-49D1-A8D4-4DE49987FB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Sheet!$A$3:$AH$103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7" i="1" l="1"/>
  <c r="AJ96" i="1"/>
  <c r="AJ95" i="1"/>
  <c r="AJ94" i="1"/>
  <c r="AJ93" i="1"/>
  <c r="AJ92" i="1"/>
  <c r="AJ91" i="1"/>
  <c r="AJ90" i="1"/>
  <c r="AJ89" i="1"/>
  <c r="AJ88" i="1"/>
  <c r="AJ87" i="1"/>
  <c r="AJ86" i="1"/>
  <c r="AJ83" i="1"/>
  <c r="AJ82" i="1"/>
  <c r="AJ81" i="1"/>
  <c r="AJ80" i="1"/>
  <c r="AJ79" i="1"/>
  <c r="AJ78" i="1"/>
  <c r="AJ75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7" i="1"/>
  <c r="AJ46" i="1"/>
  <c r="AJ45" i="1"/>
  <c r="AJ44" i="1"/>
  <c r="AJ43" i="1"/>
  <c r="AJ42" i="1"/>
  <c r="AJ39" i="1"/>
  <c r="AJ38" i="1"/>
  <c r="AJ37" i="1"/>
  <c r="AJ36" i="1"/>
  <c r="AJ35" i="1"/>
  <c r="AJ32" i="1"/>
  <c r="AJ30" i="1"/>
  <c r="AJ28" i="1"/>
  <c r="AJ27" i="1"/>
  <c r="AJ26" i="1"/>
  <c r="AJ25" i="1"/>
  <c r="AJ24" i="1"/>
  <c r="AJ23" i="1"/>
  <c r="AJ22" i="1"/>
  <c r="AJ20" i="1"/>
  <c r="AJ19" i="1"/>
  <c r="AJ18" i="1"/>
  <c r="AJ17" i="1"/>
  <c r="AJ15" i="1"/>
  <c r="AJ14" i="1"/>
  <c r="AJ13" i="1"/>
  <c r="AJ12" i="1"/>
  <c r="AJ10" i="1"/>
  <c r="AJ8" i="1"/>
  <c r="AJ7" i="1"/>
  <c r="AJ6" i="1"/>
  <c r="T63" i="1" l="1"/>
  <c r="K95" i="1" l="1"/>
  <c r="K94" i="1"/>
  <c r="T94" i="1" s="1"/>
  <c r="K93" i="1"/>
  <c r="K92" i="1"/>
  <c r="T92" i="1" s="1"/>
  <c r="K91" i="1"/>
  <c r="T91" i="1" s="1"/>
  <c r="K90" i="1"/>
  <c r="K89" i="1"/>
  <c r="T89" i="1" s="1"/>
  <c r="K88" i="1"/>
  <c r="T88" i="1" s="1"/>
  <c r="K87" i="1"/>
  <c r="T87" i="1" s="1"/>
  <c r="K86" i="1"/>
  <c r="T86" i="1" s="1"/>
  <c r="K83" i="1"/>
  <c r="T83" i="1" s="1"/>
  <c r="K26" i="1"/>
  <c r="K97" i="1"/>
  <c r="T97" i="1" s="1"/>
  <c r="K96" i="1"/>
  <c r="T96" i="1" s="1"/>
  <c r="K82" i="1"/>
  <c r="T82" i="1" s="1"/>
  <c r="K81" i="1"/>
  <c r="T81" i="1" s="1"/>
  <c r="K80" i="1"/>
  <c r="K79" i="1"/>
  <c r="T79" i="1" s="1"/>
  <c r="K78" i="1"/>
  <c r="T78" i="1" s="1"/>
  <c r="K75" i="1"/>
  <c r="K69" i="1"/>
  <c r="T69" i="1" s="1"/>
  <c r="K68" i="1"/>
  <c r="T68" i="1" s="1"/>
  <c r="K67" i="1"/>
  <c r="T67" i="1" s="1"/>
  <c r="K66" i="1"/>
  <c r="T66" i="1" s="1"/>
  <c r="K65" i="1"/>
  <c r="T65" i="1" s="1"/>
  <c r="K64" i="1"/>
  <c r="T64" i="1" s="1"/>
  <c r="K62" i="1"/>
  <c r="T62" i="1" s="1"/>
  <c r="K61" i="1"/>
  <c r="T61" i="1" s="1"/>
  <c r="K60" i="1"/>
  <c r="T60" i="1" s="1"/>
  <c r="K59" i="1"/>
  <c r="K58" i="1"/>
  <c r="T58" i="1" s="1"/>
  <c r="K57" i="1"/>
  <c r="T57" i="1" s="1"/>
  <c r="K56" i="1"/>
  <c r="K55" i="1"/>
  <c r="K54" i="1"/>
  <c r="T54" i="1" s="1"/>
  <c r="K53" i="1"/>
  <c r="T53" i="1" s="1"/>
  <c r="K52" i="1"/>
  <c r="T52" i="1" s="1"/>
  <c r="K51" i="1"/>
  <c r="K50" i="1"/>
  <c r="K49" i="1"/>
  <c r="T49" i="1" s="1"/>
  <c r="K47" i="1"/>
  <c r="T47" i="1" s="1"/>
  <c r="K46" i="1"/>
  <c r="T46" i="1" s="1"/>
  <c r="K45" i="1"/>
  <c r="T45" i="1" s="1"/>
  <c r="K44" i="1"/>
  <c r="T44" i="1" s="1"/>
  <c r="K43" i="1"/>
  <c r="T43" i="1" s="1"/>
  <c r="K42" i="1"/>
  <c r="T42" i="1" s="1"/>
  <c r="K39" i="1"/>
  <c r="T39" i="1" s="1"/>
  <c r="K38" i="1"/>
  <c r="T38" i="1" s="1"/>
  <c r="K37" i="1"/>
  <c r="T37" i="1" s="1"/>
  <c r="K36" i="1"/>
  <c r="T36" i="1" s="1"/>
  <c r="K35" i="1"/>
  <c r="T35" i="1" s="1"/>
  <c r="K32" i="1"/>
  <c r="T32" i="1" s="1"/>
  <c r="K30" i="1"/>
  <c r="T30" i="1" s="1"/>
  <c r="K28" i="1"/>
  <c r="T28" i="1" s="1"/>
  <c r="K27" i="1"/>
  <c r="K25" i="1"/>
  <c r="K24" i="1"/>
  <c r="K23" i="1"/>
  <c r="K22" i="1"/>
  <c r="K20" i="1"/>
  <c r="T20" i="1" s="1"/>
  <c r="K19" i="1"/>
  <c r="T19" i="1" s="1"/>
  <c r="K18" i="1"/>
  <c r="T18" i="1" s="1"/>
  <c r="K17" i="1"/>
  <c r="T17" i="1" s="1"/>
  <c r="K15" i="1"/>
  <c r="T15" i="1" s="1"/>
  <c r="K14" i="1"/>
  <c r="K13" i="1"/>
  <c r="T13" i="1" s="1"/>
  <c r="K12" i="1"/>
  <c r="T12" i="1" s="1"/>
  <c r="K10" i="1"/>
  <c r="T10" i="1" s="1"/>
  <c r="K8" i="1"/>
  <c r="T8" i="1" s="1"/>
  <c r="K7" i="1"/>
  <c r="T7" i="1" s="1"/>
  <c r="K6" i="1"/>
  <c r="T6" i="1" l="1"/>
  <c r="AH51" i="1"/>
  <c r="Q103" i="1"/>
  <c r="V103" i="1" s="1"/>
  <c r="M103" i="1"/>
  <c r="Q102" i="1"/>
  <c r="V102" i="1" s="1"/>
  <c r="M102" i="1"/>
  <c r="Q101" i="1"/>
  <c r="V101" i="1" s="1"/>
  <c r="M101" i="1"/>
  <c r="Q100" i="1"/>
  <c r="V100" i="1" s="1"/>
  <c r="M100" i="1"/>
  <c r="Q99" i="1"/>
  <c r="V99" i="1" s="1"/>
  <c r="M99" i="1"/>
  <c r="Q98" i="1"/>
  <c r="V98" i="1" s="1"/>
  <c r="M98" i="1"/>
  <c r="Q97" i="1"/>
  <c r="M97" i="1"/>
  <c r="F96" i="1"/>
  <c r="E96" i="1"/>
  <c r="Q96" i="1" s="1"/>
  <c r="Q95" i="1"/>
  <c r="M95" i="1"/>
  <c r="Q94" i="1"/>
  <c r="V94" i="1" s="1"/>
  <c r="M94" i="1"/>
  <c r="Q93" i="1"/>
  <c r="M93" i="1"/>
  <c r="Q92" i="1"/>
  <c r="V92" i="1" s="1"/>
  <c r="M92" i="1"/>
  <c r="Q91" i="1"/>
  <c r="M91" i="1"/>
  <c r="AH90" i="1"/>
  <c r="Q90" i="1"/>
  <c r="V90" i="1" s="1"/>
  <c r="M90" i="1"/>
  <c r="Q89" i="1"/>
  <c r="M89" i="1"/>
  <c r="Q88" i="1"/>
  <c r="V88" i="1" s="1"/>
  <c r="M88" i="1"/>
  <c r="Q87" i="1"/>
  <c r="M87" i="1"/>
  <c r="Q86" i="1"/>
  <c r="V86" i="1" s="1"/>
  <c r="M86" i="1"/>
  <c r="Q85" i="1"/>
  <c r="M85" i="1"/>
  <c r="Q84" i="1"/>
  <c r="V84" i="1" s="1"/>
  <c r="M84" i="1"/>
  <c r="Q83" i="1"/>
  <c r="R83" i="1" s="1"/>
  <c r="M83" i="1"/>
  <c r="Q82" i="1"/>
  <c r="V82" i="1" s="1"/>
  <c r="M82" i="1"/>
  <c r="Q81" i="1"/>
  <c r="R81" i="1" s="1"/>
  <c r="M81" i="1"/>
  <c r="Q80" i="1"/>
  <c r="M80" i="1"/>
  <c r="Q79" i="1"/>
  <c r="R79" i="1" s="1"/>
  <c r="M79" i="1"/>
  <c r="Q78" i="1"/>
  <c r="V78" i="1" s="1"/>
  <c r="M78" i="1"/>
  <c r="Q77" i="1"/>
  <c r="V77" i="1" s="1"/>
  <c r="M77" i="1"/>
  <c r="Q76" i="1"/>
  <c r="M76" i="1"/>
  <c r="Q75" i="1"/>
  <c r="M75" i="1"/>
  <c r="Q74" i="1"/>
  <c r="U74" i="1" s="1"/>
  <c r="M74" i="1"/>
  <c r="Q73" i="1"/>
  <c r="U73" i="1" s="1"/>
  <c r="M73" i="1"/>
  <c r="Q72" i="1"/>
  <c r="U72" i="1" s="1"/>
  <c r="M72" i="1"/>
  <c r="Q71" i="1"/>
  <c r="U71" i="1" s="1"/>
  <c r="M71" i="1"/>
  <c r="Q70" i="1"/>
  <c r="U70" i="1" s="1"/>
  <c r="M70" i="1"/>
  <c r="Q69" i="1"/>
  <c r="M69" i="1"/>
  <c r="F68" i="1"/>
  <c r="E68" i="1"/>
  <c r="M68" i="1" s="1"/>
  <c r="Q67" i="1"/>
  <c r="M67" i="1"/>
  <c r="Q66" i="1"/>
  <c r="M66" i="1"/>
  <c r="Q65" i="1"/>
  <c r="V65" i="1" s="1"/>
  <c r="M65" i="1"/>
  <c r="Q64" i="1"/>
  <c r="M64" i="1"/>
  <c r="Q63" i="1"/>
  <c r="V63" i="1" s="1"/>
  <c r="M63" i="1"/>
  <c r="Q62" i="1"/>
  <c r="M62" i="1"/>
  <c r="Q61" i="1"/>
  <c r="V61" i="1" s="1"/>
  <c r="M61" i="1"/>
  <c r="Q60" i="1"/>
  <c r="R60" i="1" s="1"/>
  <c r="M60" i="1"/>
  <c r="AH59" i="1"/>
  <c r="Q59" i="1"/>
  <c r="V59" i="1" s="1"/>
  <c r="M59" i="1"/>
  <c r="Q58" i="1"/>
  <c r="R58" i="1" s="1"/>
  <c r="M58" i="1"/>
  <c r="Q57" i="1"/>
  <c r="V57" i="1" s="1"/>
  <c r="M57" i="1"/>
  <c r="Q56" i="1"/>
  <c r="M56" i="1"/>
  <c r="Q55" i="1"/>
  <c r="V55" i="1" s="1"/>
  <c r="M55" i="1"/>
  <c r="Q54" i="1"/>
  <c r="R54" i="1" s="1"/>
  <c r="AH54" i="1" s="1"/>
  <c r="M54" i="1"/>
  <c r="Q53" i="1"/>
  <c r="M53" i="1"/>
  <c r="F52" i="1"/>
  <c r="E52" i="1"/>
  <c r="M52" i="1" s="1"/>
  <c r="Q51" i="1"/>
  <c r="V51" i="1" s="1"/>
  <c r="M51" i="1"/>
  <c r="Q50" i="1"/>
  <c r="M50" i="1"/>
  <c r="Q49" i="1"/>
  <c r="R49" i="1" s="1"/>
  <c r="M49" i="1"/>
  <c r="Q48" i="1"/>
  <c r="V48" i="1" s="1"/>
  <c r="M48" i="1"/>
  <c r="F47" i="1"/>
  <c r="E47" i="1"/>
  <c r="M47" i="1" s="1"/>
  <c r="E46" i="1"/>
  <c r="Q46" i="1" s="1"/>
  <c r="V46" i="1" s="1"/>
  <c r="Q45" i="1"/>
  <c r="V45" i="1" s="1"/>
  <c r="M45" i="1"/>
  <c r="Q44" i="1"/>
  <c r="M44" i="1"/>
  <c r="Q43" i="1"/>
  <c r="V43" i="1" s="1"/>
  <c r="M43" i="1"/>
  <c r="Q42" i="1"/>
  <c r="R42" i="1" s="1"/>
  <c r="AH42" i="1" s="1"/>
  <c r="M42" i="1"/>
  <c r="Q41" i="1"/>
  <c r="U41" i="1" s="1"/>
  <c r="M41" i="1"/>
  <c r="Q40" i="1"/>
  <c r="U40" i="1" s="1"/>
  <c r="M40" i="1"/>
  <c r="Q39" i="1"/>
  <c r="V39" i="1" s="1"/>
  <c r="M39" i="1"/>
  <c r="Q38" i="1"/>
  <c r="R38" i="1" s="1"/>
  <c r="AH38" i="1" s="1"/>
  <c r="M38" i="1"/>
  <c r="Q37" i="1"/>
  <c r="V37" i="1" s="1"/>
  <c r="M37" i="1"/>
  <c r="Q36" i="1"/>
  <c r="R36" i="1" s="1"/>
  <c r="AH36" i="1" s="1"/>
  <c r="M36" i="1"/>
  <c r="Q35" i="1"/>
  <c r="V35" i="1" s="1"/>
  <c r="M35" i="1"/>
  <c r="Q34" i="1"/>
  <c r="V34" i="1" s="1"/>
  <c r="M34" i="1"/>
  <c r="Q33" i="1"/>
  <c r="M33" i="1"/>
  <c r="Q32" i="1"/>
  <c r="M32" i="1"/>
  <c r="Q31" i="1"/>
  <c r="U31" i="1" s="1"/>
  <c r="M31" i="1"/>
  <c r="Q30" i="1"/>
  <c r="V30" i="1" s="1"/>
  <c r="M30" i="1"/>
  <c r="Q29" i="1"/>
  <c r="V29" i="1" s="1"/>
  <c r="M29" i="1"/>
  <c r="Q28" i="1"/>
  <c r="R28" i="1" s="1"/>
  <c r="M28" i="1"/>
  <c r="AH27" i="1"/>
  <c r="Q27" i="1"/>
  <c r="V27" i="1" s="1"/>
  <c r="M27" i="1"/>
  <c r="F26" i="1"/>
  <c r="E26" i="1"/>
  <c r="M26" i="1" s="1"/>
  <c r="Q25" i="1"/>
  <c r="M25" i="1"/>
  <c r="AH24" i="1"/>
  <c r="Q24" i="1"/>
  <c r="V24" i="1" s="1"/>
  <c r="M24" i="1"/>
  <c r="Q23" i="1"/>
  <c r="M23" i="1"/>
  <c r="AH22" i="1"/>
  <c r="Q22" i="1"/>
  <c r="V22" i="1" s="1"/>
  <c r="M22" i="1"/>
  <c r="Q21" i="1"/>
  <c r="V21" i="1" s="1"/>
  <c r="M21" i="1"/>
  <c r="Q20" i="1"/>
  <c r="M20" i="1"/>
  <c r="Q19" i="1"/>
  <c r="M19" i="1"/>
  <c r="Q18" i="1"/>
  <c r="M18" i="1"/>
  <c r="Q17" i="1"/>
  <c r="V17" i="1" s="1"/>
  <c r="M17" i="1"/>
  <c r="Q16" i="1"/>
  <c r="V16" i="1" s="1"/>
  <c r="M16" i="1"/>
  <c r="Q15" i="1"/>
  <c r="R15" i="1" s="1"/>
  <c r="M15" i="1"/>
  <c r="Q14" i="1"/>
  <c r="V14" i="1" s="1"/>
  <c r="M14" i="1"/>
  <c r="AH13" i="1"/>
  <c r="Q13" i="1"/>
  <c r="U13" i="1" s="1"/>
  <c r="M13" i="1"/>
  <c r="Q12" i="1"/>
  <c r="V12" i="1" s="1"/>
  <c r="M12" i="1"/>
  <c r="Q11" i="1"/>
  <c r="V11" i="1" s="1"/>
  <c r="M11" i="1"/>
  <c r="Q10" i="1"/>
  <c r="M10" i="1"/>
  <c r="Q9" i="1"/>
  <c r="U9" i="1" s="1"/>
  <c r="M9" i="1"/>
  <c r="Q8" i="1"/>
  <c r="M8" i="1"/>
  <c r="Q7" i="1"/>
  <c r="M7" i="1"/>
  <c r="Q6" i="1"/>
  <c r="V6" i="1" s="1"/>
  <c r="M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L5" i="1"/>
  <c r="R63" i="1" l="1"/>
  <c r="AH63" i="1" s="1"/>
  <c r="R7" i="1"/>
  <c r="R46" i="1"/>
  <c r="R96" i="1"/>
  <c r="R6" i="1"/>
  <c r="R92" i="1"/>
  <c r="R88" i="1"/>
  <c r="R94" i="1"/>
  <c r="R61" i="1"/>
  <c r="AH61" i="1" s="1"/>
  <c r="V54" i="1"/>
  <c r="R39" i="1"/>
  <c r="AH96" i="1"/>
  <c r="R35" i="1"/>
  <c r="U22" i="1"/>
  <c r="R45" i="1"/>
  <c r="AH45" i="1" s="1"/>
  <c r="R78" i="1"/>
  <c r="R86" i="1"/>
  <c r="V31" i="1"/>
  <c r="V41" i="1"/>
  <c r="U48" i="1"/>
  <c r="U100" i="1"/>
  <c r="R17" i="1"/>
  <c r="R30" i="1"/>
  <c r="R37" i="1"/>
  <c r="AH37" i="1" s="1"/>
  <c r="R43" i="1"/>
  <c r="R65" i="1"/>
  <c r="R82" i="1"/>
  <c r="AH15" i="1"/>
  <c r="AH23" i="1"/>
  <c r="V49" i="1"/>
  <c r="AH49" i="1"/>
  <c r="AH50" i="1"/>
  <c r="AH58" i="1"/>
  <c r="R62" i="1"/>
  <c r="AH62" i="1" s="1"/>
  <c r="R66" i="1"/>
  <c r="V66" i="1"/>
  <c r="V69" i="1"/>
  <c r="R69" i="1"/>
  <c r="AH69" i="1" s="1"/>
  <c r="R75" i="1"/>
  <c r="AH75" i="1" s="1"/>
  <c r="V75" i="1"/>
  <c r="V80" i="1"/>
  <c r="AH80" i="1"/>
  <c r="AH81" i="1"/>
  <c r="R87" i="1"/>
  <c r="R91" i="1"/>
  <c r="R97" i="1"/>
  <c r="AH14" i="1"/>
  <c r="V8" i="1"/>
  <c r="R8" i="1"/>
  <c r="V19" i="1"/>
  <c r="R19" i="1"/>
  <c r="AH19" i="1" s="1"/>
  <c r="R20" i="1"/>
  <c r="V25" i="1"/>
  <c r="R32" i="1"/>
  <c r="V33" i="1"/>
  <c r="U33" i="1"/>
  <c r="F5" i="1"/>
  <c r="V53" i="1"/>
  <c r="R53" i="1"/>
  <c r="U56" i="1"/>
  <c r="AH56" i="1"/>
  <c r="AH60" i="1"/>
  <c r="R64" i="1"/>
  <c r="V67" i="1"/>
  <c r="R67" i="1"/>
  <c r="V76" i="1"/>
  <c r="U76" i="1"/>
  <c r="V85" i="1"/>
  <c r="U85" i="1"/>
  <c r="R89" i="1"/>
  <c r="U93" i="1"/>
  <c r="AH93" i="1"/>
  <c r="R10" i="1"/>
  <c r="AH10" i="1" s="1"/>
  <c r="U54" i="1"/>
  <c r="U95" i="1"/>
  <c r="R12" i="1"/>
  <c r="AH12" i="1" s="1"/>
  <c r="R18" i="1"/>
  <c r="AH18" i="1" s="1"/>
  <c r="AH28" i="1"/>
  <c r="R44" i="1"/>
  <c r="AH44" i="1" s="1"/>
  <c r="R57" i="1"/>
  <c r="AH79" i="1"/>
  <c r="AH83" i="1"/>
  <c r="AH95" i="1"/>
  <c r="U36" i="1"/>
  <c r="U38" i="1"/>
  <c r="U42" i="1"/>
  <c r="U27" i="1"/>
  <c r="M46" i="1"/>
  <c r="U51" i="1"/>
  <c r="U59" i="1"/>
  <c r="V71" i="1"/>
  <c r="V79" i="1"/>
  <c r="U80" i="1"/>
  <c r="V81" i="1"/>
  <c r="U98" i="1"/>
  <c r="U102" i="1"/>
  <c r="Q26" i="1"/>
  <c r="AH26" i="1" s="1"/>
  <c r="Q47" i="1"/>
  <c r="Q52" i="1"/>
  <c r="R52" i="1" s="1"/>
  <c r="Q68" i="1"/>
  <c r="E5" i="1"/>
  <c r="U21" i="1"/>
  <c r="U29" i="1"/>
  <c r="U34" i="1"/>
  <c r="U52" i="1"/>
  <c r="V62" i="1"/>
  <c r="V73" i="1"/>
  <c r="U77" i="1"/>
  <c r="U84" i="1"/>
  <c r="U90" i="1"/>
  <c r="U99" i="1"/>
  <c r="U101" i="1"/>
  <c r="U103" i="1"/>
  <c r="V7" i="1"/>
  <c r="V9" i="1"/>
  <c r="V10" i="1"/>
  <c r="U11" i="1"/>
  <c r="V13" i="1"/>
  <c r="U14" i="1"/>
  <c r="V15" i="1"/>
  <c r="U16" i="1"/>
  <c r="V18" i="1"/>
  <c r="V20" i="1"/>
  <c r="V23" i="1"/>
  <c r="U24" i="1"/>
  <c r="V28" i="1"/>
  <c r="V32" i="1"/>
  <c r="V36" i="1"/>
  <c r="V38" i="1"/>
  <c r="V40" i="1"/>
  <c r="V42" i="1"/>
  <c r="V44" i="1"/>
  <c r="V50" i="1"/>
  <c r="V70" i="1"/>
  <c r="V72" i="1"/>
  <c r="V74" i="1"/>
  <c r="V96" i="1"/>
  <c r="V97" i="1"/>
  <c r="V56" i="1"/>
  <c r="V58" i="1"/>
  <c r="V60" i="1"/>
  <c r="V64" i="1"/>
  <c r="V83" i="1"/>
  <c r="V87" i="1"/>
  <c r="V89" i="1"/>
  <c r="V91" i="1"/>
  <c r="V93" i="1"/>
  <c r="V95" i="1"/>
  <c r="M96" i="1"/>
  <c r="AH64" i="1" l="1"/>
  <c r="AH8" i="1"/>
  <c r="AH91" i="1"/>
  <c r="AH66" i="1"/>
  <c r="AH82" i="1"/>
  <c r="AH86" i="1"/>
  <c r="AH35" i="1"/>
  <c r="AH88" i="1"/>
  <c r="U6" i="1"/>
  <c r="AH46" i="1"/>
  <c r="AH52" i="1"/>
  <c r="AH57" i="1"/>
  <c r="AH89" i="1"/>
  <c r="AH32" i="1"/>
  <c r="AH20" i="1"/>
  <c r="AH97" i="1"/>
  <c r="AH87" i="1"/>
  <c r="AH17" i="1"/>
  <c r="AH78" i="1"/>
  <c r="AH94" i="1"/>
  <c r="U96" i="1"/>
  <c r="AH7" i="1"/>
  <c r="U7" i="1"/>
  <c r="U46" i="1"/>
  <c r="U37" i="1"/>
  <c r="U17" i="1"/>
  <c r="U78" i="1"/>
  <c r="U82" i="1"/>
  <c r="V52" i="1"/>
  <c r="U26" i="1"/>
  <c r="AH39" i="1"/>
  <c r="U39" i="1"/>
  <c r="U88" i="1"/>
  <c r="U35" i="1"/>
  <c r="AH92" i="1"/>
  <c r="U92" i="1"/>
  <c r="U12" i="1"/>
  <c r="U94" i="1"/>
  <c r="U61" i="1"/>
  <c r="U45" i="1"/>
  <c r="U79" i="1"/>
  <c r="U44" i="1"/>
  <c r="AH65" i="1"/>
  <c r="U65" i="1"/>
  <c r="AH43" i="1"/>
  <c r="U43" i="1"/>
  <c r="AH30" i="1"/>
  <c r="U30" i="1"/>
  <c r="M5" i="1"/>
  <c r="V26" i="1"/>
  <c r="U8" i="1"/>
  <c r="U86" i="1"/>
  <c r="U63" i="1"/>
  <c r="Q5" i="1"/>
  <c r="U69" i="1"/>
  <c r="U19" i="1"/>
  <c r="U18" i="1"/>
  <c r="U89" i="1"/>
  <c r="U64" i="1"/>
  <c r="U60" i="1"/>
  <c r="U75" i="1"/>
  <c r="R68" i="1"/>
  <c r="R47" i="1"/>
  <c r="U25" i="1"/>
  <c r="AH25" i="1"/>
  <c r="U10" i="1"/>
  <c r="U57" i="1"/>
  <c r="U49" i="1"/>
  <c r="U55" i="1"/>
  <c r="AH55" i="1"/>
  <c r="AH6" i="1"/>
  <c r="U83" i="1"/>
  <c r="U28" i="1"/>
  <c r="AH67" i="1"/>
  <c r="U67" i="1"/>
  <c r="U53" i="1"/>
  <c r="AH53" i="1"/>
  <c r="U32" i="1"/>
  <c r="U20" i="1"/>
  <c r="U97" i="1"/>
  <c r="U91" i="1"/>
  <c r="U87" i="1"/>
  <c r="U81" i="1"/>
  <c r="U66" i="1"/>
  <c r="U62" i="1"/>
  <c r="U58" i="1"/>
  <c r="U50" i="1"/>
  <c r="U23" i="1"/>
  <c r="U15" i="1"/>
  <c r="V47" i="1"/>
  <c r="V68" i="1"/>
  <c r="AH68" i="1" l="1"/>
  <c r="AH47" i="1"/>
  <c r="R5" i="1"/>
  <c r="U47" i="1"/>
  <c r="U68" i="1"/>
  <c r="AH5" i="1" l="1"/>
</calcChain>
</file>

<file path=xl/sharedStrings.xml><?xml version="1.0" encoding="utf-8"?>
<sst xmlns="http://schemas.openxmlformats.org/spreadsheetml/2006/main" count="388" uniqueCount="157">
  <si>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</si>
  <si>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</si>
  <si>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</si>
  <si>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</si>
  <si>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</si>
  <si>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</si>
  <si>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</si>
  <si>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</si>
  <si>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</si>
  <si>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</si>
  <si>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</si>
  <si>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</si>
  <si>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</si>
  <si>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</si>
  <si>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</si>
  <si>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</si>
  <si>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</si>
  <si>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</si>
  <si>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</si>
  <si>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</si>
  <si>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</si>
  <si>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</si>
  <si>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</si>
  <si>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</si>
  <si>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</si>
  <si>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</si>
  <si>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</si>
  <si>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</si>
  <si>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</si>
  <si>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</si>
  <si>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</si>
  <si>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</si>
  <si>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</si>
  <si>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</si>
  <si>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</si>
  <si>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</si>
  <si>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</si>
  <si>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</si>
  <si>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</si>
  <si>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</si>
  <si>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</si>
  <si>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</si>
  <si>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</si>
  <si>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</si>
  <si>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</si>
  <si>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</si>
  <si>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</si>
  <si>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</si>
  <si>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</si>
  <si>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</si>
  <si>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</si>
  <si>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</si>
  <si>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</si>
  <si>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</si>
  <si>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</si>
  <si>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</si>
  <si>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</si>
  <si>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</si>
  <si>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</si>
  <si>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</si>
  <si>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</si>
  <si>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</si>
  <si>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</si>
  <si>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</si>
  <si>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</si>
  <si>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</si>
  <si>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</si>
  <si>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 244  Колбаса Сервелат Кремлевский, ВЕС. ПОКОМ</t>
  </si>
  <si>
    <t>19,08,25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</si>
  <si>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</si>
  <si>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</si>
  <si>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</si>
  <si>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</si>
  <si>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</si>
  <si>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</si>
  <si>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</si>
  <si>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</si>
  <si>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</si>
  <si>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</si>
  <si>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</si>
  <si>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</si>
  <si>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</si>
  <si>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</si>
  <si>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</si>
  <si>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</si>
  <si>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</si>
  <si>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</si>
  <si>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</si>
  <si>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</si>
  <si>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</si>
  <si>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</si>
  <si>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</si>
  <si>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</si>
  <si>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05,08,25 филиал обнулил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</si>
  <si>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</si>
  <si>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</si>
  <si>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</si>
  <si>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</si>
  <si>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</si>
  <si>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</si>
  <si>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</si>
  <si>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</si>
  <si>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</si>
  <si>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19,08,25 филиал обнулил / 20,03,25 списание 18кг (брак)</t>
  </si>
  <si>
    <t xml:space="preserve"> 345  Колбаса Сочинка по-фински с сочным окроком ТМ Стародворье ВЕС ПОКОМ</t>
  </si>
  <si>
    <t xml:space="preserve">берем только под клиента 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</si>
  <si>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</si>
  <si>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</si>
  <si>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</si>
  <si>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</si>
  <si>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</si>
  <si>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</si>
  <si>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</si>
  <si>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</si>
  <si>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</si>
  <si>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</si>
  <si>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</si>
  <si>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</si>
  <si>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</si>
  <si>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</si>
  <si>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</si>
  <si>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</si>
  <si>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</si>
  <si>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</si>
  <si>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</si>
  <si>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</si>
  <si>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</si>
  <si>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</si>
  <si>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</si>
  <si>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</si>
  <si>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</si>
  <si>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</si>
  <si>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</si>
  <si>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</si>
  <si>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</si>
  <si>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</si>
  <si>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</si>
  <si>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</si>
  <si>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</si>
  <si>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</si>
  <si>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</si>
  <si>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</si>
  <si>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</si>
  <si>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</si>
  <si>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нужно увеличить продажи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</si>
  <si>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</si>
  <si>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</si>
  <si>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</si>
  <si>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</si>
  <si>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</si>
  <si>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</si>
  <si>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</si>
  <si>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</si>
  <si>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</si>
  <si>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берем только под клиента </t>
    </r>
  </si>
  <si>
    <t>арт</t>
  </si>
  <si>
    <t>SU002632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</si>
</sst>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0" borderId="1" xfId="1" applyNumberFormat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6" fillId="8" borderId="1" xfId="1" applyNumberFormat="1" applyFont="1" applyFill="1"/>
    <xf numFmtId="164" fontId="1" fillId="6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50;&#1048;/pokom_ki/Soch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&#1079;&#1072;&#1082;&#1072;&#1079;&#1099;%20&#1050;&#1088;&#1072;&#1089;&#1085;&#1086;&#1076;&#1072;&#1088;/25,08,25%20&#1055;&#1054;&#1050;&#1054;&#1052;%20&#1050;&#1048;%20&#1053;&#1086;&#1074;&#1086;&#1088;&#1086;&#1089;&#1089;&#1080;&#1081;&#1089;&#1082;_&#1057;&#1086;&#1095;&#1080;/&#1076;&#1074;%2025,08,25%20&#1085;&#1088;&#1088;&#1089;&#1095;%20&#1087;&#1086;&#1082;%20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01,09,25%20&#1055;&#1054;&#1050;&#1054;&#1052;%20&#1050;&#1048;%20&#1053;&#1086;&#1074;&#1086;&#1088;&#1086;&#1089;&#1089;&#1080;&#1081;&#1089;&#1082;%20+%20&#1057;&#1086;&#1095;&#1080;/new_&#1076;&#1074;%2001,09,25%20&#1085;&#1088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247  Сардельки Нежные, ВЕС.  ПОКОМ, кг</v>
          </cell>
          <cell r="B17" t="str">
            <v>SU001051</v>
          </cell>
        </row>
        <row r="18">
          <cell r="A18" t="str">
            <v xml:space="preserve"> 247  Сардельки Нежные, ВЕС.  ПОКОМ</v>
          </cell>
          <cell r="B18" t="str">
            <v>SU001051</v>
          </cell>
        </row>
        <row r="19">
          <cell r="A19" t="str">
            <v>Сардельки Шпикачки Бордо Весовые NDX мгс Стародворье</v>
          </cell>
          <cell r="B19" t="str">
            <v>SU001430</v>
          </cell>
        </row>
        <row r="20">
          <cell r="A20" t="str">
            <v>Шпикачки Стародворские, ВЕС.  ПОКОМ</v>
          </cell>
          <cell r="B20" t="str">
            <v>SU001430</v>
          </cell>
        </row>
        <row r="21">
          <cell r="A21" t="str">
            <v>Шпикачки Стародворские (Бордо), кг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Стародворские, БОРДР ВЕС.  ПОКОМ</v>
          </cell>
          <cell r="B23" t="str">
            <v>SU001430</v>
          </cell>
        </row>
        <row r="24">
          <cell r="A24" t="str">
            <v>Шпикачкм Стародворские н/о</v>
          </cell>
          <cell r="B24" t="str">
            <v>SU001430</v>
          </cell>
        </row>
        <row r="25">
          <cell r="A25" t="str">
            <v>Шпикацки Стародворские н/о</v>
          </cell>
          <cell r="B25" t="str">
            <v>SU001430</v>
          </cell>
        </row>
        <row r="26">
          <cell r="A26" t="str">
            <v>Шпикачки Стародворские н/о</v>
          </cell>
          <cell r="B26" t="str">
            <v>SU001430</v>
          </cell>
        </row>
        <row r="27">
          <cell r="A27" t="str">
            <v>Шпикачки Стародворские н!о</v>
          </cell>
          <cell r="B27" t="str">
            <v>SU001430</v>
          </cell>
        </row>
        <row r="28">
          <cell r="A28" t="str">
            <v>шпикачки Стародворские н!о</v>
          </cell>
          <cell r="B28" t="str">
            <v>SU001430</v>
          </cell>
        </row>
        <row r="29">
          <cell r="A29" t="str">
            <v>Шпикачки Стародворские нlо</v>
          </cell>
          <cell r="B29" t="str">
            <v>SU001430</v>
          </cell>
        </row>
        <row r="30">
          <cell r="A30" t="str">
            <v>Шпикачки Стародворские нГо</v>
          </cell>
          <cell r="B30" t="str">
            <v>SU001430</v>
          </cell>
        </row>
        <row r="31">
          <cell r="A31" t="str">
            <v>Шпмкачки Стародворские н/о</v>
          </cell>
          <cell r="B31" t="str">
            <v>SU001430</v>
          </cell>
        </row>
        <row r="32">
          <cell r="A32" t="str">
            <v>Шпикачки ВЕС. ПАКОМ</v>
          </cell>
          <cell r="B32" t="str">
            <v>SU001430</v>
          </cell>
        </row>
        <row r="33">
          <cell r="A33" t="str">
            <v>263  Шпикачки Стародворские, ВЕС.  ПОКОМ, кг</v>
          </cell>
          <cell r="B33" t="str">
            <v>SU001430</v>
          </cell>
        </row>
        <row r="34">
          <cell r="A34" t="str">
            <v xml:space="preserve"> 263  Шпикачки Стародворские, ВЕС.  ПОКОМ</v>
          </cell>
          <cell r="B34" t="str">
            <v>SU001430</v>
          </cell>
        </row>
        <row r="35">
          <cell r="A35" t="str">
            <v>416 Вареные колбасы Докторская стародворская Золоченная в печи Весовые ц/о в/у Стародворье  Поком</v>
          </cell>
          <cell r="B35" t="str">
            <v>SU002203</v>
          </cell>
        </row>
        <row r="36">
          <cell r="A36" t="str">
            <v>Вареные колбасы Докторская Стародворская Золоченная в печи Весовые ц/о Стародворье</v>
          </cell>
          <cell r="B36" t="str">
            <v>SU002203</v>
          </cell>
        </row>
        <row r="37">
          <cell r="A37" t="str">
            <v>Сосиски Ганноверские Бордо Фикс.вес 0,6 П/а мгс Баварушка</v>
          </cell>
          <cell r="B37" t="str">
            <v>SU001341</v>
          </cell>
        </row>
        <row r="38">
          <cell r="A38" t="str">
            <v>Сосиски Ганноверские, амилюкс МГС, 0.6кг, ТМ Стародворье</v>
          </cell>
          <cell r="B38" t="str">
            <v>SU001341</v>
          </cell>
        </row>
        <row r="39">
          <cell r="A39" t="str">
            <v>Сосиски Ганноверские Стародворье 450г шт</v>
          </cell>
          <cell r="B39" t="str">
            <v>SU001341</v>
          </cell>
        </row>
        <row r="40">
          <cell r="A40" t="str">
            <v>Ганнозерские сосиски 0,6кг Стародворье</v>
          </cell>
          <cell r="B40" t="str">
            <v>SU003333</v>
          </cell>
        </row>
        <row r="41">
          <cell r="A41" t="str">
            <v>Ганноверские сосиски 0,6кг Стародворье</v>
          </cell>
          <cell r="B41" t="str">
            <v>SU003333</v>
          </cell>
        </row>
        <row r="42">
          <cell r="A42" t="str">
            <v>Ганноверские сосиски 0.6кг Стародворье</v>
          </cell>
          <cell r="B42" t="str">
            <v>SU003333</v>
          </cell>
        </row>
        <row r="43">
          <cell r="A43" t="str">
            <v>Ганноверские сосиски 0,бкг Стародаорье</v>
          </cell>
          <cell r="B43" t="str">
            <v>SU003333</v>
          </cell>
        </row>
        <row r="44">
          <cell r="A44" t="str">
            <v>Ганноверские сосиски 0,бкг Стародворье</v>
          </cell>
          <cell r="B44" t="str">
            <v>SU003333</v>
          </cell>
        </row>
        <row r="45">
          <cell r="A45" t="str">
            <v xml:space="preserve"> 466  Сосиски Ганноверские в оболочке амицел в модиф. газовой среде 0,5 кг ТМ Стародворье. ПОКОМ</v>
          </cell>
          <cell r="B45" t="str">
            <v>SU003333</v>
          </cell>
        </row>
        <row r="46">
          <cell r="A46" t="str">
            <v>Сосиски Ганноверские в оболочке амицел в модиф. газовой среде 0,5 кг ТМ Стародворье. ПОКОМ</v>
          </cell>
          <cell r="B46" t="str">
            <v>SU003333</v>
          </cell>
        </row>
        <row r="47">
          <cell r="A47" t="str">
            <v>102 Сосиски Ганноверские, амилюкс МГС, 0.6кг, ТМ Стародворье</v>
          </cell>
          <cell r="B47" t="str">
            <v>SU001341</v>
          </cell>
        </row>
        <row r="48">
          <cell r="A48" t="str">
            <v xml:space="preserve"> 102  Сосиски Ганноверские, амилюкс МГС, 0.6кг, ТМ Стародворье    ПОКОМ</v>
          </cell>
          <cell r="B48" t="str">
            <v>SU001341</v>
          </cell>
        </row>
        <row r="49">
          <cell r="A49" t="str">
            <v>Ветчина Столичная Вязанка, вектор 0.5кг, ПОКОМ</v>
          </cell>
          <cell r="B49" t="str">
            <v>SU000082</v>
          </cell>
        </row>
        <row r="50">
          <cell r="A50" t="str">
            <v>Ветчины Столичная Вязанка Фикс.вес 0,5 Вектор Вязанка</v>
          </cell>
          <cell r="B50" t="str">
            <v>SU000082</v>
          </cell>
        </row>
        <row r="51">
          <cell r="A51" t="str">
            <v>Ветчина Столичная (Вязанка) 0,5кг ШТ, шт</v>
          </cell>
          <cell r="B51" t="str">
            <v>SU000082</v>
          </cell>
        </row>
        <row r="52">
          <cell r="A52" t="str">
            <v>Ветчина Столичная Вязанка, вектор 0.5кг, ПОКОМ, шт</v>
          </cell>
          <cell r="B52" t="str">
            <v>SU000082</v>
          </cell>
        </row>
        <row r="53">
          <cell r="A53" t="str">
            <v>Колбаса Молочная стародворская, Вязанка вектор 0,5 кг,ПОКОМ</v>
          </cell>
          <cell r="B53" t="str">
            <v>SU000084</v>
          </cell>
        </row>
        <row r="54">
          <cell r="A54" t="str">
            <v>Вареные колбасы Молочная Стародворская Вязанка Фикс.вес 0,5 Вектор Вязанка</v>
          </cell>
          <cell r="B54" t="str">
            <v>SU000084</v>
          </cell>
        </row>
        <row r="55">
          <cell r="A55" t="str">
            <v>012  Колбаса Сервелат Столичный, Вязанка фиброуз в/у, ПОКОМ, кг</v>
          </cell>
          <cell r="B55" t="str">
            <v>SU000097</v>
          </cell>
        </row>
        <row r="56">
          <cell r="A56" t="str">
            <v>012  Колбаса Сервелат Столичный, Вязанка фиброуз в/у, ПОКОМ</v>
          </cell>
          <cell r="B56" t="str">
            <v>SU000097</v>
          </cell>
        </row>
        <row r="57">
          <cell r="A57" t="str">
            <v>В/к колбасы Столичный Вязанка Весовые Фиброуз в/у Вязанка</v>
          </cell>
          <cell r="B57" t="str">
            <v>SU000097</v>
          </cell>
        </row>
        <row r="58">
          <cell r="A58" t="str">
            <v>Сервелат Столичный вязанка в/к в/у термо Стародворские колбасы</v>
          </cell>
          <cell r="B58" t="str">
            <v>SU000097</v>
          </cell>
        </row>
        <row r="59">
          <cell r="A59" t="str">
            <v>Сервелат Столичный вязанка в/к в!у термо Стародворские колбасы</v>
          </cell>
          <cell r="B59" t="str">
            <v>SU000097</v>
          </cell>
        </row>
        <row r="60">
          <cell r="A60" t="str">
            <v>Сервелат Столичный вязанка в/к в/у терма Стародворские колбасы</v>
          </cell>
          <cell r="B60" t="str">
            <v>SU000097</v>
          </cell>
        </row>
        <row r="61">
          <cell r="A61" t="str">
            <v>Сервелат Столичный вязанка в!к в/у термо Стародворские колбасы</v>
          </cell>
          <cell r="B61" t="str">
            <v>SU000097</v>
          </cell>
        </row>
        <row r="62">
          <cell r="A62" t="str">
            <v>Сервелат Столичный Вязанка в/к Стародв. колбасы</v>
          </cell>
          <cell r="B62" t="str">
            <v>SU000097</v>
          </cell>
        </row>
        <row r="63">
          <cell r="A63" t="str">
            <v>Вязанка сервелат Столичный 0,7</v>
          </cell>
          <cell r="B63" t="str">
            <v>SU000097</v>
          </cell>
        </row>
        <row r="64">
          <cell r="A64" t="str">
            <v>Колбаса Сервелат Столичный, Вязанка фиброуз в/у, ПОКОМ</v>
          </cell>
          <cell r="B64" t="str">
            <v>SU000097</v>
          </cell>
        </row>
        <row r="65">
          <cell r="A65" t="str">
            <v>Сервелат Столичный в/к в1у 0.35 кг Стародворские колбасы</v>
          </cell>
          <cell r="B65" t="str">
            <v>SU001605</v>
          </cell>
        </row>
        <row r="66">
          <cell r="A66" t="str">
            <v>027  Колбаса Сервелат Столичный, Вязанка фиброуз в/у, 0.35кг, ПОКОМ</v>
          </cell>
          <cell r="B66" t="str">
            <v>SU001605</v>
          </cell>
        </row>
        <row r="67">
          <cell r="A67" t="str">
            <v>В/к колбасы Столичный Вязанка Фикс.вес 0,35 Фиброуз в/у Вязанка</v>
          </cell>
          <cell r="B67" t="str">
            <v>SU001605</v>
          </cell>
        </row>
        <row r="68">
          <cell r="A68" t="str">
            <v>Вареные колбасы Вязанка со шпиком Вязанка Весовые Вектор Вязанка</v>
          </cell>
          <cell r="B68" t="str">
            <v>SU000124</v>
          </cell>
        </row>
        <row r="69">
          <cell r="A69" t="str">
            <v>Вязанка со шпиком в/с (Вязанка) , кг</v>
          </cell>
          <cell r="B69" t="str">
            <v>SU000124</v>
          </cell>
        </row>
        <row r="70">
          <cell r="A70" t="str">
            <v>Колбаса Вязанка со шпиком, вектор ВЕС, ПОКОМ, кг</v>
          </cell>
          <cell r="B70" t="str">
            <v>SU000124</v>
          </cell>
        </row>
        <row r="71">
          <cell r="A71" t="str">
            <v>Колбаса Вязанка со шпиком вар.</v>
          </cell>
          <cell r="B71" t="str">
            <v>SU000124</v>
          </cell>
        </row>
        <row r="72">
          <cell r="A72" t="str">
            <v>Колбаса Вязанка со шпиком вар</v>
          </cell>
          <cell r="B72" t="str">
            <v>SU000124</v>
          </cell>
        </row>
        <row r="73">
          <cell r="A73" t="str">
            <v>Колбаса Вязанка со шпиком 1,3 ru 60 суток, шт</v>
          </cell>
          <cell r="B73" t="str">
            <v>SU000124</v>
          </cell>
        </row>
        <row r="74">
          <cell r="A74" t="str">
            <v>Колбаса Вязанка со шпиком 1,3 вес 60 суток,</v>
          </cell>
          <cell r="B74" t="str">
            <v>SU000124</v>
          </cell>
        </row>
        <row r="75">
          <cell r="A75" t="str">
            <v>Вареные колбасы «Вязанка со шпиком» Весовые Вектор УВВ ТМ «Вязанка»</v>
          </cell>
          <cell r="B75" t="str">
            <v>SU000124</v>
          </cell>
        </row>
        <row r="76">
          <cell r="A76" t="str">
            <v>004   Колбаса Вязанка со шпиком, вектор ВЕС, ПОКОМ, кг</v>
          </cell>
          <cell r="B76" t="str">
            <v>SU000124</v>
          </cell>
        </row>
        <row r="77">
          <cell r="A77" t="str">
            <v xml:space="preserve"> 004   Колбаса Вязанка со шпиком, вектор ВЕС, ПОКОМ</v>
          </cell>
          <cell r="B77" t="str">
            <v>SU000124</v>
          </cell>
        </row>
        <row r="78">
          <cell r="A78" t="str">
            <v>Вареные колбасы Вязанка со шпиком Вязанка Фикс.вес 0,5 Вектор Вязанка</v>
          </cell>
          <cell r="B78" t="str">
            <v>SU000125</v>
          </cell>
        </row>
        <row r="79">
          <cell r="A79" t="str">
            <v>Колбаса Вязанка со шпиком, вектор 0,5кг, ПОКОМ</v>
          </cell>
          <cell r="B79" t="str">
            <v>SU000125</v>
          </cell>
        </row>
        <row r="80">
          <cell r="A80" t="str">
            <v>Колбаса Вязанка со шпиком 0,5кг Стародворские колбасы</v>
          </cell>
          <cell r="B80" t="str">
            <v>SU000125</v>
          </cell>
        </row>
        <row r="81">
          <cell r="A81" t="str">
            <v>Колбаса Вязанка со шпикам 0,5кг Стародворские колбасы</v>
          </cell>
          <cell r="B81" t="str">
            <v>SU000125</v>
          </cell>
        </row>
        <row r="82">
          <cell r="A82" t="str">
            <v>Колбаса Вязанка со шпиком 500гр (Стародвор) 60 суток, шт</v>
          </cell>
          <cell r="B82" t="str">
            <v>SU000125</v>
          </cell>
        </row>
        <row r="83">
          <cell r="A83" t="str">
            <v>Взанка со шпиков 0.5</v>
          </cell>
          <cell r="B83" t="str">
            <v>SU000125</v>
          </cell>
        </row>
        <row r="84">
          <cell r="A84" t="str">
            <v>Колбаса Вязанка со шпиком 0.5</v>
          </cell>
          <cell r="B84" t="str">
            <v>SU000125</v>
          </cell>
        </row>
        <row r="85">
          <cell r="A85" t="str">
            <v>022  Колбаса Вязанка со шпиком, вектор 0,5кг, ПОКОМ, шт</v>
          </cell>
          <cell r="B85" t="str">
            <v>SU000125</v>
          </cell>
        </row>
        <row r="86">
          <cell r="A86" t="str">
            <v>022 Колбаса Вязанка со шпиком ,вектор 0,5 кг ПАКОМ.шт</v>
          </cell>
          <cell r="B86" t="str">
            <v>SU000125</v>
          </cell>
        </row>
        <row r="87">
          <cell r="A87" t="str">
            <v xml:space="preserve"> 022  Колбаса Вязанка со шпиком, вектор 0,5кг, ПОКОМ</v>
          </cell>
          <cell r="B87" t="str">
            <v>SU000125</v>
          </cell>
        </row>
        <row r="88">
          <cell r="A88" t="str">
            <v>013  Сардельки Вязанка Стародворские NDX, ВЕС.  ПОКОМ, кг</v>
          </cell>
          <cell r="B88" t="str">
            <v>SU002071</v>
          </cell>
        </row>
        <row r="89">
          <cell r="A89" t="str">
            <v>Сардельки Стародворские Вязанка Весовые Family Pack NDX мгс Вязанка</v>
          </cell>
          <cell r="B89" t="str">
            <v>SU002071</v>
          </cell>
        </row>
        <row r="90">
          <cell r="A90" t="str">
            <v xml:space="preserve"> 014  Сардельки Вязанка Стародворские, СЕМЕЙНАЯ УПАКОВКА, ВЕС, ТМ Стародворские колбасы</v>
          </cell>
          <cell r="B90" t="str">
            <v>SU002071</v>
          </cell>
        </row>
        <row r="91">
          <cell r="A91" t="str">
            <v>Колбаса 0,170 кг Стародворье Баварская в белковой оболочке в термоусадочном пакете</v>
          </cell>
          <cell r="B91" t="str">
            <v>SU002092</v>
          </cell>
        </row>
        <row r="92">
          <cell r="A92" t="str">
            <v xml:space="preserve"> 047  Кол Баварская, белков.обол. в термоусад. пакете 0.17 кг, ТМ Стародворье  ПОКОМ, шт</v>
          </cell>
          <cell r="B92" t="str">
            <v>SU002092</v>
          </cell>
        </row>
        <row r="93">
          <cell r="A93" t="str">
            <v>Кол Баварская, белков.обол. в термоусад. пакете 0.17 кг, ТМ Стародворье  ПОКОМ</v>
          </cell>
          <cell r="B93" t="str">
            <v>SU002092</v>
          </cell>
        </row>
        <row r="94">
          <cell r="A94" t="str">
            <v xml:space="preserve"> 047  Кол Баварская, белков.обол. в термоусад. пакете 0.17 кг, ТМ Стародворье  ПОКОМ</v>
          </cell>
          <cell r="B94" t="str">
            <v>SU002092</v>
          </cell>
        </row>
        <row r="95">
          <cell r="A95" t="str">
            <v>С/к колбасы Баварская Бавария Фикс.вес 0,17 б/о терм/п Стародворье</v>
          </cell>
          <cell r="B95" t="str">
            <v>SU002092</v>
          </cell>
        </row>
        <row r="96">
          <cell r="A96" t="str">
            <v>С/к колбасы Баварская Бавария Фикс.вес 0,17 б/о Стародворье</v>
          </cell>
          <cell r="B96" t="str">
            <v>SU002092</v>
          </cell>
        </row>
        <row r="97">
          <cell r="A97" t="str">
            <v>Колбаски Баварские копченые, NDX в МГС 0,28 кг, ТМ Стародворье  ПОКОМ, шт</v>
          </cell>
          <cell r="B97" t="str">
            <v>SU003035</v>
          </cell>
        </row>
        <row r="98">
          <cell r="A98" t="str">
            <v>Колбаски Филейбургские копченые, NDX в МГС 0,28 кг, ТМ Стародворье  ПОКОМ, шт</v>
          </cell>
          <cell r="B98" t="str">
            <v>SU003035</v>
          </cell>
        </row>
        <row r="99">
          <cell r="A99" t="str">
            <v>Колбаски филейбургские копченые, NDX в МГС 0,28 кг, ТМ Стародворье  ПОКОМ, шт</v>
          </cell>
          <cell r="B99" t="str">
            <v>SU003035</v>
          </cell>
        </row>
        <row r="100">
          <cell r="A100" t="str">
            <v>Колбаски 280 г Стародворье Баварские копченые в оболочке NDX</v>
          </cell>
          <cell r="B100" t="str">
            <v>SU003035</v>
          </cell>
        </row>
        <row r="101">
          <cell r="A101" t="str">
            <v>П/к колбасы Баварские копченые Бавария Фикс.вес 0,28 NDX мгс Стародворье</v>
          </cell>
          <cell r="B101" t="str">
            <v>SU003035</v>
          </cell>
        </row>
        <row r="102">
          <cell r="A102" t="str">
            <v>Колбаски Баварские копченые 0,28кг Стародворские колбасы</v>
          </cell>
          <cell r="B102" t="str">
            <v>SU003035</v>
          </cell>
        </row>
        <row r="103">
          <cell r="A103" t="str">
            <v>388 Колбаски Филейбургские ТМ Баварушка с филе сочного окорока копченые в оболоч 0,28 кг ПОКОМ</v>
          </cell>
          <cell r="B103" t="str">
            <v>SU003035</v>
          </cell>
        </row>
        <row r="104">
          <cell r="A104" t="str">
            <v>Колбаски Филейбургские с филе сочного окорока, 0,28кг ТМ Баварушка  ПОКОМ</v>
          </cell>
          <cell r="B104" t="str">
            <v>SU003035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SU003035</v>
          </cell>
        </row>
        <row r="106">
          <cell r="A106" t="str">
            <v>385  Колбаски Филейбургские с филе сочного окорока, 0,28кг ТМ Баварушка  ПОКОМ</v>
          </cell>
          <cell r="B106" t="str">
            <v>SU003035</v>
          </cell>
        </row>
        <row r="107">
          <cell r="A107" t="str">
            <v xml:space="preserve"> 084  Колбаски Баварские копченые, NDX в МГС 0,28 кг, ТМ Стародворье  ПОКОМ, шт</v>
          </cell>
          <cell r="B107" t="str">
            <v>SU003035</v>
          </cell>
        </row>
        <row r="108">
          <cell r="A108" t="str">
            <v xml:space="preserve"> 084  Колбаски Баварские копченые, NDX в МГС 0,28 кг, ТМ Стародворье  ПОКОМ</v>
          </cell>
          <cell r="B108" t="str">
            <v>SU003035</v>
          </cell>
        </row>
        <row r="109">
          <cell r="A109" t="str">
            <v>Сосиски Сливочные Сливушки Фикс.вес 0,33 П/а мгс Вязанка</v>
          </cell>
          <cell r="B109" t="str">
            <v>SU002139</v>
          </cell>
        </row>
        <row r="110">
          <cell r="A110" t="str">
            <v>031  Сосиски Вязанка Сливочные, Вязанка амицел МГС, 0.33кг, ТМ Стародворские колбасы</v>
          </cell>
          <cell r="B110" t="str">
            <v>SU002139</v>
          </cell>
        </row>
        <row r="111">
          <cell r="A111" t="str">
            <v>Сосиски Вязанка Сливочные, Вязанка амицел МГС, 0.33кг, ТМ Стародворские колбасы</v>
          </cell>
          <cell r="B111" t="str">
            <v>SU002139</v>
          </cell>
        </row>
        <row r="112">
          <cell r="A112" t="str">
            <v>398 Сосиски Молочные Дугушки Дугушка Весовые П/а мгс Дугушка  Поком</v>
          </cell>
          <cell r="B112" t="str">
            <v>SU002218</v>
          </cell>
        </row>
        <row r="113">
          <cell r="A113" t="str">
            <v xml:space="preserve"> 259  Сосиски Сливочные Дугушка, ВЕС.   ПОКОМ</v>
          </cell>
          <cell r="B113" t="str">
            <v>SU002219</v>
          </cell>
        </row>
        <row r="114">
          <cell r="A114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14" t="str">
            <v>SU002219</v>
          </cell>
        </row>
        <row r="115">
          <cell r="A115" t="str">
            <v>Сосиски Сливочные Дугушка, ВЕС.   ПОКОМ</v>
          </cell>
          <cell r="B115" t="str">
            <v>SU002219</v>
          </cell>
        </row>
        <row r="116">
          <cell r="A116" t="str">
            <v>415 Вареные колбасы Докторская ГОСТ Золоченная в печи Весовые ц/о в/у Стародворье  Поком</v>
          </cell>
          <cell r="B116" t="str">
            <v>SU002201</v>
          </cell>
        </row>
        <row r="117">
          <cell r="A117" t="str">
            <v>Колбаса Докторская Дугушка, ВЕС, НЕ ГОСТ, ТМ Стародворье ПОКОМ</v>
          </cell>
          <cell r="B117" t="str">
            <v>SU002634</v>
          </cell>
        </row>
        <row r="118">
          <cell r="A118" t="str">
            <v>Докторская Дугушка ТУ  800гр (Стародвор) 55 суток, кг</v>
          </cell>
          <cell r="B118" t="str">
            <v>SU002634</v>
          </cell>
        </row>
        <row r="119">
          <cell r="A119" t="str">
            <v>ДУГУШКА Докторская вар. 7У Стародворские колбасы</v>
          </cell>
          <cell r="B119" t="str">
            <v>SU002634</v>
          </cell>
        </row>
        <row r="120">
          <cell r="A120" t="str">
            <v>ДУГУШКА Докторская вар. ТУ Стародворские колбасы</v>
          </cell>
          <cell r="B120" t="str">
            <v>SU002634</v>
          </cell>
        </row>
        <row r="121">
          <cell r="A121" t="str">
            <v>ДУГУШКА Докторская нар. ТУ Стародворские колбасы</v>
          </cell>
          <cell r="B121" t="str">
            <v>SU002634</v>
          </cell>
        </row>
        <row r="122">
          <cell r="A122" t="str">
            <v>Вареные колбасы Докторская Дугушка Дугушка Весовые Вектор Дугушка</v>
          </cell>
          <cell r="B122" t="str">
            <v>SU002634</v>
          </cell>
        </row>
        <row r="123">
          <cell r="A123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23" t="str">
            <v>SU002634</v>
          </cell>
        </row>
        <row r="124">
          <cell r="A124" t="str">
            <v>Докторская варёная НЕ ГОСТ в/у (Дугушка) , Кг</v>
          </cell>
          <cell r="B124" t="str">
            <v>SU002634</v>
          </cell>
        </row>
        <row r="125">
          <cell r="A125" t="str">
            <v>Колбаса Докторская Дугушка, ВЕС, НЕ ГОСТ, ТМ Стародворье ПОКОМ, кг</v>
          </cell>
          <cell r="B125" t="str">
            <v>SU002634</v>
          </cell>
        </row>
        <row r="126">
          <cell r="A126" t="str">
            <v>В ДУГУШКА ДОКТОРСКАЯ(0,800кг) ОР</v>
          </cell>
          <cell r="B126" t="str">
            <v>SU002634</v>
          </cell>
        </row>
        <row r="127">
          <cell r="A127" t="str">
            <v>217  Колбаса Докторская Дугушка, ВЕС, НЕ ГОСТ, ТМ Стародворье ПОКОМ, кг</v>
          </cell>
          <cell r="B127" t="str">
            <v>SU002634</v>
          </cell>
        </row>
        <row r="128">
          <cell r="A128" t="str">
            <v xml:space="preserve"> 217  Колбаса Докторская Дугушка, ВЕС, НЕ ГОСТ, ТМ Стародворье ПОКОМ</v>
          </cell>
          <cell r="B128" t="str">
            <v>SU002634</v>
          </cell>
        </row>
        <row r="129">
          <cell r="A129" t="str">
            <v>217 Вареные колбасы Докторская Дугушка Дугушка Весовые Вектор Дугушка</v>
          </cell>
          <cell r="B129" t="str">
            <v>SU002634</v>
          </cell>
        </row>
        <row r="130">
          <cell r="A130" t="str">
            <v>Стародворская Дугушка ТУ  800гр (Стародвор) 55 суток, кг</v>
          </cell>
          <cell r="B130" t="str">
            <v>SU002634</v>
          </cell>
        </row>
        <row r="131">
          <cell r="A131" t="str">
            <v>Колбаса Дугушка Стародворская ВЕС ТС Дугушка ПОКОМ</v>
          </cell>
          <cell r="B131" t="str">
            <v>SU002634</v>
          </cell>
        </row>
        <row r="132">
          <cell r="A132" t="str">
            <v>449 Колбаса Дугушка Стародворская ВЕС ТС Дугушка ПОКОМ</v>
          </cell>
          <cell r="B132" t="str">
            <v>SU002634</v>
          </cell>
        </row>
        <row r="133">
          <cell r="A133" t="str">
            <v>449  Колбаса Дугушка Стародворская ВЕС ТС Дугушка ПОКОМ</v>
          </cell>
          <cell r="B133" t="str">
            <v>SU002634</v>
          </cell>
        </row>
        <row r="134">
          <cell r="A134" t="str">
            <v>Колбаса 0,3 кг Стародворье Кракушка пряная с сальцем</v>
          </cell>
          <cell r="B134" t="str">
            <v>SU002252</v>
          </cell>
        </row>
        <row r="135">
          <cell r="A135" t="str">
            <v>П/к колбасы Кракушка пряная с сальцем Бавария Фикс.вес 0,3 н/о в/у Стародворье</v>
          </cell>
          <cell r="B135" t="str">
            <v>SU002252</v>
          </cell>
        </row>
        <row r="136">
          <cell r="A136" t="str">
            <v>Колбаса Кракушка пряная с сальцем, 0.3кг в/у п/к, БАВАРУШКА ПОКОМ</v>
          </cell>
          <cell r="B136" t="str">
            <v>SU002252</v>
          </cell>
        </row>
        <row r="137">
          <cell r="A137" t="str">
            <v xml:space="preserve"> 062  Колбаса Кракушка пряная с сальцем, 0.3кг в/у п/к, БАВАРУШКА ПОКОМ, шт</v>
          </cell>
          <cell r="B137" t="str">
            <v>SU002252</v>
          </cell>
        </row>
        <row r="138">
          <cell r="A138" t="str">
            <v>062 Колбаса Кракушка пряная с сальцем, 0.3кг в/у п/к, БАВАРУШКА ПОКОМ, шт</v>
          </cell>
          <cell r="B138" t="str">
            <v>SU002252</v>
          </cell>
        </row>
        <row r="139">
          <cell r="A139" t="str">
            <v xml:space="preserve"> 062  Колбаса Кракушка пряная с сальцем, 0.3кг в/у п/к, БАВАРУШКА ПОКОМ</v>
          </cell>
          <cell r="B139" t="str">
            <v>SU002252</v>
          </cell>
        </row>
        <row r="140">
          <cell r="A140" t="str">
            <v>Сосиски Классические ТМ Ядрена Копоть ТС Ядрена копоть вискофан мгс ф/в 0,33 кг СК</v>
          </cell>
          <cell r="B140" t="str">
            <v>SU002155</v>
          </cell>
        </row>
        <row r="141">
          <cell r="A141" t="str">
            <v>Сосиски с сыром Ядрена копоть Фикс.вес 0,33 ц/о мгс Ядрена копоть</v>
          </cell>
          <cell r="B141" t="str">
            <v>SU002154</v>
          </cell>
        </row>
        <row r="142">
          <cell r="A142" t="str">
            <v>Сосиски с горчицей Ядрена копоть Фикс.вес 0,33 ц/о мгс Ядрена копоть</v>
          </cell>
          <cell r="B142" t="str">
            <v>SU002230</v>
          </cell>
        </row>
        <row r="143">
          <cell r="A143" t="str">
            <v>Сосиски С горчицей ТМ Ядрена копоть ТС Ядрена копоть вискофан мгс ф/в 0,33 кг СК</v>
          </cell>
          <cell r="B143" t="str">
            <v>SU002230</v>
          </cell>
        </row>
        <row r="144">
          <cell r="A144" t="str">
            <v>Сосиски Баварские Бавария Фикс.вес 0,42 П/а мгс Стародворье</v>
          </cell>
          <cell r="B144" t="str">
            <v>SU003167</v>
          </cell>
        </row>
        <row r="145">
          <cell r="A145" t="str">
            <v>Сосиски Баварские,  0.42кг,ПОКОМ, шт</v>
          </cell>
          <cell r="B145" t="str">
            <v>SU003167</v>
          </cell>
        </row>
        <row r="146">
          <cell r="A146" t="str">
            <v>Сосиски Баварские газ 0,350кг ШТ (Бордо), ШТ</v>
          </cell>
          <cell r="B146" t="str">
            <v>SU003167</v>
          </cell>
        </row>
        <row r="147">
          <cell r="A147" t="str">
            <v>Сосиски Баварские газ 0,420кг ШТ (Бордо), ШТ</v>
          </cell>
          <cell r="B147" t="str">
            <v>SU003167</v>
          </cell>
        </row>
        <row r="148">
          <cell r="A148" t="str">
            <v>Сосиски 0,42 кг Стародворье Баварские 35 Бордо П/а</v>
          </cell>
          <cell r="B148" t="str">
            <v>SU003167</v>
          </cell>
        </row>
        <row r="149">
          <cell r="A149" t="str">
            <v>Сосиски БАВАРСКИЕ 0,42кг Стародаорье</v>
          </cell>
          <cell r="B149" t="str">
            <v>SU003167</v>
          </cell>
        </row>
        <row r="150">
          <cell r="A150" t="str">
            <v>Сосиски БАВАРСКИЕ 0.42кг Стародворье</v>
          </cell>
          <cell r="B150" t="str">
            <v>SU003167</v>
          </cell>
        </row>
        <row r="151">
          <cell r="A151" t="str">
            <v>Сосиски БАВАРСКИЕ Д,42кг Стародворье</v>
          </cell>
          <cell r="B151" t="str">
            <v>SU003167</v>
          </cell>
        </row>
        <row r="152">
          <cell r="A152" t="str">
            <v>Сосиски БАВАРСКИЕ 0,42кг Стародворье</v>
          </cell>
          <cell r="B152" t="str">
            <v>SU003167</v>
          </cell>
        </row>
        <row r="153">
          <cell r="A153" t="str">
            <v>Сосиски Баварские,  0.42кг, БАВАРУШКИ ПОКОМ</v>
          </cell>
          <cell r="B153" t="str">
            <v>SU003167</v>
          </cell>
        </row>
        <row r="154">
          <cell r="A154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54" t="str">
            <v>SU003167</v>
          </cell>
        </row>
        <row r="155">
          <cell r="A155" t="str">
            <v>349 Сосиски Баварские ТМ Стародворье в оболочке айпи в модифицированной газовой среде 0,42 кг  ПОКОМ</v>
          </cell>
          <cell r="B155" t="str">
            <v>SU003167</v>
          </cell>
        </row>
        <row r="156">
          <cell r="A156" t="str">
            <v>349 Сосиски Баварские ТМ Стародворье в оболочке айпи в модифицированной газовой среде 0,42 кг  ПОКОМ, шт</v>
          </cell>
          <cell r="B156" t="str">
            <v>SU003167</v>
          </cell>
        </row>
        <row r="157">
          <cell r="A157" t="str">
            <v>095  Сосиски Баварские,  0.42кг, БАВАРУШКИ ПОКОМ</v>
          </cell>
          <cell r="B157" t="str">
            <v>SU003167</v>
          </cell>
        </row>
        <row r="158">
          <cell r="A158" t="str">
            <v>096  Сосиски Баварские,  0.42кг,ПОКОМ, шт</v>
          </cell>
          <cell r="B158" t="str">
            <v>SU003167</v>
          </cell>
        </row>
        <row r="159">
          <cell r="A159" t="str">
            <v>096  Сосиски Баварские,  0.42кг,ПОКОМ</v>
          </cell>
          <cell r="B159" t="str">
            <v>SU003167</v>
          </cell>
        </row>
        <row r="160">
          <cell r="A160" t="str">
            <v>460  Сосиски Баварские ТМ Стародворье 0,35 кг ПОКОМ</v>
          </cell>
          <cell r="B160" t="str">
            <v>SU003167</v>
          </cell>
        </row>
        <row r="161">
          <cell r="A161" t="str">
            <v>451 Сосиски «Баварские» Фикс.вес 0,35 П/а ТМ «Стародворье»  Поком</v>
          </cell>
          <cell r="B161" t="str">
            <v>SU003167</v>
          </cell>
        </row>
        <row r="162">
          <cell r="A162" t="str">
            <v>Сосиски Баварские,  0.35кг,ПОКОМ, шт</v>
          </cell>
          <cell r="B162" t="str">
            <v>SU003167</v>
          </cell>
        </row>
        <row r="163">
          <cell r="A163" t="str">
            <v>Сосиски Баварские,  0,35кг,ПОКОМ, шт</v>
          </cell>
          <cell r="B163" t="str">
            <v>SU003167</v>
          </cell>
        </row>
        <row r="164">
          <cell r="A164" t="str">
            <v>096  Сосиски Баварские,  0.35кг,ПОКОМ</v>
          </cell>
          <cell r="B164" t="str">
            <v>SU003167</v>
          </cell>
        </row>
        <row r="165">
          <cell r="A165" t="str">
            <v>094  Сосиски Баварские,  0.35кг, ТМ Колбасный стандарт ПОКОМ</v>
          </cell>
          <cell r="B165" t="str">
            <v>SU003167</v>
          </cell>
        </row>
        <row r="166">
          <cell r="A166" t="str">
            <v>Сосиски Баварские ТМ Стародворье 0,35 кг ПОКОМ</v>
          </cell>
          <cell r="B166" t="str">
            <v>SU003167</v>
          </cell>
        </row>
        <row r="167">
          <cell r="A167" t="str">
            <v xml:space="preserve"> 412  Сосиски Баварские ТМ Стародворье 0,35 кг ПОКОМ</v>
          </cell>
          <cell r="B167" t="str">
            <v>SU003167</v>
          </cell>
        </row>
        <row r="168">
          <cell r="A168" t="str">
            <v>412  Сосиски Баварские ТМ Стародворье 0,35 кг ПОКОМ</v>
          </cell>
          <cell r="B168" t="str">
            <v>SU003167</v>
          </cell>
        </row>
        <row r="169">
          <cell r="A169" t="str">
            <v>Сосиски Баварские с сыром мгс ф/в 420гр (Стародворье) 35 суток, шт</v>
          </cell>
          <cell r="B169" t="str">
            <v>SU003168</v>
          </cell>
        </row>
        <row r="170">
          <cell r="A170" t="str">
            <v>Сосиски Баварские с сыром Бавария Фикс.вес 0,42 ц/о Стародворье</v>
          </cell>
          <cell r="B170" t="str">
            <v>SU003168</v>
          </cell>
        </row>
        <row r="171">
          <cell r="A171" t="str">
            <v>Сосиски Баварские с сыром,  0.42кг,ПОКОМ, шт</v>
          </cell>
          <cell r="B171" t="str">
            <v>SU003168</v>
          </cell>
        </row>
        <row r="172">
          <cell r="A172" t="str">
            <v>Сосиски 0,42 кг Стародворские колбасы Баварские с сыром в оболочке айгил в мод.газовой среде м\уп</v>
          </cell>
          <cell r="B172" t="str">
            <v>SU003168</v>
          </cell>
        </row>
        <row r="173">
          <cell r="A173" t="str">
            <v>Сосиски Баварские с сыром 0.42</v>
          </cell>
          <cell r="B173" t="str">
            <v>SU003168</v>
          </cell>
        </row>
        <row r="174">
          <cell r="A174" t="str">
            <v>Сосиски Баварские с сыром 0,42</v>
          </cell>
          <cell r="B174" t="str">
            <v>SU003168</v>
          </cell>
        </row>
        <row r="175">
          <cell r="A175" t="str">
            <v>Сосиски баварские с сырам 0,42</v>
          </cell>
          <cell r="B175" t="str">
            <v>SU003168</v>
          </cell>
        </row>
        <row r="176">
          <cell r="A176" t="str">
            <v>Сосиски Баварские с сырам 0,42</v>
          </cell>
          <cell r="B176" t="str">
            <v>SU003168</v>
          </cell>
        </row>
        <row r="177">
          <cell r="A177" t="str">
            <v>Сосиски баварские с сыром 0,42</v>
          </cell>
          <cell r="B177" t="str">
            <v>SU003168</v>
          </cell>
        </row>
        <row r="178">
          <cell r="A178" t="str">
            <v>Сосиски Баварские с сыром газ 0,350кг ШТ (Бордо), ШТ</v>
          </cell>
          <cell r="B178" t="str">
            <v>SU003168</v>
          </cell>
        </row>
        <row r="179">
          <cell r="A179" t="str">
            <v>Сосиски Баварские с сыром газ 0,420кг ШТ (Бордо), ШТ</v>
          </cell>
          <cell r="B179" t="str">
            <v>SU003168</v>
          </cell>
        </row>
        <row r="180">
          <cell r="A180" t="str">
            <v>Сосиски Баварские с сыром, БАВАРУШКИ МГС 0.42кг, ТМ Стародворье    ПОКОМ</v>
          </cell>
          <cell r="B180" t="str">
            <v>SU003168</v>
          </cell>
        </row>
        <row r="181">
          <cell r="A181" t="str">
            <v>348 Сосиски Баварские с сыром ТМ Стародворье в оболочке айпил в мод газовой среде 0,42 кг.  ПОКОМ</v>
          </cell>
          <cell r="B181" t="str">
            <v>SU003168</v>
          </cell>
        </row>
        <row r="182">
          <cell r="A182" t="str">
            <v>348 Сосиски Баварские с сыром ТМ Стародворье в оболочке айпил в мод газовой среде 0,42 кг.  ПОКОМ, шт</v>
          </cell>
          <cell r="B182" t="str">
            <v>SU003168</v>
          </cell>
        </row>
        <row r="183">
          <cell r="A183" t="str">
            <v xml:space="preserve"> 092  Сосиски Баварские с сыром,  0.42кг,ПОКОМ</v>
          </cell>
          <cell r="B183" t="str">
            <v>SU003168</v>
          </cell>
        </row>
        <row r="184">
          <cell r="A184" t="str">
            <v>Сосиски Баварские с сыром,  0.35кг,ПОКОМ, шт</v>
          </cell>
          <cell r="B184" t="str">
            <v>SU003168</v>
          </cell>
        </row>
        <row r="185">
          <cell r="A185" t="str">
            <v>Сосиски Баварские с сыром мгс ф/в 350гр (Стародворье) 35 суток, шт</v>
          </cell>
          <cell r="B185" t="str">
            <v>SU003168</v>
          </cell>
        </row>
        <row r="186">
          <cell r="A186" t="str">
            <v>446 Сосиски Баварские с сыром 0,35 кг. ТМ Стародворье в оболочке айпил в модифи газовой среде  Поком</v>
          </cell>
          <cell r="B186" t="str">
            <v>SU003168</v>
          </cell>
        </row>
        <row r="187">
          <cell r="A187" t="str">
            <v xml:space="preserve"> 410  Сосиски Баварские с сыром ТМ Стародворье 0,35 кг. ПОКОМ</v>
          </cell>
          <cell r="B187" t="str">
            <v>SU003168</v>
          </cell>
        </row>
        <row r="188">
          <cell r="A188" t="str">
            <v>Сосиски Баварские с сыром ТМ Стародворье 0,35 кг. ПОКОМ</v>
          </cell>
          <cell r="B188" t="str">
            <v>SU003168</v>
          </cell>
        </row>
        <row r="189">
          <cell r="A189" t="str">
            <v>410  Сосиски Баварские с сыром ТМ Стародворье 0,35 кг. ПОКОМ</v>
          </cell>
          <cell r="B189" t="str">
            <v>SU003168</v>
          </cell>
        </row>
        <row r="190">
          <cell r="A190" t="str">
            <v>092  Сосиски Баварские с сыром,  0.35кг,ПОКОМ</v>
          </cell>
          <cell r="B190" t="str">
            <v>SU003168</v>
          </cell>
        </row>
        <row r="191">
          <cell r="A191" t="str">
            <v>Ветчина Нежная ТМ Особый рецепт, (2,5кг), ПОКОМ</v>
          </cell>
          <cell r="B191" t="str">
            <v>SU000126</v>
          </cell>
        </row>
        <row r="192">
          <cell r="A192" t="str">
            <v>Ветчина Нежная ТМ Особый рецепт, (2,5кг), ПОКОМ, кг</v>
          </cell>
          <cell r="B192" t="str">
            <v>SU000126</v>
          </cell>
        </row>
        <row r="193">
          <cell r="A193" t="str">
            <v>СТ Ветчина Особая Славница большой батон</v>
          </cell>
          <cell r="B193" t="str">
            <v>SU000126</v>
          </cell>
        </row>
        <row r="194">
          <cell r="A194" t="str">
            <v>Ветчины Нежная Особая Особая Весовые П/а Особый рецепт большой батон</v>
          </cell>
          <cell r="B194" t="str">
            <v>SU000126</v>
          </cell>
        </row>
        <row r="195">
          <cell r="A195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95" t="str">
            <v>SU000126</v>
          </cell>
        </row>
        <row r="196">
          <cell r="A196" t="str">
            <v>ВЕТЧИНА НЕЖНАЯ 2,6 ОСОБЫЙ РЕЦЕПТ, кг</v>
          </cell>
          <cell r="B196" t="str">
            <v>SU000126</v>
          </cell>
        </row>
        <row r="197">
          <cell r="A197" t="str">
            <v>Ветчина нежная ОСОБАЯ Зареченские колбасы 2,6кг БАТОН</v>
          </cell>
          <cell r="B197" t="str">
            <v>SU000126</v>
          </cell>
        </row>
        <row r="198">
          <cell r="A198" t="str">
            <v>Ветчина нежная ОСОБАЯ Зареченские колбасы 2,бкг БАТоН</v>
          </cell>
          <cell r="B198" t="str">
            <v>SU000126</v>
          </cell>
        </row>
        <row r="199">
          <cell r="A199" t="str">
            <v>Ветчина нежная ОСОБАЯ Зареченские колбасы 2,бкг БАТОН</v>
          </cell>
          <cell r="B199" t="str">
            <v>SU000126</v>
          </cell>
        </row>
        <row r="200">
          <cell r="A200" t="str">
            <v>Ветчина нежная ОСОБАЯ Зареченские колбасы БАТОН 2,6кг</v>
          </cell>
          <cell r="B200" t="str">
            <v>SU000126</v>
          </cell>
        </row>
        <row r="201">
          <cell r="A201" t="str">
            <v>Ветчина нежная ОСОБАЯ Зареченские колбасы 2.бкг БАТОН</v>
          </cell>
          <cell r="B201" t="str">
            <v>SU000126</v>
          </cell>
        </row>
        <row r="202">
          <cell r="A202" t="str">
            <v>Ветчина Нежная Особая п/а ТМ Славница Стар.колбасы</v>
          </cell>
          <cell r="B202" t="str">
            <v>SU000126</v>
          </cell>
        </row>
        <row r="203">
          <cell r="A203" t="str">
            <v>Ветчина Нежная Особая п/а ТМ Особый рецепт (Стародв. колбасы)</v>
          </cell>
          <cell r="B203" t="str">
            <v>SU000126</v>
          </cell>
        </row>
        <row r="204">
          <cell r="A204" t="str">
            <v>201 Ветчина Нежная ТМ Особый рецепт, (2,5кг), ПОКОМ, кг</v>
          </cell>
          <cell r="B204" t="str">
            <v>SU000126</v>
          </cell>
        </row>
        <row r="205">
          <cell r="A205" t="str">
            <v>201  Ветчина Нежная ТМ Особый рецепт, (2,5кг), ПОКОМ, кг</v>
          </cell>
          <cell r="B205" t="str">
            <v>SU000126</v>
          </cell>
        </row>
        <row r="206">
          <cell r="A206" t="str">
            <v>Ветчина Особая Нежная 2,5кг п/а (Особый Рецепт) 60 суток, кг</v>
          </cell>
          <cell r="B206" t="str">
            <v>SU000126</v>
          </cell>
        </row>
        <row r="207">
          <cell r="A207" t="str">
            <v xml:space="preserve"> 201  Ветчина Нежная ТМ Особый рецепт, (2,5кг), ПОКОМ</v>
          </cell>
          <cell r="B207" t="str">
            <v>SU000126</v>
          </cell>
        </row>
        <row r="208">
          <cell r="A208" t="str">
            <v>456 Колбаса Филейная ТМ Особый рецепт ВЕС большой батон  ПОКОМ</v>
          </cell>
          <cell r="B208" t="str">
            <v>SU003420</v>
          </cell>
        </row>
        <row r="209">
          <cell r="A209" t="str">
            <v>456  Колбаса Филейная ТМ Особый рецепт ВЕС большой батон  ПОКОМ, кг</v>
          </cell>
          <cell r="B209" t="str">
            <v>SU003420</v>
          </cell>
        </row>
        <row r="210">
          <cell r="A210" t="str">
            <v>Колбаса Филейная Особая ТМ Особый рецепт, ВЕС  ПОКОМ, кг</v>
          </cell>
          <cell r="B210" t="str">
            <v>SU003420</v>
          </cell>
        </row>
        <row r="211">
          <cell r="A211" t="str">
            <v xml:space="preserve"> 456  Колбаса Филейная ТМ Особый рецепт ВЕС большой батон  ПОКОМ</v>
          </cell>
          <cell r="B211" t="str">
            <v>SU003420</v>
          </cell>
        </row>
        <row r="212">
          <cell r="A212" t="str">
            <v>Колбаса Филейная  ТМ Особый рецепт, ВЕС  ПОКОМ</v>
          </cell>
          <cell r="B212" t="str">
            <v>SU003420</v>
          </cell>
        </row>
        <row r="213">
          <cell r="A213" t="str">
            <v>Колбаса Филейная Особая 2 сорт 2,5кг (Славница 60 суток), кг</v>
          </cell>
          <cell r="B213" t="str">
            <v>SU003420</v>
          </cell>
        </row>
        <row r="214">
          <cell r="A214" t="str">
            <v>Колбаса Филейная ТМ Особый рецепт ВЕС большой батон  ПОКОМ</v>
          </cell>
          <cell r="B214" t="str">
            <v>SU003420</v>
          </cell>
        </row>
        <row r="215">
          <cell r="A215" t="str">
            <v>Молочная Особая перевязанная (Славница) , кг</v>
          </cell>
          <cell r="B215" t="str">
            <v>SU003422</v>
          </cell>
        </row>
        <row r="216">
          <cell r="A216" t="str">
            <v>В МОЛОЧНАЯ ОСОБАЯ 2,6 ОР, кг</v>
          </cell>
          <cell r="B216" t="str">
            <v>SU003422</v>
          </cell>
        </row>
        <row r="217">
          <cell r="A217" t="str">
            <v>230  Колбаса Молочная Особая ТМ Особый рецепт, п/а, ВЕС. ПОКОМ, кг</v>
          </cell>
          <cell r="B217" t="str">
            <v>SU003422</v>
          </cell>
        </row>
        <row r="218">
          <cell r="A218" t="str">
            <v xml:space="preserve"> 230  Колбаса Молочная Особая ТМ Особый рецепт, п/а, ВЕС. ПОКОМ</v>
          </cell>
          <cell r="B218" t="str">
            <v>SU003422</v>
          </cell>
        </row>
        <row r="219">
          <cell r="A219" t="str">
            <v>Вареные колбасы Молочная Особая Особая Весовые П/а Особый рецепт</v>
          </cell>
          <cell r="B219" t="str">
            <v>SU003422</v>
          </cell>
        </row>
        <row r="220">
          <cell r="A220" t="str">
            <v>Колбаса Молочная Особая ТМ Особый рецепт, п/а, ВЕС. ПОКОМ</v>
          </cell>
          <cell r="B220" t="str">
            <v>SU003422</v>
          </cell>
        </row>
        <row r="221">
          <cell r="A221" t="str">
            <v>Колбаса Молочная Особая ТМ Особый рецепт, п/а, ВЕС. ПОКОМ, кг</v>
          </cell>
          <cell r="B221" t="str">
            <v>SU003422</v>
          </cell>
        </row>
        <row r="222">
          <cell r="A222" t="str">
            <v>Молочная Особая вар п/а Особый рецепт (Стародворск. колбасы)</v>
          </cell>
          <cell r="B222" t="str">
            <v>SU003422</v>
          </cell>
        </row>
        <row r="223">
          <cell r="A223" t="str">
            <v>СТ Молочная Особая Славница</v>
          </cell>
          <cell r="B223" t="str">
            <v>SU003422</v>
          </cell>
        </row>
        <row r="224">
          <cell r="A224" t="str">
            <v>В МОЛОЧНАЯ ОСОБАЯ 2,6 ОР</v>
          </cell>
          <cell r="B224" t="str">
            <v>SU003422</v>
          </cell>
        </row>
        <row r="225">
          <cell r="A225" t="str">
            <v>Колбаса Молочная  Особая п/а вес (Стародвор) 60 суток, 2,5 кг</v>
          </cell>
          <cell r="B225" t="str">
            <v>SU003422</v>
          </cell>
        </row>
        <row r="226">
          <cell r="A226" t="str">
            <v>Колбаса Молочная  Особая п/а вес (Стародвор) 60 суток, кг</v>
          </cell>
          <cell r="B226" t="str">
            <v>SU003422</v>
          </cell>
        </row>
        <row r="227">
          <cell r="A227" t="str">
            <v>Колбаса Молочная ТМ Особый рецепт ВЕС большой батон  ПОКОМ</v>
          </cell>
          <cell r="B227" t="str">
            <v>SU003422</v>
          </cell>
        </row>
        <row r="228">
          <cell r="A228" t="str">
            <v>457  Колбаса Молочная ТМ Особый рецепт ВЕС большой батон  ПОКОМ, кг</v>
          </cell>
          <cell r="B228" t="str">
            <v>SU003422</v>
          </cell>
        </row>
        <row r="229">
          <cell r="A229" t="str">
            <v xml:space="preserve"> 457  Колбаса Молочная ТМ Особый рецепт ВЕС большой батон  ПОКОМ</v>
          </cell>
          <cell r="B229" t="str">
            <v>SU003422</v>
          </cell>
        </row>
        <row r="230">
          <cell r="A230" t="str">
            <v>Колбаса Молочная ТМ Особый рецепт, полиамид, большой батон. Вес</v>
          </cell>
          <cell r="B230" t="str">
            <v>SU003422</v>
          </cell>
        </row>
        <row r="231">
          <cell r="A231" t="str">
            <v>особая МОЛОЧНАЯ вар. Зареченские колбасы</v>
          </cell>
          <cell r="B231" t="str">
            <v>SU003422</v>
          </cell>
        </row>
        <row r="232">
          <cell r="A232" t="str">
            <v>Особая МОЛОЧНАЯ вар. Зареченские колбасы</v>
          </cell>
          <cell r="B232" t="str">
            <v>SU003422</v>
          </cell>
        </row>
        <row r="233">
          <cell r="A233" t="str">
            <v>235 Вареные колбасы Особая Особая Весовые П/а Особый рецепт</v>
          </cell>
          <cell r="B233" t="str">
            <v>SU003423</v>
          </cell>
        </row>
        <row r="234">
          <cell r="A234" t="str">
            <v>235  Колбаса Особая ТМ Особый рецепт, ВЕС, ТМ Стародворье ПОКОМ, кг</v>
          </cell>
          <cell r="B234" t="str">
            <v>SU003423</v>
          </cell>
        </row>
        <row r="235">
          <cell r="A235" t="str">
            <v>235 Колбаса Особая ТМ Особый рецепт, ВЕС, ТМ Стародворье ПОКОМ, кг</v>
          </cell>
          <cell r="B235" t="str">
            <v>SU003423</v>
          </cell>
        </row>
        <row r="236">
          <cell r="A236" t="str">
            <v xml:space="preserve"> 235  Колбаса Особая ТМ Особый рецепт, ВЕС, ТМ Стародворье ПОКОМ</v>
          </cell>
          <cell r="B236" t="str">
            <v>SU003423</v>
          </cell>
        </row>
        <row r="237">
          <cell r="A237" t="str">
            <v>Колбаса Со шпиком ВЕС большой батон ТМ Особый рецепт  ПОКОМ</v>
          </cell>
          <cell r="B237" t="str">
            <v>SU003423</v>
          </cell>
        </row>
        <row r="238">
          <cell r="A238" t="str">
            <v>452 Колбаса Со шпиком ВЕС большой батон ТМ Особый рецепт  ПОКОМ</v>
          </cell>
          <cell r="B238" t="str">
            <v>SU003423</v>
          </cell>
        </row>
        <row r="239">
          <cell r="A239" t="str">
            <v xml:space="preserve"> 452  Колбаса Со шпиком ВЕС большой батон ТМ Особый рецепт  ПОКОМ</v>
          </cell>
          <cell r="B239" t="str">
            <v>SU003423</v>
          </cell>
        </row>
        <row r="240">
          <cell r="A240" t="str">
            <v>Колбаса Со шпиком ВЕС большой батон ТМ Особый рецепт  ПОКОМ, кг</v>
          </cell>
          <cell r="B240" t="str">
            <v>SU003423</v>
          </cell>
        </row>
        <row r="241">
          <cell r="A241" t="str">
            <v>452  Колбаса Со шпиком ВЕС большой батон ТМ Особый рецепт  ПОКОМ, кг</v>
          </cell>
          <cell r="B241" t="str">
            <v>SU003423</v>
          </cell>
        </row>
        <row r="242">
          <cell r="A242" t="str">
            <v xml:space="preserve"> 452  Колбаса Со шпиком ТМ Особый рецепт в оболочке полиамид большой батон.  Поком</v>
          </cell>
          <cell r="B242" t="str">
            <v>SU003423</v>
          </cell>
        </row>
        <row r="243">
          <cell r="A243" t="str">
            <v>462 Колбаса Со шпиком ВЕС большой батон ТМ Особый рецепт  ПОКОМ</v>
          </cell>
          <cell r="B243" t="str">
            <v>SU003423</v>
          </cell>
        </row>
        <row r="244">
          <cell r="A244" t="str">
            <v>493 Колбаса Со шпиком ТМ Особый рецепт в оболочке полиамид большой батон.  Поком</v>
          </cell>
          <cell r="B244" t="str">
            <v>SU003423</v>
          </cell>
        </row>
        <row r="245">
          <cell r="A245" t="str">
            <v>Колбаса Особая ТМ Особый рецепт, ВЕС, ТМ Стародворье ПОКОМ, кг</v>
          </cell>
          <cell r="B245" t="str">
            <v>SU003423</v>
          </cell>
        </row>
        <row r="246">
          <cell r="A246" t="str">
            <v>Колбаса Со шпиком ТМ Особый рецепт, ВЕС, ТМ Стародворье ПОКОМ</v>
          </cell>
          <cell r="B246" t="str">
            <v>SU003423</v>
          </cell>
        </row>
        <row r="247">
          <cell r="A247" t="str">
            <v>Колбаса со шпиком ТМ Особый рецепт, ВЕС, ТМ Стародворье ПОКОМ</v>
          </cell>
          <cell r="B247" t="str">
            <v>SU003423</v>
          </cell>
        </row>
        <row r="248">
          <cell r="A248" t="str">
            <v>Колбаса Ообая со шпиком 2сорт 2,5кг (Стародворье) 60 суток, кг</v>
          </cell>
          <cell r="B248" t="str">
            <v>SU003423</v>
          </cell>
        </row>
        <row r="249">
          <cell r="A249" t="str">
            <v>Особая вареная со шпиком перевязанная (Славница) , Кг</v>
          </cell>
          <cell r="B249" t="str">
            <v>SU003423</v>
          </cell>
        </row>
        <row r="250">
          <cell r="A250" t="str">
            <v>СТ Особая Зареченские Славница</v>
          </cell>
          <cell r="B250" t="str">
            <v>SU003423</v>
          </cell>
        </row>
        <row r="251">
          <cell r="A251" t="str">
            <v>В ОСОБАЯ СО ШПИКОМ 2,60 ОСОБЫЙ РЕЦЕПТ, кг</v>
          </cell>
          <cell r="B251" t="str">
            <v>SU003423</v>
          </cell>
        </row>
        <row r="252">
          <cell r="A252" t="str">
            <v>Вареные колбасы Особая Особая Весовые П/а Особый рецепт</v>
          </cell>
          <cell r="B252" t="str">
            <v>SU003423</v>
          </cell>
        </row>
        <row r="253">
          <cell r="A253" t="str">
            <v>Колбаса Особая ТМ Особый рецепт в оболочке полиамид. Колбасное изделие вареное из мяса птицы охлажденноеТУ</v>
          </cell>
          <cell r="B253" t="str">
            <v>SU003423</v>
          </cell>
        </row>
        <row r="254">
          <cell r="A254" t="str">
            <v>Особая 2,65кг вар метка Заречинские колбасы</v>
          </cell>
          <cell r="B254" t="str">
            <v>SU003423</v>
          </cell>
        </row>
        <row r="255">
          <cell r="A255" t="str">
            <v>Особая 2,65кг нар сетка Зареченские колбасы</v>
          </cell>
          <cell r="B255" t="str">
            <v>SU003423</v>
          </cell>
        </row>
        <row r="256">
          <cell r="A256" t="str">
            <v>Особая 2,б5кг вар сетка Заречинские колбасы</v>
          </cell>
          <cell r="B256" t="str">
            <v>SU003423</v>
          </cell>
        </row>
        <row r="257">
          <cell r="A257" t="str">
            <v>Особая 2,б5кг вар сетка Зареченские колбасы</v>
          </cell>
          <cell r="B257" t="str">
            <v>SU003423</v>
          </cell>
        </row>
        <row r="258">
          <cell r="A258" t="str">
            <v>Особая 2,65кг вар сетка Зареченские колбасы</v>
          </cell>
          <cell r="B258" t="str">
            <v>SU003423</v>
          </cell>
        </row>
        <row r="259">
          <cell r="A259" t="str">
            <v>Особая 2.65кг вар сетка Зареченские колбасы</v>
          </cell>
          <cell r="B259" t="str">
            <v>SU003423</v>
          </cell>
        </row>
        <row r="260">
          <cell r="A260" t="str">
            <v>Особая 2.65кг вар сетка Заречинские колбасы</v>
          </cell>
          <cell r="B260" t="str">
            <v>SU003423</v>
          </cell>
        </row>
        <row r="261">
          <cell r="A261" t="str">
            <v>Особая 2,65кг вар сетка Заречинские колбасы</v>
          </cell>
          <cell r="B261" t="str">
            <v>SU003423</v>
          </cell>
        </row>
        <row r="262">
          <cell r="A262" t="str">
            <v>особая 2,65кг вар сетка Заречинские колбасы</v>
          </cell>
          <cell r="B262" t="str">
            <v>SU003423</v>
          </cell>
        </row>
        <row r="263">
          <cell r="A263" t="str">
            <v>Особая со шпиком вар ТМ Славница Старод.колбасы</v>
          </cell>
          <cell r="B263" t="str">
            <v>SU003423</v>
          </cell>
        </row>
        <row r="264">
          <cell r="A264" t="str">
            <v>Колбаса Особая Докторская 500гр (Стародвор) 60 суток, шт</v>
          </cell>
          <cell r="B264" t="str">
            <v>SU003421</v>
          </cell>
        </row>
        <row r="265">
          <cell r="A265" t="str">
            <v>Вареные колбасы Докторская Особая Особая Фикс.вес 0,5 П/а Особый рецепт</v>
          </cell>
          <cell r="B265" t="str">
            <v>SU003421</v>
          </cell>
        </row>
        <row r="266">
          <cell r="A266" t="str">
            <v>ОСОБАЯ ДОКТОРСКАЯ вар 0,5кг Стародворские колбасы</v>
          </cell>
          <cell r="B266" t="str">
            <v>SU003421</v>
          </cell>
        </row>
        <row r="267">
          <cell r="A267" t="str">
            <v>ОСОБАЯ ДОКТОРСКАЯ вар. 0,5кг Стародворские колбасы</v>
          </cell>
          <cell r="B267" t="str">
            <v>SU003421</v>
          </cell>
        </row>
        <row r="268">
          <cell r="A268" t="str">
            <v>ОСОБАЯ ДОКТОРСКАЯ вар. 0.5кг Стародворские колбасы</v>
          </cell>
          <cell r="B268" t="str">
            <v>SU003421</v>
          </cell>
        </row>
        <row r="269">
          <cell r="A269" t="str">
            <v>ОСОБАЯ ДОКТОРСКАЯ вар. 0,5кг Старадворские колбасы</v>
          </cell>
          <cell r="B269" t="str">
            <v>SU003421</v>
          </cell>
        </row>
        <row r="270">
          <cell r="A270" t="str">
            <v>Докторская особая 0.5</v>
          </cell>
          <cell r="B270" t="str">
            <v>SU003421</v>
          </cell>
        </row>
        <row r="271">
          <cell r="A271" t="str">
            <v>Докторская Особая 0.5 кг</v>
          </cell>
          <cell r="B271" t="str">
            <v>SU003421</v>
          </cell>
        </row>
        <row r="272">
          <cell r="A272" t="str">
            <v>058 Колбаса Докторская Особая ТМ Особый рецепт, 0,5кг, ПОКОМ, шт</v>
          </cell>
          <cell r="B272" t="str">
            <v>SU003421</v>
          </cell>
        </row>
        <row r="273">
          <cell r="A273" t="str">
            <v>Колбаса Докторская Особая ТМ Особый рецепт,  0,5кг, ПОКОМ</v>
          </cell>
          <cell r="B273" t="str">
            <v>SU003421</v>
          </cell>
        </row>
        <row r="274">
          <cell r="A274" t="str">
            <v>Колбаса Филейная (0,5кг/шт) Особый Рецепт Стародворье</v>
          </cell>
          <cell r="B274" t="str">
            <v>SU003421</v>
          </cell>
        </row>
        <row r="275">
          <cell r="A275" t="str">
            <v>филейная особая 0.5</v>
          </cell>
          <cell r="B275" t="str">
            <v>SU003421</v>
          </cell>
        </row>
        <row r="276">
          <cell r="A276" t="str">
            <v xml:space="preserve"> 459  Колбаса Докторская Филейная 0,5кг ТМ Особый рецепт  ПОКОМ</v>
          </cell>
          <cell r="B276" t="str">
            <v>SU003421</v>
          </cell>
        </row>
        <row r="277">
          <cell r="A277" t="str">
            <v>459  Колбаса Докторская Филейная 0,5кг ТМ Особый рецепт  ПОКОМ</v>
          </cell>
          <cell r="B277" t="str">
            <v>SU003421</v>
          </cell>
        </row>
        <row r="278">
          <cell r="A278" t="str">
            <v>Колбаса Филейная 0,5кг ТМ Особый рецепт  ПОКОМ</v>
          </cell>
          <cell r="B278" t="str">
            <v>SU003421</v>
          </cell>
        </row>
        <row r="279">
          <cell r="A279" t="str">
            <v>467  Колбаса Филейная 0,5кг ТМ Особый рецепт  ПОКОМ</v>
          </cell>
          <cell r="B279" t="str">
            <v>SU003421</v>
          </cell>
        </row>
        <row r="280">
          <cell r="A280" t="str">
            <v>058  Колбаса Докторская Особая ТМ Особый рецепт,  0,5кг, ПОКОМ</v>
          </cell>
          <cell r="B280" t="str">
            <v>SU003421</v>
          </cell>
        </row>
        <row r="281">
          <cell r="A281" t="str">
            <v>068 Колбаса Особая ТМ Особый рецепт, 0,5 кг, ПОКОМ, шт</v>
          </cell>
          <cell r="B281" t="str">
            <v>SU003432</v>
          </cell>
        </row>
        <row r="282">
          <cell r="A282" t="str">
            <v>068  Колбаса Особая ТМ Особый рецепт, 0,5 кг, ПОКОМ, шт</v>
          </cell>
          <cell r="B282" t="str">
            <v>SU003432</v>
          </cell>
        </row>
        <row r="283">
          <cell r="A283" t="str">
            <v>Колбаса Особая ТМ Особый рецепт, 0,5 кг, ПОКОМ</v>
          </cell>
          <cell r="B283" t="str">
            <v>SU003432</v>
          </cell>
        </row>
        <row r="284">
          <cell r="A284" t="str">
            <v>Особая вар 0,5кг Стародворские колбасы</v>
          </cell>
          <cell r="B284" t="str">
            <v>SU003432</v>
          </cell>
        </row>
        <row r="285">
          <cell r="A285" t="str">
            <v>ОСОБАЯ нар. 0.5кг Стародворские колбасы</v>
          </cell>
          <cell r="B285" t="str">
            <v>SU003432</v>
          </cell>
        </row>
        <row r="286">
          <cell r="A286" t="str">
            <v>ОСОБАЯ вар. 0,5хг Стародворские колбасы</v>
          </cell>
          <cell r="B286" t="str">
            <v>SU003432</v>
          </cell>
        </row>
        <row r="287">
          <cell r="A287" t="str">
            <v>ОСОБАЯ вар. 0,5кг Стародворские колбасы</v>
          </cell>
          <cell r="B287" t="str">
            <v>SU003432</v>
          </cell>
        </row>
        <row r="288">
          <cell r="A288" t="str">
            <v>Особая со шпиком 0.5</v>
          </cell>
          <cell r="B288" t="str">
            <v>SU003432</v>
          </cell>
        </row>
        <row r="289">
          <cell r="A289" t="str">
            <v>Особая колбаса со шпиком 0.5</v>
          </cell>
          <cell r="B289" t="str">
            <v>SU003432</v>
          </cell>
        </row>
        <row r="290">
          <cell r="A290" t="str">
            <v xml:space="preserve"> 462  Колбаса Со шпиком ТМ Особый рецепт в оболочке полиамид 0,5 кг. ПОКОМ</v>
          </cell>
          <cell r="B290" t="str">
            <v>SU003432</v>
          </cell>
        </row>
        <row r="291">
          <cell r="A291" t="str">
            <v>462  Колбаса Со шпиком ТМ Особый рецепт в оболочке полиамид 0,5 кг. ПОКОМ</v>
          </cell>
          <cell r="B291" t="str">
            <v>SU003432</v>
          </cell>
        </row>
        <row r="292">
          <cell r="A292" t="str">
            <v xml:space="preserve"> 068  Колбаса Особая ТМ Особый рецепт, 0,5 кг, ПОКОМ</v>
          </cell>
          <cell r="B292" t="str">
            <v>SU003432</v>
          </cell>
        </row>
        <row r="293">
          <cell r="A293" t="str">
            <v>Ветчина 0,4 кг Стародворье Нежная Особая</v>
          </cell>
          <cell r="B293" t="str">
            <v>SU002027</v>
          </cell>
        </row>
        <row r="294">
          <cell r="A294" t="str">
            <v>Ветчины Нежная Особая Особая Фикс.вес 0,4 П/а Особый рецепт</v>
          </cell>
          <cell r="B294" t="str">
            <v>SU002027</v>
          </cell>
        </row>
        <row r="295">
          <cell r="A295" t="str">
            <v>042  Ветчина Нежная Особая ТМ Стародворье, п/а, 0,4кг    ПОКОМ, шт</v>
          </cell>
          <cell r="B295" t="str">
            <v>SU002027</v>
          </cell>
        </row>
        <row r="296">
          <cell r="A296" t="str">
            <v>Ветчина Нежная Особая 0.4кг Стародворские колбасы</v>
          </cell>
          <cell r="B296" t="str">
            <v>SU002027</v>
          </cell>
        </row>
        <row r="297">
          <cell r="A297" t="str">
            <v>Ветчина Нежная Особая 0,4кг Стародворские колбасы</v>
          </cell>
          <cell r="B297" t="str">
            <v>SU002027</v>
          </cell>
        </row>
        <row r="298">
          <cell r="A298" t="str">
            <v>Нежная особая 0.5</v>
          </cell>
          <cell r="B298" t="str">
            <v>SU002027</v>
          </cell>
        </row>
        <row r="299">
          <cell r="A299" t="str">
            <v>Ветчина Нежная ТМ Особый рецепт, (0,4кг), ПОКОМ, кг</v>
          </cell>
          <cell r="B299" t="str">
            <v>SU002027</v>
          </cell>
        </row>
        <row r="300">
          <cell r="A300" t="str">
            <v>Ветчина Нежная 0,4кг/шт Стародворье</v>
          </cell>
          <cell r="B300" t="str">
            <v>SU002027</v>
          </cell>
        </row>
        <row r="301">
          <cell r="A301" t="str">
            <v>Ветчина нежная 0.4</v>
          </cell>
          <cell r="B301" t="str">
            <v>SU002027</v>
          </cell>
        </row>
        <row r="302">
          <cell r="A302" t="str">
            <v>042  Ветчина Нежная Особая ТМ Стародворье, п/а, 0,4кг    ПОКОМ</v>
          </cell>
          <cell r="B302" t="str">
            <v>SU002027</v>
          </cell>
        </row>
        <row r="303">
          <cell r="A303" t="str">
            <v>043 Ветчина Нежная ТМ Особый рецепт, п/а, 0,4кг ПОКОМ, шт</v>
          </cell>
          <cell r="B303" t="str">
            <v>SU002027</v>
          </cell>
        </row>
        <row r="304">
          <cell r="A304" t="str">
            <v xml:space="preserve"> 043  Ветчина Нежная ТМ Особый рецепт, п/а, 0,4кг    ПОКОМ, шт</v>
          </cell>
          <cell r="B304" t="str">
            <v>SU002027</v>
          </cell>
        </row>
        <row r="305">
          <cell r="A305" t="str">
            <v xml:space="preserve"> 043  Ветчина Нежная ТМ Особый рецепт, п/а, 0,4кг    ПОКОМ</v>
          </cell>
          <cell r="B305" t="str">
            <v>SU002027</v>
          </cell>
        </row>
        <row r="306">
          <cell r="A306" t="str">
            <v>Вареные колбасы Докторская оригинальная Особая Без свинины Весовые П/а Особый рецепт</v>
          </cell>
          <cell r="B306" t="str">
            <v>SU002073</v>
          </cell>
        </row>
        <row r="307">
          <cell r="A307" t="str">
            <v>Колбаса Докторская оригинальная ТМ Особый рецепт, п/а ВЕС,  ПОКОМ</v>
          </cell>
          <cell r="B307" t="str">
            <v>SU002073</v>
          </cell>
        </row>
        <row r="308">
          <cell r="A308" t="str">
            <v>ОРИГИНАЛЬНАЯ доктор. без свинины п/а (Славница) , кг</v>
          </cell>
          <cell r="B308" t="str">
            <v>SU002073</v>
          </cell>
        </row>
        <row r="309">
          <cell r="A309" t="str">
            <v>ОРИГИНАЛЬНАЯ доктор. без свинины п/а (Славница) , Кг</v>
          </cell>
          <cell r="B309" t="str">
            <v>SU002073</v>
          </cell>
        </row>
        <row r="310">
          <cell r="A310" t="str">
            <v>Колбаса Докторская оригинальная ТМ Особый рецепт БОЛЬШОЙ БАТОН, п/а ВЕС, ТМ Стародворье ПОКОМ</v>
          </cell>
          <cell r="B310" t="str">
            <v>SU002073</v>
          </cell>
        </row>
        <row r="311">
          <cell r="A311" t="str">
            <v>Колбаса Филейная оригинальная ТМ Особый рецепт в оболочке полиамид большой батон.ВЕС. ПОКОМ</v>
          </cell>
          <cell r="B311" t="str">
            <v>SU003424</v>
          </cell>
        </row>
        <row r="312">
          <cell r="A312" t="str">
            <v>Филейная Оригин без свин большой батон 1,8кг (Особый рецепт) 60 суток, кг</v>
          </cell>
          <cell r="B312" t="str">
            <v>SU003424</v>
          </cell>
        </row>
        <row r="313">
          <cell r="A313" t="str">
            <v>Колбаса Филейная оригинальная ТМ Особый рецепт в оболочке полиамид. ВЕС. ПОКОМ</v>
          </cell>
          <cell r="B313" t="str">
            <v>SU003424</v>
          </cell>
        </row>
        <row r="314">
          <cell r="A314" t="str">
            <v>Вареные колбасы «Филейная Оригинальная» Весовой п/а ТМ «Особый рецепт» большой батон</v>
          </cell>
          <cell r="B314" t="str">
            <v>SU003424</v>
          </cell>
        </row>
        <row r="315">
          <cell r="A315" t="str">
            <v>481  Колбаса Филейная оригинальная ВЕС 1,87кг ТМ Особый рецепт большой батон  ПОКОМ</v>
          </cell>
          <cell r="B315" t="str">
            <v>SU003424</v>
          </cell>
        </row>
        <row r="316">
          <cell r="A316" t="str">
            <v>465  Колбаса Филейная оригинальная ТМ Особый рецепт в оболочке полиамид. ВЕС. ПОКОМ</v>
          </cell>
          <cell r="B316" t="str">
            <v>SU003424</v>
          </cell>
        </row>
        <row r="317">
          <cell r="A317" t="str">
            <v>Вареные колбасы Докторская оригинальная Особая Без свинины Весовые П/а Особый рецепт большой батон</v>
          </cell>
          <cell r="B317" t="str">
            <v>SU002073</v>
          </cell>
        </row>
        <row r="318">
          <cell r="A318" t="str">
            <v>Колбаса «Докторская оригинальная» без свинины, Особый рецепт большой батон</v>
          </cell>
          <cell r="B318" t="str">
            <v>SU002073</v>
          </cell>
        </row>
        <row r="319">
          <cell r="A319" t="str">
            <v>Вареные колбасы Докторская оригинальная Особая Без свинины Весовые 1,8 кг П/а Особый рецепт</v>
          </cell>
          <cell r="B319" t="str">
            <v>SU002073</v>
          </cell>
        </row>
        <row r="320">
          <cell r="A320" t="str">
            <v>Сосиски Молочные для завтрака ТМ Особый рецепт, п/а МГС, ВЕС, ТМ Стародворье</v>
          </cell>
          <cell r="B320" t="str">
            <v>SU002074</v>
          </cell>
        </row>
        <row r="321">
          <cell r="A321" t="str">
            <v>Сосиски Молочные для Завтрака без свинины п/а 1,3кг (Славница) 40 суток, кг</v>
          </cell>
          <cell r="B321" t="str">
            <v>SU002074</v>
          </cell>
        </row>
        <row r="322">
          <cell r="A322" t="str">
            <v>СОСИСКИ МОЛОЧНЫЕ ДЛЯ ЗАВТРАКА  1.0 ОР ВЫМ</v>
          </cell>
          <cell r="B322" t="str">
            <v>SU002074</v>
          </cell>
        </row>
        <row r="323">
          <cell r="A323" t="str">
            <v>СОСИСКИ МОЛОЧНЫЕ ДЛЯ ЗАВТРАКА  1.0 ОР В, кг</v>
          </cell>
          <cell r="B323" t="str">
            <v>SU002074</v>
          </cell>
        </row>
        <row r="324">
          <cell r="A324" t="str">
            <v>Сосиски Молочные для завтрака ТМ Стародворье</v>
          </cell>
          <cell r="B324" t="str">
            <v>SU002074</v>
          </cell>
        </row>
        <row r="325">
          <cell r="A325" t="str">
            <v>255  Сосиски Молочные для завтрака ТМ Особый рецепт, п/а МГС, ВЕС, ТМ Стародворье  ПОКОМ, кг</v>
          </cell>
          <cell r="B325" t="str">
            <v>SU002074</v>
          </cell>
        </row>
        <row r="326">
          <cell r="A326" t="str">
            <v xml:space="preserve"> 255  Сосиски Молочные для завтрака ТМ Особый рецепт, п/а МГС, ВЕС, ТМ Стародворье  ПОКОМ</v>
          </cell>
          <cell r="B326" t="str">
            <v>SU002074</v>
          </cell>
        </row>
        <row r="327">
          <cell r="A327" t="str">
            <v>326 Сосиски Молочные для завтрака ТМ Особый рецепт в оболочке полиам  ПОКОМ, кг</v>
          </cell>
          <cell r="B327" t="str">
            <v>SU002074</v>
          </cell>
        </row>
        <row r="328">
          <cell r="A328" t="str">
            <v>326 Сосиски Молочные для завтрака ТМ Особый рецепт в оболочке полиам  ПОКОМ</v>
          </cell>
          <cell r="B328" t="str">
            <v>SU002074</v>
          </cell>
        </row>
        <row r="329">
          <cell r="A329" t="str">
            <v>Сосиски Молочные для завтрака ТМ Особый рецепт, 0,4кг  ПОКОМ</v>
          </cell>
          <cell r="B329" t="str">
            <v>SU002205</v>
          </cell>
        </row>
        <row r="330">
          <cell r="A330" t="str">
            <v>Сосиски Молочные для завтрака Особая Без свинины Фикс.вес 0,4 П/а мгс Особый рецепт</v>
          </cell>
          <cell r="B330" t="str">
            <v>SU002205</v>
          </cell>
        </row>
        <row r="331">
          <cell r="A331" t="str">
            <v xml:space="preserve"> 281  Сосиски Молочные для завтрака ТМ Особый рецепт, 0,4кг  ПОКОМ</v>
          </cell>
          <cell r="B331" t="str">
            <v>SU002205</v>
          </cell>
        </row>
        <row r="332">
          <cell r="A332" t="str">
            <v>281  Сосиски Молочные для завтрака ТМ Особый рецепт, 0,4кг  ПОКОМ</v>
          </cell>
          <cell r="B332" t="str">
            <v>SU002205</v>
          </cell>
        </row>
        <row r="333">
          <cell r="A333" t="str">
            <v>355 Сос Молочные для завтрака ОР полиамид мгс 0,4 кг НД СК  ПОКОМ</v>
          </cell>
          <cell r="B333" t="str">
            <v>SU002205</v>
          </cell>
        </row>
        <row r="334">
          <cell r="A334" t="str">
            <v>Сосиски Молочные для Завтрака без свинины 400гр (Особый рецепт) 40 суток, шт</v>
          </cell>
          <cell r="B334" t="str">
            <v>SU002205</v>
          </cell>
        </row>
        <row r="335">
          <cell r="A335" t="str">
            <v>Сосиски Молочные оригинальные ТМ Славница ТС Особая амицел мгс вес СК</v>
          </cell>
          <cell r="B335" t="str">
            <v>SU000246</v>
          </cell>
        </row>
        <row r="336">
          <cell r="A336" t="str">
            <v>Сосиски Молочные Оригинальные Особая Весовые П/а мгс Особый рецепт</v>
          </cell>
          <cell r="B336" t="str">
            <v>SU000246</v>
          </cell>
        </row>
        <row r="337">
          <cell r="A337" t="str">
            <v>Сосиски Молочные оригинальные (Славница), Кг</v>
          </cell>
          <cell r="B337" t="str">
            <v>SU000246</v>
          </cell>
        </row>
        <row r="338">
          <cell r="A338" t="str">
            <v>Сосиски Молочныен оригинальные вес 1,3</v>
          </cell>
          <cell r="B338" t="str">
            <v>SU000246</v>
          </cell>
        </row>
        <row r="339">
          <cell r="A339" t="str">
            <v>СОСИСКИ МОЛОЧНЫЕ ОРИГИНАЛЬНЫЕ ТМ ОСОБЫЙ РЕЦЕПТ 1,3</v>
          </cell>
          <cell r="B339" t="str">
            <v>SU000246</v>
          </cell>
        </row>
        <row r="340">
          <cell r="A340" t="str">
            <v>СОСИСКИ МОЛОЧНЫЕ ОРИГИНАЛЬНЫЕ ТМ ОСОБЫЙ РЕЦЕПТ 1,3, кг</v>
          </cell>
          <cell r="B340" t="str">
            <v>SU000246</v>
          </cell>
        </row>
        <row r="341">
          <cell r="A341" t="str">
            <v>257  Сосиски Молочные оригинальные ТМ Особый рецепт, ВЕС.   ПОКОМ, кг</v>
          </cell>
          <cell r="B341" t="str">
            <v>SU000246</v>
          </cell>
        </row>
        <row r="342">
          <cell r="A342" t="str">
            <v>Сосиски Молочные оригинальные ТМ Особый рецепт, ВЕС.   ПОКОМ, кг</v>
          </cell>
          <cell r="B342" t="str">
            <v>SU000246</v>
          </cell>
        </row>
        <row r="343">
          <cell r="A343" t="str">
            <v>257 Сосиски Молочные оригинальные ТМ Особый рецепт, ВЕС.   ПОКОМ, кг</v>
          </cell>
          <cell r="B343" t="str">
            <v>SU000246</v>
          </cell>
        </row>
        <row r="344">
          <cell r="A344" t="str">
            <v xml:space="preserve"> 257  Сосиски Молочные оригинальные ТМ Особый рецепт, ВЕС.   ПОКОМ</v>
          </cell>
          <cell r="B344" t="str">
            <v>SU000246</v>
          </cell>
        </row>
        <row r="345">
          <cell r="A345" t="str">
            <v>Колбаса Салями Филейбургская зернистая, в/у 0,35 кг срез, БАВАРУШКА ПОКОМ</v>
          </cell>
          <cell r="B345" t="str">
            <v>SU002538</v>
          </cell>
        </row>
        <row r="346">
          <cell r="A346" t="str">
            <v>Колбаса 0,35 кг Салями Филейбургская зернистая ТМ Баварушка в оболочке фиброуз</v>
          </cell>
          <cell r="B346" t="str">
            <v>SU002538</v>
          </cell>
        </row>
        <row r="347">
          <cell r="A347" t="str">
            <v>В/к колбасы Салями Филейбургская зернистая срез Филейбургская Фикс.вес 0,35 фиброуз Баварушка</v>
          </cell>
          <cell r="B347" t="str">
            <v>SU002538</v>
          </cell>
        </row>
        <row r="348">
          <cell r="A348" t="str">
            <v>Салями Филейбург зернист  в/к 350гр (Стародвор) 45 суток шт</v>
          </cell>
          <cell r="B348" t="str">
            <v>SU002538</v>
          </cell>
        </row>
        <row r="349">
          <cell r="A349" t="str">
            <v>Салями Филейбургския зернистая в/к 0,35хг Стародворские колбасы</v>
          </cell>
          <cell r="B349" t="str">
            <v>SU002538</v>
          </cell>
        </row>
        <row r="350">
          <cell r="A350" t="str">
            <v>Салями Филейбургская зернистая 0.35</v>
          </cell>
          <cell r="B350" t="str">
            <v>SU002538</v>
          </cell>
        </row>
        <row r="351">
          <cell r="A351" t="str">
            <v>Салями Филейбургския зернистая 0,35</v>
          </cell>
          <cell r="B351" t="str">
            <v>SU002538</v>
          </cell>
        </row>
        <row r="352">
          <cell r="A352" t="str">
            <v>Салями Филейбургская зернистая 0,35</v>
          </cell>
          <cell r="B352" t="str">
            <v>SU002538</v>
          </cell>
        </row>
        <row r="353">
          <cell r="A353" t="str">
            <v>Салями Фипейбургская зернистая 0,35</v>
          </cell>
          <cell r="B353" t="str">
            <v>SU002538</v>
          </cell>
        </row>
        <row r="354">
          <cell r="A354" t="str">
            <v>Салями Филейбургская зернистая в/к 0,35кг Стародворские колбасы</v>
          </cell>
          <cell r="B354" t="str">
            <v>SU002538</v>
          </cell>
        </row>
        <row r="355">
          <cell r="A355" t="str">
            <v xml:space="preserve"> 115  Колбаса Салями Филейбургская зернистая, в/у 0,35 кг срез, БАВАРУШКА ПОКОМ, шт</v>
          </cell>
          <cell r="B355" t="str">
            <v>SU002538</v>
          </cell>
        </row>
        <row r="356">
          <cell r="A356" t="str">
            <v xml:space="preserve"> 115  Колбаса Салями Филейбургская зернистая, в/у 0,35 кг срез, БАВАРУШКА ПОКОМ</v>
          </cell>
          <cell r="B356" t="str">
            <v>SU002538</v>
          </cell>
        </row>
        <row r="357">
          <cell r="A357" t="str">
            <v>115  Колбаса Салями Филейбургская зернистая, в/у 0,35 кг срез, БАВАРУШКА ПОКОМ</v>
          </cell>
          <cell r="B357" t="str">
            <v>SU002538</v>
          </cell>
        </row>
        <row r="358">
          <cell r="A358" t="str">
            <v>В/к колбасы Сервелат Филейбургский с копченой грудинкой срез Филейбургская Фикс.вес 0,35 фиброуз Баварушка</v>
          </cell>
          <cell r="B358" t="str">
            <v>SU002603</v>
          </cell>
        </row>
        <row r="359">
          <cell r="A359" t="str">
            <v>346 Колбаса Сервелат Филейбургский с копченой грудинкой ТМ Баварушка в оболов/у 0,35 кг срез  ПОКОМ</v>
          </cell>
          <cell r="B359" t="str">
            <v>SU002603</v>
          </cell>
        </row>
        <row r="360">
          <cell r="A360" t="str">
            <v>346 Колбаса Сервелат Филейбургский с копченой грудинкой ТМ Баварушка в оболов/у 0,35 кг срез  ПОКОМ, шт</v>
          </cell>
          <cell r="B360" t="str">
            <v>SU002603</v>
          </cell>
        </row>
        <row r="361">
          <cell r="A361" t="str">
            <v>361  Колбаса Сервелат Филейбургский с копченой грудинкой, в/у 0,35 кг срез, БАВАРУШКА ПОКОМ</v>
          </cell>
          <cell r="B361" t="str">
            <v>SU002603</v>
          </cell>
        </row>
        <row r="362">
          <cell r="A362" t="str">
            <v>Колбаса Сервелат Филейбургский с копченой грудинкой,в/у 0,35кг срез,</v>
          </cell>
          <cell r="B362" t="str">
            <v>SU002603</v>
          </cell>
        </row>
        <row r="363">
          <cell r="A363" t="str">
            <v>Колбаса Сервелат Филейбургский с копченой грудинкой, в/у 0,35 кг срез, БАВАРУШКА ПОКОМ</v>
          </cell>
          <cell r="B363" t="str">
            <v>SU002603</v>
          </cell>
        </row>
        <row r="364">
          <cell r="A364" t="str">
            <v>Сервелат Филейбургскай с копченой грудинкой 0.З5кг</v>
          </cell>
          <cell r="B364" t="str">
            <v>SU002603</v>
          </cell>
        </row>
        <row r="365">
          <cell r="A365" t="str">
            <v>Сервелат Филейбургский с копченой грудинкой 0,35кг</v>
          </cell>
          <cell r="B365" t="str">
            <v>SU002603</v>
          </cell>
        </row>
        <row r="366">
          <cell r="A366" t="str">
            <v>Сервелат Филейбургский с копченой грудинкой 0,З5кг</v>
          </cell>
          <cell r="B366" t="str">
            <v>SU002603</v>
          </cell>
        </row>
        <row r="367">
          <cell r="A367" t="str">
            <v>Сервелат Филейбургский с копченой грудинкой 0.35кг</v>
          </cell>
          <cell r="B367" t="str">
            <v>SU002603</v>
          </cell>
        </row>
        <row r="368">
          <cell r="A368" t="str">
            <v>Сервелат Фипейбургский с копченой грудинкой 0,35кг</v>
          </cell>
          <cell r="B368" t="str">
            <v>SU002603</v>
          </cell>
        </row>
        <row r="369">
          <cell r="A369" t="str">
            <v>Сервелат Филейбургский с копченой грудинкой 0,35кг Стародворские колбасы</v>
          </cell>
          <cell r="B369" t="str">
            <v>SU002603</v>
          </cell>
        </row>
        <row r="370">
          <cell r="A370" t="str">
            <v>Сервелат Филейбургский с копченой Грудинкой 0,35кг Стародворские колбасы</v>
          </cell>
          <cell r="B370" t="str">
            <v>SU002603</v>
          </cell>
        </row>
        <row r="371">
          <cell r="A371" t="str">
            <v>Колбаса 0,35 кг Сервелат Филейбургский с копченой грудинкой ТМ Баварушка в оболочке фиброуз в/у</v>
          </cell>
          <cell r="B371" t="str">
            <v>SU002603</v>
          </cell>
        </row>
        <row r="372">
          <cell r="A372" t="str">
            <v>100  Сосиски Баварушки, 0.6кг, БАВАРУШКА ПОКОМ</v>
          </cell>
          <cell r="B372" t="str">
            <v>SU002285</v>
          </cell>
        </row>
        <row r="373">
          <cell r="A373" t="str">
            <v xml:space="preserve"> 100  Сосиски Баварушки, 0.6кг, БАВАРУШКА ПОКОМ, шт</v>
          </cell>
          <cell r="B373" t="str">
            <v>SU002285</v>
          </cell>
        </row>
        <row r="374">
          <cell r="A374" t="str">
            <v>Сосиски Баварушка Филейбургские со сливочным маслом газ 600г</v>
          </cell>
          <cell r="B374" t="str">
            <v>SU002285</v>
          </cell>
        </row>
        <row r="375">
          <cell r="A375" t="str">
            <v>Сосиски 0,6 кг Стародворье Баварушки</v>
          </cell>
          <cell r="B375" t="str">
            <v>SU002285</v>
          </cell>
        </row>
        <row r="376">
          <cell r="A376" t="str">
            <v>Вареные колбасы Дугушка со шпиком Дугушка Весовые Вектор Дугушка</v>
          </cell>
          <cell r="B376" t="str">
            <v>SU002182</v>
          </cell>
        </row>
        <row r="377">
          <cell r="A377" t="str">
            <v>Колбаса Дугушка со шпиком, ВЕС, ТМ Стародворье   ПОКОМ</v>
          </cell>
          <cell r="B377" t="str">
            <v>SU002182</v>
          </cell>
        </row>
        <row r="378">
          <cell r="A378" t="str">
            <v>Дуryшка со шпикам</v>
          </cell>
          <cell r="B378" t="str">
            <v>SU002182</v>
          </cell>
        </row>
        <row r="379">
          <cell r="A379" t="str">
            <v>Дуryшка Со шпиком</v>
          </cell>
          <cell r="B379" t="str">
            <v>SU002182</v>
          </cell>
        </row>
        <row r="380">
          <cell r="A380" t="str">
            <v>Дуryшка со шпиком</v>
          </cell>
          <cell r="B380" t="str">
            <v>SU002182</v>
          </cell>
        </row>
        <row r="381">
          <cell r="A381" t="str">
            <v>Дугушка со шпиком</v>
          </cell>
          <cell r="B381" t="str">
            <v>SU002182</v>
          </cell>
        </row>
        <row r="382">
          <cell r="A382" t="str">
            <v>Со шпиком Дугушка   вес (Стародворье) 55 суток, кг</v>
          </cell>
          <cell r="B382" t="str">
            <v>SU002182</v>
          </cell>
        </row>
        <row r="383">
          <cell r="A383" t="str">
            <v>225 Вареные колбасы Дугушка со шпиком Дугушка Весовые Вектор Дугушка</v>
          </cell>
          <cell r="B383" t="str">
            <v>SU002182</v>
          </cell>
        </row>
        <row r="384">
          <cell r="A384" t="str">
            <v>225  Колбаса Дугушка со шпиком, ВЕС, ТМ Стародворье   ПОКОМ, кг</v>
          </cell>
          <cell r="B384" t="str">
            <v>SU002182</v>
          </cell>
        </row>
        <row r="385">
          <cell r="A385" t="str">
            <v xml:space="preserve"> 225  Колбаса Дугушка со шпиком, ВЕС, ТМ Стародворье   ПОКОМ</v>
          </cell>
          <cell r="B385" t="str">
            <v>SU002182</v>
          </cell>
        </row>
        <row r="386">
          <cell r="A386" t="str">
            <v>Сардельки стародворские с говядиной в обол. NDX, ВЕС. ПОКОМ</v>
          </cell>
          <cell r="B386" t="str">
            <v>SU000227</v>
          </cell>
        </row>
        <row r="387">
          <cell r="A387" t="str">
            <v>Сардельки стародворские с говядиной в обол. БОРДО NDX, ВЕС. ПОКОМ</v>
          </cell>
          <cell r="B387" t="str">
            <v>SU000227</v>
          </cell>
        </row>
        <row r="388">
          <cell r="A388" t="str">
            <v>Сардельки Стародворские с говядиной Бордо Весовые NDX мгс Стародворье</v>
          </cell>
          <cell r="B388" t="str">
            <v>SU000227</v>
          </cell>
        </row>
        <row r="389">
          <cell r="A389" t="str">
            <v>Сардельки Говяжьи Мясные н/о Стародвор. колбасы</v>
          </cell>
          <cell r="B389" t="str">
            <v>SU000227</v>
          </cell>
        </row>
        <row r="390">
          <cell r="A390" t="str">
            <v>Сардельки Мясные Говяжьи Стародворские колбасы</v>
          </cell>
          <cell r="B390" t="str">
            <v>SU000227</v>
          </cell>
        </row>
        <row r="391">
          <cell r="A391" t="str">
            <v>Сардельки с Говядиной н/о АКЦИЯ (Бордо), Кг</v>
          </cell>
          <cell r="B391" t="str">
            <v>SU000227</v>
          </cell>
        </row>
        <row r="392">
          <cell r="A392" t="str">
            <v>Сардельки Мясные говяжьи</v>
          </cell>
          <cell r="B392" t="str">
            <v>SU000227</v>
          </cell>
        </row>
        <row r="393">
          <cell r="A393" t="str">
            <v>250  Сардельки стародворские с говядиной в обол. NDX, ВЕС. ПОКОМ, кг</v>
          </cell>
          <cell r="B393" t="str">
            <v>SU000227</v>
          </cell>
        </row>
        <row r="394">
          <cell r="A394" t="str">
            <v xml:space="preserve"> 250  Сардельки стародворские с говядиной в обол. NDX, ВЕС. ПОКОМ</v>
          </cell>
          <cell r="B394" t="str">
            <v>SU000227</v>
          </cell>
        </row>
        <row r="395">
          <cell r="A395" t="str">
            <v xml:space="preserve"> 279  Колбаса Докторский гарант, Вязанка вектор, 0,4 кг.  ПОКОМ</v>
          </cell>
          <cell r="B395" t="str">
            <v>SU002312</v>
          </cell>
        </row>
        <row r="396">
          <cell r="A396" t="str">
            <v>279  Колбаса Докторский гарант, Вязанка вектор, 0,4 кг.  ПОКОМ</v>
          </cell>
          <cell r="B396" t="str">
            <v>SU002312</v>
          </cell>
        </row>
        <row r="397">
          <cell r="A397" t="str">
            <v>Вареные колбасы Докторский гарант Вязанка Фикс.вес 0,4 Вектор Вязанка</v>
          </cell>
          <cell r="B397" t="str">
            <v>SU002312</v>
          </cell>
        </row>
        <row r="398">
          <cell r="A398" t="str">
            <v>Сардельки Сочные Особая Весовые NDX мгс Особый рецепт</v>
          </cell>
          <cell r="B398" t="str">
            <v>SU002287</v>
          </cell>
        </row>
        <row r="399">
          <cell r="A399" t="str">
            <v>Сардельки Сочные (Стародворье), кг</v>
          </cell>
          <cell r="B399" t="str">
            <v>SU002287</v>
          </cell>
        </row>
        <row r="400">
          <cell r="A400" t="str">
            <v>Сардельки Сочные (Стародворье), Кг</v>
          </cell>
          <cell r="B400" t="str">
            <v>SU002287</v>
          </cell>
        </row>
        <row r="401">
          <cell r="A401" t="str">
            <v>Сардельки Сочные ТМ Особый рецепт,   ПОКОМ, кг</v>
          </cell>
          <cell r="B401" t="str">
            <v>SU002287</v>
          </cell>
        </row>
        <row r="402">
          <cell r="A402" t="str">
            <v>Сардельки Сочные ТМ Особый рецепт,   ПОКОМ</v>
          </cell>
          <cell r="B402" t="str">
            <v>SU002287</v>
          </cell>
        </row>
        <row r="403">
          <cell r="A403" t="str">
            <v>САРДЕЛИ СОЧНЫЕ 1,5 ОСОБЫЙ РЕЦЕПТ , кг</v>
          </cell>
          <cell r="B403" t="str">
            <v>SU002287</v>
          </cell>
        </row>
        <row r="404">
          <cell r="A404" t="str">
            <v>249  Сардельки Сочные, ПОКОМ, кг</v>
          </cell>
          <cell r="B404" t="str">
            <v>SU002287</v>
          </cell>
        </row>
        <row r="405">
          <cell r="A405" t="str">
            <v>249  Сардельки Сочные, ПОКОМ</v>
          </cell>
          <cell r="B405" t="str">
            <v>SU002287</v>
          </cell>
        </row>
        <row r="406">
          <cell r="A406" t="str">
            <v xml:space="preserve"> 248  Сардельки Сочные ТМ Особый рецепт,   ПОКОМ</v>
          </cell>
          <cell r="B406" t="str">
            <v>SU002287</v>
          </cell>
        </row>
        <row r="407">
          <cell r="A407" t="str">
            <v>Колбаса 0,4 кг Стародворье Особый рецепт Докторская оригинальная  в оболочке полиамид</v>
          </cell>
          <cell r="B407" t="str">
            <v>SU002462</v>
          </cell>
        </row>
        <row r="408">
          <cell r="A408" t="str">
            <v>343 Колбаса Докторская оригинальная ТМ Особый рецепт в оболочке полиамид 0,4 кг.  ПОКОМ</v>
          </cell>
          <cell r="B408" t="str">
            <v>SU002462</v>
          </cell>
        </row>
        <row r="409">
          <cell r="A409" t="str">
            <v>343 Колбаса Докторская оригинальная ТМ Особый рецепт в оболочке полиамид 0,4 кг.  ПОКОМ, шт</v>
          </cell>
          <cell r="B409" t="str">
            <v>SU002462</v>
          </cell>
        </row>
        <row r="410">
          <cell r="A410" t="str">
            <v>Колбаса вареная Докторская Оригинальная ТМ Особый рецепт полиамид ф/в 0,4 кг СК</v>
          </cell>
          <cell r="B410" t="str">
            <v>SU002462</v>
          </cell>
        </row>
        <row r="411">
          <cell r="A411" t="str">
            <v>Вареные колбасы Докторская оригинальная Особая Без свинины Фикс.вес 0,4 П/а Особый рецепт</v>
          </cell>
          <cell r="B411" t="str">
            <v>SU002462</v>
          </cell>
        </row>
        <row r="412">
          <cell r="A412" t="str">
            <v>Колбаса Докторская оригинальная Особая ТМ Особый рецепт,  0,4кг, ПОКОМ</v>
          </cell>
          <cell r="B412" t="str">
            <v>SU002462</v>
          </cell>
        </row>
        <row r="413">
          <cell r="A413" t="str">
            <v>288  Колбаса Докторская оригинальная Особая ТМ Особый рецепт,  0,4кг, ПОКОМ</v>
          </cell>
          <cell r="B413" t="str">
            <v>SU002462</v>
          </cell>
        </row>
        <row r="414">
          <cell r="A414" t="str">
            <v>Сервелат Запекушка с ГОВЯДИНОЙ в/к Вязанка Старод.колбасы</v>
          </cell>
          <cell r="B414" t="str">
            <v>SU002308</v>
          </cell>
        </row>
        <row r="415">
          <cell r="A415" t="str">
            <v>410 В/к колбасы Сервелат Запекуша с говядиной Вязанка Весовые П/а Вязанка  Поком</v>
          </cell>
          <cell r="B415" t="str">
            <v>SU002308</v>
          </cell>
        </row>
        <row r="416">
          <cell r="A416" t="str">
            <v>Колбаса Сервелат Запекуша с говядиной, Вязанка ВЕС,  ПОКОМ</v>
          </cell>
          <cell r="B416" t="str">
            <v>SU002308</v>
          </cell>
        </row>
        <row r="417">
          <cell r="A417" t="str">
            <v>036  Колбаса Сервелат Запекуша с сочным окороком, Вязанка 0,35кг,  ПОКОМ</v>
          </cell>
          <cell r="B417" t="str">
            <v>SU002309</v>
          </cell>
        </row>
        <row r="418">
          <cell r="A418" t="str">
            <v>В/к колбасы Сервелат Запекуша с сочным окороком Вязанка Фикс.вес 0,35 П/а Вязанка</v>
          </cell>
          <cell r="B418" t="str">
            <v>SU002309</v>
          </cell>
        </row>
        <row r="419">
          <cell r="A419" t="str">
            <v>340 Ветчина Запекуша с сочным окороком ТМ Стародворские колбасы ТС Вязанка в обо 0,42 кг. ПОКОМ</v>
          </cell>
          <cell r="B419" t="str">
            <v>SU002313</v>
          </cell>
        </row>
        <row r="420">
          <cell r="A420" t="str">
            <v>340 Ветчина Запекуша с сочным окороком ТМ Стародворские колбасы ТС Вязанка в обо 0,42 кг. ПОКОМ, шт</v>
          </cell>
          <cell r="B420" t="str">
            <v>SU002313</v>
          </cell>
        </row>
        <row r="421">
          <cell r="A421" t="str">
            <v>Ветчина 0,42 кг Стародворские колбасы Вязанка Запекуша с сочным окороком  в оболочке полиамид</v>
          </cell>
          <cell r="B421" t="str">
            <v>SU002313</v>
          </cell>
        </row>
        <row r="422">
          <cell r="A422" t="str">
            <v>Ветчины Запекуша с сочным окороком Вязанка Весовые П/а Вязанка</v>
          </cell>
          <cell r="B422" t="str">
            <v>SU002488</v>
          </cell>
        </row>
        <row r="423">
          <cell r="A423" t="str">
            <v xml:space="preserve"> 311 Ветчина Запекуша с сочным окороком Вязанка ВЕС  ПОКОМ</v>
          </cell>
          <cell r="B423" t="str">
            <v>SU002488</v>
          </cell>
        </row>
        <row r="424">
          <cell r="A424" t="str">
            <v>271  Колбаса Сервелат Левантский ТМ Особый Рецепт, ВЕС. ПОКОМ, кг</v>
          </cell>
          <cell r="B424" t="str">
            <v>SU002360</v>
          </cell>
        </row>
        <row r="425">
          <cell r="A425" t="str">
            <v>В/к колбасы Сервелат Левантский Особая Без свинины Весовые в/у Особый рецепт</v>
          </cell>
          <cell r="B425" t="str">
            <v>SU002360</v>
          </cell>
        </row>
        <row r="426">
          <cell r="A426" t="str">
            <v>Колбаса Сервелат Левантский ТМ Особый Рецепт, ВЕС. ПОКОМ</v>
          </cell>
          <cell r="B426" t="str">
            <v>SU002360</v>
          </cell>
        </row>
        <row r="427">
          <cell r="A427" t="str">
            <v>Сервелат Левантский в/к Особый рецепт (Стародворские колбасы)</v>
          </cell>
          <cell r="B427" t="str">
            <v>SU002360</v>
          </cell>
        </row>
        <row r="428">
          <cell r="A428" t="str">
            <v>Сервелат Левантский 0,7</v>
          </cell>
          <cell r="B428" t="str">
            <v>SU002360</v>
          </cell>
        </row>
        <row r="429">
          <cell r="A429" t="str">
            <v>К СЕРВЕЛАТ ЛЕВАНСКИЙ 0,7 ТМ ОР, кг</v>
          </cell>
          <cell r="B429" t="str">
            <v>SU002360</v>
          </cell>
        </row>
        <row r="430">
          <cell r="A430" t="str">
            <v>271  Колбаса Сервелат Левантский ТМ Особый Рецепт, ВЕС. ПОКОМ</v>
          </cell>
          <cell r="B430" t="str">
            <v>SU002360</v>
          </cell>
        </row>
        <row r="431">
          <cell r="A431" t="str">
            <v>Колбаса Сервелат Левантский ТМ Особый Рецепт, 0,35 ПОКОМ</v>
          </cell>
          <cell r="B431" t="str">
            <v>SU002361</v>
          </cell>
        </row>
        <row r="432">
          <cell r="A432" t="str">
            <v>360 Колбаса варено-копченая  Сервелат Левантский ТМ Особый Рецепт  0,35 кг  ПОКОМ</v>
          </cell>
          <cell r="B432" t="str">
            <v>SU002361</v>
          </cell>
        </row>
        <row r="433">
          <cell r="A433" t="str">
            <v>Колбаса варено-копченая из мяса птицы Сервелат Левантский ТМ Особый рецепт в/у ф/в 0,35 кг СК</v>
          </cell>
          <cell r="B433" t="str">
            <v>SU002361</v>
          </cell>
        </row>
        <row r="434">
          <cell r="A434" t="str">
            <v>В/к колбасы Сервелат Левантский Особая Без свинины Фикс.вес 0,35 в/у Особый рецепт</v>
          </cell>
          <cell r="B434" t="str">
            <v>SU002361</v>
          </cell>
        </row>
        <row r="435">
          <cell r="A435" t="str">
            <v>270  Колбаса Сервелат Филейный ТМ Особый Рецепт, ВЕС. ПОКОМ, кг</v>
          </cell>
          <cell r="B435" t="str">
            <v>SU002362</v>
          </cell>
        </row>
        <row r="436">
          <cell r="A436" t="str">
            <v>Сосиски Вязанка Сливочные, Вязанка амицел ВЕС.ПОКОМ, кг</v>
          </cell>
          <cell r="B436" t="str">
            <v>SU001721</v>
          </cell>
        </row>
        <row r="437">
          <cell r="A437" t="str">
            <v>Сосиски  Вязанка Сливочные в оболочке МГС вес (Стародвор) 30 суток, кг</v>
          </cell>
          <cell r="B437" t="str">
            <v>SU001721</v>
          </cell>
        </row>
        <row r="438">
          <cell r="A438" t="str">
            <v>Сосиски Сливочные Вязанка Сливушки Весовые П/а мгс Вязанка</v>
          </cell>
          <cell r="B438" t="str">
            <v>SU001721</v>
          </cell>
        </row>
        <row r="439">
          <cell r="A439" t="str">
            <v>Сосиски Сливочные вязанка Стародворские колбасы</v>
          </cell>
          <cell r="B439" t="str">
            <v>SU001721</v>
          </cell>
        </row>
        <row r="440">
          <cell r="A440" t="str">
            <v>Сос Сливушки Вязанка Стародворские колбасы</v>
          </cell>
          <cell r="B440" t="str">
            <v>SU001721</v>
          </cell>
        </row>
        <row r="441">
          <cell r="A441" t="str">
            <v>Сосиски Сливушки (Вязанка), Кг</v>
          </cell>
          <cell r="B441" t="str">
            <v>SU001721</v>
          </cell>
        </row>
        <row r="442">
          <cell r="A442" t="str">
            <v>424 Сосиски Сливочные Вязанка Сливушки Весовые П/а мгс Вязанка  Поком</v>
          </cell>
          <cell r="B442" t="str">
            <v>SU001721</v>
          </cell>
        </row>
        <row r="443">
          <cell r="A443" t="str">
            <v>017  Сосиски Вязанка Сливочные, Вязанка амицел ВЕС.ПОКОМ, кг</v>
          </cell>
          <cell r="B443" t="str">
            <v>SU001721</v>
          </cell>
        </row>
        <row r="444">
          <cell r="A444" t="str">
            <v xml:space="preserve"> 017  Сосиски Вязанка Сливочные, Вязанка амицел ВЕС.ПОКОМ</v>
          </cell>
          <cell r="B444" t="str">
            <v>SU001721</v>
          </cell>
        </row>
        <row r="445">
          <cell r="A445" t="str">
            <v>Сосиски Рубленые, Вязанка вискофан  ВЕС.ПОКОМ</v>
          </cell>
          <cell r="B445" t="str">
            <v>SU003287</v>
          </cell>
        </row>
        <row r="446">
          <cell r="A446" t="str">
            <v>Сосиски Рубленые Вязанка Весовые п/а мгс Вязанка</v>
          </cell>
          <cell r="B446" t="str">
            <v>SU003287</v>
          </cell>
        </row>
        <row r="447">
          <cell r="A447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47" t="str">
            <v>SU003287</v>
          </cell>
        </row>
        <row r="448">
          <cell r="A448" t="str">
            <v>Сосиски Рубленые вязанка Стародворские колбасы</v>
          </cell>
          <cell r="B448" t="str">
            <v>SU003287</v>
          </cell>
        </row>
        <row r="449">
          <cell r="A449" t="str">
            <v>Сосиски Рубленые (Вязанка), кг</v>
          </cell>
          <cell r="B449" t="str">
            <v>SU003287</v>
          </cell>
        </row>
        <row r="450">
          <cell r="A450" t="str">
            <v>Сосиски Рубленые Вязка Стародвор.Колбасы</v>
          </cell>
          <cell r="B450" t="str">
            <v>SU003287</v>
          </cell>
        </row>
        <row r="451">
          <cell r="A451" t="str">
            <v xml:space="preserve"> 018  Сосиски Рубленые, Вязанка вискофан  ВЕС.ПОКОМ</v>
          </cell>
          <cell r="B451" t="str">
            <v>SU003287</v>
          </cell>
        </row>
        <row r="452">
          <cell r="A452" t="str">
            <v>Cосиски Вязанка Рубленные вес 1,3 (Стародвор) 30 суток,</v>
          </cell>
          <cell r="B452" t="str">
            <v>SU003287</v>
          </cell>
        </row>
        <row r="453">
          <cell r="A453" t="str">
            <v>506  Сосиски Филейские рубленые ТМ Вязанка в оболочке целлофан в м/г среде. ВЕС.ПОКОМ</v>
          </cell>
          <cell r="B453" t="str">
            <v>SU003287</v>
          </cell>
        </row>
        <row r="454">
          <cell r="A454" t="str">
            <v>506 Сосиски Филейские рубленые ТМ Вязанка в оболочке целлофан в м/г среде. ВЕС.ПОКОМ</v>
          </cell>
          <cell r="B454" t="str">
            <v>SU003287</v>
          </cell>
        </row>
        <row r="455">
          <cell r="A455" t="str">
            <v>Сосиски Филейские рубленые ТМ Вязанка в оболочке целлофан в м/г среде. ВЕС.ПОКОМ</v>
          </cell>
          <cell r="B455" t="str">
            <v>SU003287</v>
          </cell>
        </row>
        <row r="456">
          <cell r="A456" t="str">
            <v>Сосиски Рубленые, Вязанка вискофан МГС, 0.5кг, ПОКОМ</v>
          </cell>
          <cell r="B456" t="str">
            <v>SU001354</v>
          </cell>
        </row>
        <row r="457">
          <cell r="A457" t="str">
            <v>Сосиски Рубленые Вязанка Фикс.вес 0,5 п/а мгс Вязанка</v>
          </cell>
          <cell r="B457" t="str">
            <v>SU001354</v>
          </cell>
        </row>
        <row r="458">
          <cell r="A458" t="str">
            <v>Сосиски Рубленные Стародворские колбасы вязанка 0.5кг</v>
          </cell>
          <cell r="B458" t="str">
            <v>SU001354</v>
          </cell>
        </row>
        <row r="459">
          <cell r="A459" t="str">
            <v>Сосиски Рубленные Стародворские колбасы вязанка 0.5 кг</v>
          </cell>
          <cell r="B459" t="str">
            <v>SU001354</v>
          </cell>
        </row>
        <row r="460">
          <cell r="A460" t="str">
            <v>Сосиски Рубленные Стародворские колбасы вязанка 0,5кг</v>
          </cell>
          <cell r="B460" t="str">
            <v>SU001354</v>
          </cell>
        </row>
        <row r="461">
          <cell r="A461" t="str">
            <v xml:space="preserve"> 034  Сосиски Рубленые, Вязанка вискофан МГС, 0.5кг, ПОКОМ</v>
          </cell>
          <cell r="B461" t="str">
            <v>SU001354</v>
          </cell>
        </row>
        <row r="462">
          <cell r="A462" t="str">
            <v>Колбаса Докторская ГОСТ, Вязанка вектор,ВЕС. ПОКОМ, кг</v>
          </cell>
          <cell r="B462" t="str">
            <v>SU000722</v>
          </cell>
        </row>
        <row r="463">
          <cell r="A463" t="str">
            <v>Докторская варёная ГОСТ (Вязанка) , Кг</v>
          </cell>
          <cell r="B463" t="str">
            <v>SU000722</v>
          </cell>
        </row>
        <row r="464">
          <cell r="A464" t="str">
            <v>Колбаса Вязанка Докторская ГОСТ 1,3кг (Стародвор) 50 суток, кг</v>
          </cell>
          <cell r="B464" t="str">
            <v>SU000722</v>
          </cell>
        </row>
        <row r="465">
          <cell r="A465" t="str">
            <v>Докторская ГОСТ Вязанка Вектор вар п/а Стародвор.колбасы</v>
          </cell>
          <cell r="B465" t="str">
            <v>SU000722</v>
          </cell>
        </row>
        <row r="466">
          <cell r="A466" t="str">
            <v>Вареные колбасы Докторская ГОСТ Вязанка Весовые Вектор Вязанка</v>
          </cell>
          <cell r="B466" t="str">
            <v>SU000722</v>
          </cell>
        </row>
        <row r="467">
          <cell r="A467" t="str">
            <v>ГоСТ Докторская вязанка Стародворские колбасы</v>
          </cell>
          <cell r="B467" t="str">
            <v>SU000722</v>
          </cell>
        </row>
        <row r="468">
          <cell r="A468" t="str">
            <v>ГОСТ Докторская вязанка Стародворокие колбасы</v>
          </cell>
          <cell r="B468" t="str">
            <v>SU000722</v>
          </cell>
        </row>
        <row r="469">
          <cell r="A469" t="str">
            <v>ГОСТ Докторская вязанка Стародворские колбасы</v>
          </cell>
          <cell r="B469" t="str">
            <v>SU000722</v>
          </cell>
        </row>
        <row r="470">
          <cell r="A470" t="str">
            <v>Докторская Гост Вектор ВЯЗАНКА вар п/а Стародвор.колбасы</v>
          </cell>
          <cell r="B470" t="str">
            <v>SU000722</v>
          </cell>
        </row>
        <row r="471">
          <cell r="A471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71" t="str">
            <v>SU000722</v>
          </cell>
        </row>
        <row r="472">
          <cell r="A472" t="str">
            <v>005 Вареные колбасы Докторская ГОСТ Вязанка Весовые Вектор Вязанка</v>
          </cell>
          <cell r="B472" t="str">
            <v>SU000722</v>
          </cell>
        </row>
        <row r="473">
          <cell r="A473" t="str">
            <v>005 Колбаса Докторская ГОСТ, Вязанка вектор,ВЕС. ПОКОМ, кг</v>
          </cell>
          <cell r="B473" t="str">
            <v>SU000722</v>
          </cell>
        </row>
        <row r="474">
          <cell r="A474" t="str">
            <v>005  Колбаса Докторская ГОСТ, Вязанка вектор,ВЕС. ПОКОМ, кг</v>
          </cell>
          <cell r="B474" t="str">
            <v>SU000722</v>
          </cell>
        </row>
        <row r="475">
          <cell r="A475" t="str">
            <v>Докторская Гост Вектор вар п/а Стародвор.колбасы (НЕ ДУГУШКА,а ГОСТ в перетяжке)</v>
          </cell>
          <cell r="B475" t="str">
            <v>SU000722</v>
          </cell>
        </row>
        <row r="476">
          <cell r="A476" t="str">
            <v>Докторская Гост Вектор вар п/а Стародвор.колбасы НЕ БАРДО!!!</v>
          </cell>
          <cell r="B476" t="str">
            <v>SU000722</v>
          </cell>
        </row>
        <row r="477">
          <cell r="A477" t="str">
            <v>Докторская ГОСТ вар п/а Стародвор.колбасы НЕ ДУГУШКА !!!!!!!!!</v>
          </cell>
          <cell r="B477" t="str">
            <v>SU000722</v>
          </cell>
        </row>
        <row r="478">
          <cell r="A478" t="str">
            <v>Докторская Гост Вектор вар п/а Стародвор.колбасы НЕ ДУГУШКА</v>
          </cell>
          <cell r="B478" t="str">
            <v>SU000722</v>
          </cell>
        </row>
        <row r="479">
          <cell r="A479" t="str">
            <v xml:space="preserve"> 005  Колбаса Докторская ГОСТ, Вязанка вектор,ВЕС. ПОКОМ</v>
          </cell>
          <cell r="B479" t="str">
            <v>SU000722</v>
          </cell>
        </row>
        <row r="480">
          <cell r="A480" t="str">
            <v>Колбаса Вязанка Докторская ГОСТ 400гр (Стародвор) 50 суток, шт</v>
          </cell>
          <cell r="B480" t="str">
            <v>SU001485</v>
          </cell>
        </row>
        <row r="481">
          <cell r="A481" t="str">
            <v>Колбаса Докторская ГОСТ, Вязанка вектор, 0,4 кг, ПОКОМ, шт</v>
          </cell>
          <cell r="B481" t="str">
            <v>SU001485</v>
          </cell>
        </row>
        <row r="482">
          <cell r="A482" t="str">
            <v>Вареные колбасы Докторская ГОСТ Вязанка Фикс.вес 0,4 Вектор Вязанка</v>
          </cell>
          <cell r="B482" t="str">
            <v>SU001485</v>
          </cell>
        </row>
        <row r="483">
          <cell r="A483" t="str">
            <v>ГОСТ Докторская вязанка 04кг Стародворские колбасы</v>
          </cell>
          <cell r="B483" t="str">
            <v>SU001485</v>
          </cell>
        </row>
        <row r="484">
          <cell r="A484" t="str">
            <v>ГОСТ Докторская вязанка 0.4кг Стародворские колбасы</v>
          </cell>
          <cell r="B484" t="str">
            <v>SU001485</v>
          </cell>
        </row>
        <row r="485">
          <cell r="A485" t="str">
            <v>ГОСТ Докторская вязанка 0,4кг Стародворские колбасы</v>
          </cell>
          <cell r="B485" t="str">
            <v>SU001485</v>
          </cell>
        </row>
        <row r="486">
          <cell r="A486" t="str">
            <v>Колбаса Вязанка Докторкая ГОСТ 0.4</v>
          </cell>
          <cell r="B486" t="str">
            <v>SU001485</v>
          </cell>
        </row>
        <row r="487">
          <cell r="A487" t="str">
            <v>Докторская гост вязанка 0.4</v>
          </cell>
          <cell r="B487" t="str">
            <v>SU001485</v>
          </cell>
        </row>
        <row r="488">
          <cell r="A488" t="str">
            <v>Докторская Гост Вязанка 0.4 кг</v>
          </cell>
          <cell r="B488" t="str">
            <v>SU001485</v>
          </cell>
        </row>
        <row r="489">
          <cell r="A489" t="str">
            <v>023  Колбаса Докторская ГОСТ, Вязанка вектор, 0,4 кг, ПОКОМ, шт</v>
          </cell>
          <cell r="B489" t="str">
            <v>SU001485</v>
          </cell>
        </row>
        <row r="490">
          <cell r="A490" t="str">
            <v>023 Колбаса Докторская ГОСТ, Вязанка вектор, 0,4 кг, ПОКОМ, шт</v>
          </cell>
          <cell r="B490" t="str">
            <v>SU001485</v>
          </cell>
        </row>
        <row r="491">
          <cell r="A491" t="str">
            <v xml:space="preserve"> 023  Колбаса Докторская ГОСТ, Вязанка вектор, 0,4 кг, ПОКОМ</v>
          </cell>
          <cell r="B491" t="str">
            <v>SU001485</v>
          </cell>
        </row>
        <row r="492">
          <cell r="A492" t="str">
            <v>023  Колбаса Докторская ГОСТ, Вязанка вектор, 0,4 кг, ПОКОМ</v>
          </cell>
          <cell r="B492" t="str">
            <v>SU001485</v>
          </cell>
        </row>
        <row r="493">
          <cell r="A493" t="str">
            <v>Сосиски Молокуши (Вязанка Молочные) Вязанка Фикс.вес 0,45 П/а мгс Вязанка</v>
          </cell>
          <cell r="B493" t="str">
            <v>SU001718</v>
          </cell>
        </row>
        <row r="494">
          <cell r="A494" t="str">
            <v>Сосиски Вязанка Молочные, Вязанка вискофан МГС, 0.45кг, ПОКОМ, шт</v>
          </cell>
          <cell r="B494" t="str">
            <v>SU001718</v>
          </cell>
        </row>
        <row r="495">
          <cell r="A495" t="str">
            <v>Сосиски Молочные Вязанка 0.45 кг Стародворские колбасы</v>
          </cell>
          <cell r="B495" t="str">
            <v>SU001718</v>
          </cell>
        </row>
        <row r="496">
          <cell r="A496" t="str">
            <v>Сосиски Молочные Вязанка 0,45 кг Стародворские колбасы</v>
          </cell>
          <cell r="B496" t="str">
            <v>SU001718</v>
          </cell>
        </row>
        <row r="497">
          <cell r="A497" t="str">
            <v>Сосиски Молочные Вязанка молокуши 450гр МГС ц/о (Стародвор) 40 суток, шт</v>
          </cell>
          <cell r="B497" t="str">
            <v>SU001718</v>
          </cell>
        </row>
        <row r="498">
          <cell r="A498" t="str">
            <v>442 Сосиски Вязанка 450г Молокуши Молочные газ/ср  Поком</v>
          </cell>
          <cell r="B498" t="str">
            <v>SU001718</v>
          </cell>
        </row>
        <row r="499">
          <cell r="A499" t="str">
            <v>030 Сосиски Вязанка Молочные, Вязанка вискофан МГС, 0.45кг, ПОКОМ, шт</v>
          </cell>
          <cell r="B499" t="str">
            <v>SU001718</v>
          </cell>
        </row>
        <row r="500">
          <cell r="A500" t="str">
            <v xml:space="preserve"> 030  Сосиски Вязанка Молочные, Вязанка вискофан МГС, 0.45кг, ПОКОМ</v>
          </cell>
          <cell r="B500" t="str">
            <v>SU001718</v>
          </cell>
        </row>
        <row r="501">
          <cell r="A501" t="str">
            <v>Сосиски Вязанка Сливочные, Вязанка амицел МГС, 0.45кг, ПОКОМ, шт</v>
          </cell>
          <cell r="B501" t="str">
            <v>SU001720</v>
          </cell>
        </row>
        <row r="502">
          <cell r="A502" t="str">
            <v>Сосиски Сливочные вязанка 0.45 кг</v>
          </cell>
          <cell r="B502" t="str">
            <v>SU001720</v>
          </cell>
        </row>
        <row r="503">
          <cell r="A503" t="str">
            <v>Сосиски Сливочные Вязанка Сливушки 450гр МГС  (Стародвор) 40 суток, шт</v>
          </cell>
          <cell r="B503" t="str">
            <v>SU001720</v>
          </cell>
        </row>
        <row r="504">
          <cell r="A504" t="str">
            <v>Сосиски Сливочные Сливушки Фикс.вес 0,45 П/а мгс Вязанка</v>
          </cell>
          <cell r="B504" t="str">
            <v>SU001720</v>
          </cell>
        </row>
        <row r="505">
          <cell r="A505" t="str">
            <v>Сосиски Сливушки 0,450 гр ШТ (Вязанка), ШТ</v>
          </cell>
          <cell r="B505" t="str">
            <v>SU001720</v>
          </cell>
        </row>
        <row r="506">
          <cell r="A506" t="str">
            <v>032 Сосиски Вязанка Сливочные, Вязанка амицел МГС, 0.45кг, ПОКОМ, шт</v>
          </cell>
          <cell r="B506" t="str">
            <v>SU001720</v>
          </cell>
        </row>
        <row r="507">
          <cell r="A507" t="str">
            <v xml:space="preserve"> 032  Сосиски Вязанка Сливочные, Вязанка амицел МГС, 0.45кг, ПОКОМ</v>
          </cell>
          <cell r="B507" t="str">
            <v>SU001720</v>
          </cell>
        </row>
        <row r="508">
          <cell r="A508" t="str">
            <v>237  Колбаса Русская по-стародворски, ВЕС.  ПОКОМ, кг</v>
          </cell>
          <cell r="B508" t="str">
            <v>SU001792</v>
          </cell>
        </row>
        <row r="509">
          <cell r="A509" t="str">
            <v>237  Колбаса Русская по-стародворски, ВЕС.  ПОКОМ</v>
          </cell>
          <cell r="B509" t="str">
            <v>SU001792</v>
          </cell>
        </row>
        <row r="510">
          <cell r="A510" t="str">
            <v>Вареные колбасы Русская По-стародворски Фирменная Весовые П/а Стародворье</v>
          </cell>
          <cell r="B510" t="str">
            <v>SU001792</v>
          </cell>
        </row>
        <row r="511">
          <cell r="A511" t="str">
            <v>Русская "Фирменная" п1ам Стародворские колбасы</v>
          </cell>
          <cell r="B511" t="str">
            <v>SU001792</v>
          </cell>
        </row>
        <row r="512">
          <cell r="A512" t="str">
            <v>Русская "Фирменная" п/ам Стародворскме колбасы</v>
          </cell>
          <cell r="B512" t="str">
            <v>SU001792</v>
          </cell>
        </row>
        <row r="513">
          <cell r="A513" t="str">
            <v>Русская "Фирменная" п!ам Стародворские колбасы</v>
          </cell>
          <cell r="B513" t="str">
            <v>SU001792</v>
          </cell>
        </row>
        <row r="514">
          <cell r="A514" t="str">
            <v>Русская "Фирменная" п/ам Стародворские колбасы</v>
          </cell>
          <cell r="B514" t="str">
            <v>SU001792</v>
          </cell>
        </row>
        <row r="515">
          <cell r="A515" t="str">
            <v>Колбаса Русская по-стародворски, ВЕС.  ПОКОМ, кг</v>
          </cell>
          <cell r="B515" t="str">
            <v>SU001792</v>
          </cell>
        </row>
        <row r="516">
          <cell r="A516" t="str">
            <v>Колбаса Русская по-стародворски, ВЕС.  ПОКОМ</v>
          </cell>
          <cell r="B516" t="str">
            <v>SU001792</v>
          </cell>
        </row>
        <row r="517">
          <cell r="A517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17" t="str">
            <v>SU003392</v>
          </cell>
        </row>
        <row r="518">
          <cell r="A518" t="str">
            <v>222  Колбаса Докторская стародворская, ВЕС, ВсхЗв   ПОКОМ, кг</v>
          </cell>
          <cell r="B518" t="str">
            <v>SU003392</v>
          </cell>
        </row>
        <row r="519">
          <cell r="A519" t="str">
            <v>222 Колбаса Докторская стародворская, ВЕС, ВсхЗв   ПОКОМ, кг</v>
          </cell>
          <cell r="B519" t="str">
            <v>SU003392</v>
          </cell>
        </row>
        <row r="520">
          <cell r="A520" t="str">
            <v>Колбаса Докторская стародворская, ВЕС, ВсхЗв   ПОКОМ</v>
          </cell>
          <cell r="B520" t="str">
            <v>SU003392</v>
          </cell>
        </row>
        <row r="521">
          <cell r="A521" t="str">
            <v>Колбаса Докторская стародворская, ВЕС, ВсхЗв   ПОКОМ, кг</v>
          </cell>
          <cell r="B521" t="str">
            <v>SU003392</v>
          </cell>
        </row>
        <row r="522">
          <cell r="A522" t="str">
            <v>222  Колбаса Докторская стародворская, ВЕС, ВсхЗв   ПОКОМ.</v>
          </cell>
          <cell r="B522" t="str">
            <v>SU003392</v>
          </cell>
        </row>
        <row r="523">
          <cell r="A523" t="str">
            <v xml:space="preserve">Колбаса вареная Докторская стародворская ТМ Стародворье амифлекс вес </v>
          </cell>
          <cell r="B523" t="str">
            <v>SU003392</v>
          </cell>
        </row>
        <row r="524">
          <cell r="A524" t="str">
            <v>Вареные колбасы Докторская стародворская Бордо Весовые П/а Стародворье</v>
          </cell>
          <cell r="B524" t="str">
            <v>SU003392</v>
          </cell>
        </row>
        <row r="525">
          <cell r="A525" t="str">
            <v>Докторская стародворская ЗАО Стародворские кол6асы</v>
          </cell>
          <cell r="B525" t="str">
            <v>SU003392</v>
          </cell>
        </row>
        <row r="526">
          <cell r="A526" t="str">
            <v>Докторская стародворская ЗАО Стародворские - колбасы</v>
          </cell>
          <cell r="B526" t="str">
            <v>SU003392</v>
          </cell>
        </row>
        <row r="527">
          <cell r="A527" t="str">
            <v>Докторская стародворская ЗАО Стародворские колбасы</v>
          </cell>
          <cell r="B527" t="str">
            <v>SU003392</v>
          </cell>
        </row>
        <row r="528">
          <cell r="A528" t="str">
            <v>Докторская стародворская ЗАД Стародворские колбасы</v>
          </cell>
          <cell r="B528" t="str">
            <v>SU003392</v>
          </cell>
        </row>
        <row r="529">
          <cell r="A529" t="str">
            <v>Докторская стародворская ЗЛО Стародворские колбасы</v>
          </cell>
          <cell r="B529" t="str">
            <v>SU003392</v>
          </cell>
        </row>
        <row r="530">
          <cell r="A530" t="str">
            <v>Докторская Бордо вар п/а в/с Стародвор.колбасы</v>
          </cell>
          <cell r="B530" t="str">
            <v>SU003392</v>
          </cell>
        </row>
        <row r="531">
          <cell r="A531" t="str">
            <v>Докторская Вареная (Бордо) Стародворье, Кг</v>
          </cell>
          <cell r="B531" t="str">
            <v>SU003392</v>
          </cell>
        </row>
        <row r="532">
          <cell r="A532" t="str">
            <v>Колбаса Докторская стародворская, ВЕС   ц\о ПОКОМ</v>
          </cell>
          <cell r="B532" t="str">
            <v>SU003392</v>
          </cell>
        </row>
        <row r="533">
          <cell r="A533" t="str">
            <v>Колбаса вареная Докторская ТМ Стародворье вальсродер вес СК</v>
          </cell>
          <cell r="B533" t="str">
            <v>SU003392</v>
          </cell>
        </row>
        <row r="534">
          <cell r="A534" t="str">
            <v>Колбаса Докторская стародворская, фиброуз ВАКУУМ ВЕС, ТМ Стародворье ПОКОМ</v>
          </cell>
          <cell r="B534" t="str">
            <v>SU003392</v>
          </cell>
        </row>
        <row r="535">
          <cell r="A535" t="str">
            <v>колбаса Стародворская Традиционная Стародворские колбасы</v>
          </cell>
          <cell r="B535" t="str">
            <v>SU003392</v>
          </cell>
        </row>
        <row r="536">
          <cell r="A536" t="str">
            <v>Колбаса Староднорская Традиционная Стародворские колбасы</v>
          </cell>
          <cell r="B536" t="str">
            <v>SU003392</v>
          </cell>
        </row>
        <row r="537">
          <cell r="A537" t="str">
            <v>Колбаса Стародворская Традиционная Стародворские колбасы</v>
          </cell>
          <cell r="B537" t="str">
            <v>SU003392</v>
          </cell>
        </row>
        <row r="538">
          <cell r="A538" t="str">
            <v>441 Колбаса Стародворье Докторская стародворская Бордо вар п/а вес  Поком</v>
          </cell>
          <cell r="B538" t="str">
            <v>SU003392</v>
          </cell>
        </row>
        <row r="539">
          <cell r="A539" t="str">
            <v>223  Колбаса Докторская стародворская, фиброуз ВАКУУМ ВЕС, ТМ Стародворье ПОКОМ</v>
          </cell>
          <cell r="B539" t="str">
            <v>SU003392</v>
          </cell>
        </row>
        <row r="540">
          <cell r="A540" t="str">
            <v>222 Колбаса Докторская стародворская, ВЕС, ВсхЗв ПОКОМ, кг</v>
          </cell>
          <cell r="B540" t="str">
            <v>SU003392</v>
          </cell>
        </row>
        <row r="541">
          <cell r="A541" t="str">
            <v>222  Колбаса Докторская стародворская, ВЕС, ВсхЗв   ПОКОМ</v>
          </cell>
          <cell r="B541" t="str">
            <v>SU003392</v>
          </cell>
        </row>
        <row r="542">
          <cell r="A542" t="str">
            <v>Вареные колбасы «Стародворская Традиционная» Весовой п/а ТМ «Стародворье»</v>
          </cell>
          <cell r="B542" t="str">
            <v>SU003392</v>
          </cell>
        </row>
        <row r="543">
          <cell r="A543" t="str">
            <v>Колбаса Стародворская Традиционная ВЕС ТМ Стародворье в оболочке полиамид. ПОКОМ</v>
          </cell>
          <cell r="B543" t="str">
            <v>SU003392</v>
          </cell>
        </row>
        <row r="544">
          <cell r="A544" t="str">
            <v>460  Колбаса Стародворская Традиционная ВЕС ТМ Стародворье в оболочке полиамид. ПОКОМ</v>
          </cell>
          <cell r="B544" t="str">
            <v>SU003392</v>
          </cell>
        </row>
        <row r="545">
          <cell r="A545" t="str">
            <v>Докторская Бордо вар 400 гр Стародв.колбасы</v>
          </cell>
          <cell r="B545" t="str">
            <v>SU003393</v>
          </cell>
        </row>
        <row r="546">
          <cell r="A546" t="str">
            <v>Докторская Бордо вар 500 гр Стародв.колбасы</v>
          </cell>
          <cell r="B546" t="str">
            <v>SU003393</v>
          </cell>
        </row>
        <row r="547">
          <cell r="A547" t="str">
            <v>Колбаса Стародворская Традиционная ТМ Стародворье в оболочке полиамид 0,4 кг. ПОКОМ</v>
          </cell>
          <cell r="B547" t="str">
            <v>SU003393</v>
          </cell>
        </row>
        <row r="548">
          <cell r="A548" t="str">
            <v>колбаса Вареная Старадворская традиционая Тм старадворская полимид ф/в 0,4 кг СК1</v>
          </cell>
          <cell r="B548" t="str">
            <v>SU003393</v>
          </cell>
        </row>
        <row r="549">
          <cell r="A549" t="str">
            <v>468  Колбаса Стародворская Традиционная ТМ Стародворье в оболочке полиамид 0,4 кг. ПОКОМ</v>
          </cell>
          <cell r="B549" t="str">
            <v>SU003393</v>
          </cell>
        </row>
        <row r="550">
          <cell r="A550" t="str">
            <v xml:space="preserve"> 060  Колбаса Докторская стародворская  0,5 кг,ПОКОМ, шт</v>
          </cell>
          <cell r="B550" t="str">
            <v>SU001800</v>
          </cell>
        </row>
        <row r="551">
          <cell r="A551" t="str">
            <v>Вареные колбасы Докторская стародворская Бордо Фикс.вес 0,5 Стародворье</v>
          </cell>
          <cell r="B551" t="str">
            <v>SU001800</v>
          </cell>
        </row>
        <row r="552">
          <cell r="A552" t="str">
            <v>Колбаса 0,5 кг Стародворские колбасы Докторская  в оболочке амифлекс</v>
          </cell>
          <cell r="B552" t="str">
            <v>SU001800</v>
          </cell>
        </row>
        <row r="553">
          <cell r="A553" t="str">
            <v>Докторская мини ЗАО Стародворские колбасы</v>
          </cell>
          <cell r="B553" t="str">
            <v>SU001800</v>
          </cell>
        </row>
        <row r="554">
          <cell r="A554" t="str">
            <v>Докторская мини ЗА0 Стародворские колбасы</v>
          </cell>
          <cell r="B554" t="str">
            <v>SU001800</v>
          </cell>
        </row>
        <row r="555">
          <cell r="A555" t="str">
            <v>Докторская мини ЗЛО Стародворские колбасы</v>
          </cell>
          <cell r="B555" t="str">
            <v>SU001800</v>
          </cell>
        </row>
        <row r="556">
          <cell r="A556" t="str">
            <v>Вареные колбасы Докторская стародворская Бордо Фикс.вес 0,5 П/а Стародворье</v>
          </cell>
          <cell r="B556" t="str">
            <v>SU001800</v>
          </cell>
        </row>
        <row r="557">
          <cell r="A557" t="str">
            <v>Колбаса Докторская стародворская  0,5 кг,ПОКОМ, шт</v>
          </cell>
          <cell r="B557" t="str">
            <v>SU001800</v>
          </cell>
        </row>
        <row r="558">
          <cell r="A558" t="str">
            <v xml:space="preserve"> 060  Колбаса Докторская стародворская  0,5 кг,ПОКОМ</v>
          </cell>
          <cell r="B558" t="str">
            <v>SU001800</v>
          </cell>
        </row>
        <row r="559">
          <cell r="A559" t="str">
            <v>Сосиски 0,5 кг Вязанка Фикс Венские NDX мгс 20 Стародворские колбасы м\уп</v>
          </cell>
          <cell r="B559" t="str">
            <v>SU001527</v>
          </cell>
        </row>
        <row r="560">
          <cell r="A560" t="str">
            <v>Сосиски Венские Вязанка Фикс.вес 0,5 NDX мгс Вязанка</v>
          </cell>
          <cell r="B560" t="str">
            <v>SU001527</v>
          </cell>
        </row>
        <row r="561">
          <cell r="A561" t="str">
            <v>Сосиски Венские, Вязанка NDX МГС, 0.5кг, ПОКОМ</v>
          </cell>
          <cell r="B561" t="str">
            <v>SU001527</v>
          </cell>
        </row>
        <row r="562">
          <cell r="A562" t="str">
            <v xml:space="preserve"> 029  Сосиски Венские, Вязанка NDX МГС, 0.5кг, ПОКОМ, шт</v>
          </cell>
          <cell r="B562" t="str">
            <v>SU001527</v>
          </cell>
        </row>
        <row r="563">
          <cell r="A563" t="str">
            <v xml:space="preserve"> 029  Сосиски Венские, Вязанка NDX МГС, 0.5кг, ПОКОМ</v>
          </cell>
          <cell r="B563" t="str">
            <v>SU001527</v>
          </cell>
        </row>
        <row r="564">
          <cell r="A564" t="str">
            <v>344 Колбаса Салями Финская ТМ Стародворски колбасы ТС Вязанка в оболочке фиброуз в вак 0,35 кг ПОКОМ</v>
          </cell>
          <cell r="B564" t="str">
            <v>SU000665</v>
          </cell>
        </row>
        <row r="565">
          <cell r="A565" t="str">
            <v>344 Колбаса Салями Финская ТМ Стародворски колбасы ТС Вязанка в оболочке фиброуз в вак 0,35 кг ПОКОМ, шт</v>
          </cell>
          <cell r="B565" t="str">
            <v>SU000665</v>
          </cell>
        </row>
        <row r="566">
          <cell r="A566" t="str">
            <v>В/к колбасы Салями Финская Вязанка Фикс.вес 0,35 Фиброуз в/у Вязанка</v>
          </cell>
          <cell r="B566" t="str">
            <v>SU000665</v>
          </cell>
        </row>
        <row r="567">
          <cell r="A567" t="str">
            <v>Колбаса Салями Финская, Вязанка фиброуз в/у0.35кг, ТМ Старод. Колбасы</v>
          </cell>
          <cell r="B567" t="str">
            <v>SU000665</v>
          </cell>
        </row>
        <row r="568">
          <cell r="A568" t="str">
            <v>Колбаса 0,35 кг Вязанка Фикс Финская Фиброуз Стародворские колбасы В/к м\уп</v>
          </cell>
          <cell r="B568" t="str">
            <v>SU000665</v>
          </cell>
        </row>
        <row r="569">
          <cell r="A569" t="str">
            <v>Сервелат Запекушка с копч.Окороком в/к Вязанка (Стародв. колбасы)</v>
          </cell>
          <cell r="B569" t="str">
            <v>SU002310</v>
          </cell>
        </row>
        <row r="570">
          <cell r="A570" t="str">
            <v>Колбаса Сервелат Запекуша с сочным окороком, Вязанка ВЕС,  ПОКОМ</v>
          </cell>
          <cell r="B570" t="str">
            <v>SU002310</v>
          </cell>
        </row>
        <row r="571">
          <cell r="A571" t="str">
            <v>Сосиски Молокуши (Вязанка Молочные) Вязанка Весовые П/а мгс Вязанка</v>
          </cell>
          <cell r="B571" t="str">
            <v>SU001523</v>
          </cell>
        </row>
        <row r="572">
          <cell r="A572" t="str">
            <v>Сосиски Молочные Вязанка молокуши 1,3кг (Стародвор) 40 суток, кг</v>
          </cell>
          <cell r="B572" t="str">
            <v>SU001523</v>
          </cell>
        </row>
        <row r="573">
          <cell r="A573" t="str">
            <v>Сосиски Вязанка Молочные, Вязанка вискофан  ВЕС.ПОКОМ, кг</v>
          </cell>
          <cell r="B573" t="str">
            <v>SU001523</v>
          </cell>
        </row>
        <row r="574">
          <cell r="A574" t="str">
            <v>Сосиски Молочные (Вязанка), Кг</v>
          </cell>
          <cell r="B574" t="str">
            <v>SU001523</v>
          </cell>
        </row>
        <row r="575">
          <cell r="A575" t="str">
            <v>Сосиски Вязанка Молочные Стародворские колбасы</v>
          </cell>
          <cell r="B575" t="str">
            <v>SU001523</v>
          </cell>
        </row>
        <row r="576">
          <cell r="A576" t="str">
            <v>Сосиски Молочные (Молокуши) Вязка Стародворские колбасы</v>
          </cell>
          <cell r="B576" t="str">
            <v>SU001523</v>
          </cell>
        </row>
        <row r="577">
          <cell r="A577" t="str">
            <v>016 Сосиски Молокуши (Вязанка Молочные) Вязанка Весовые П/а мгс 40 Вязанка</v>
          </cell>
          <cell r="B577" t="str">
            <v>SU001523</v>
          </cell>
        </row>
        <row r="578">
          <cell r="A578" t="str">
            <v>016  Сосиски Вязанка Молочные, Вязанка вискофан  ВЕС.ПОКОМ, кг</v>
          </cell>
          <cell r="B578" t="str">
            <v>SU001523</v>
          </cell>
        </row>
        <row r="579">
          <cell r="A579" t="str">
            <v xml:space="preserve"> 016  Сосиски Вязанка Молочные, Вязанка вискофан  ВЕС.ПОКОМ</v>
          </cell>
          <cell r="B579" t="str">
            <v>SU001523</v>
          </cell>
        </row>
        <row r="580">
          <cell r="A580" t="str">
            <v>Колбаса Сервелат Зернистый, ВЕС.  ПОКОМ</v>
          </cell>
          <cell r="B580" t="str">
            <v>SU001820</v>
          </cell>
        </row>
        <row r="581">
          <cell r="A581" t="str">
            <v>Колбаса Сервелат Зернистый, ВЕС.  ПОКОМ, кг</v>
          </cell>
          <cell r="B581" t="str">
            <v>SU001820</v>
          </cell>
        </row>
        <row r="582">
          <cell r="A582" t="str">
            <v>В/к колбасы Зернистый Бордо Весовые Фиброуз в/у Стародворье</v>
          </cell>
          <cell r="B582" t="str">
            <v>SU001820</v>
          </cell>
        </row>
        <row r="583">
          <cell r="A583" t="str">
            <v>Сервелат Зернистый п/к Стародворские колбасы</v>
          </cell>
          <cell r="B583" t="str">
            <v>SU001820</v>
          </cell>
        </row>
        <row r="584">
          <cell r="A584" t="str">
            <v>Сервелат Зернистым п/к Стародворские колбасы</v>
          </cell>
          <cell r="B584" t="str">
            <v>SU001820</v>
          </cell>
        </row>
        <row r="585">
          <cell r="A585" t="str">
            <v>Сервелат Зернистый в/к Стародвор. колбасы</v>
          </cell>
          <cell r="B585" t="str">
            <v>SU001820</v>
          </cell>
        </row>
        <row r="586">
          <cell r="A586" t="str">
            <v>Сервелат Зернистый л/к Стародворские колбасы</v>
          </cell>
          <cell r="B586" t="str">
            <v>SU001820</v>
          </cell>
        </row>
        <row r="587">
          <cell r="A587" t="str">
            <v>Сервелат Зернистый пГк Стародворские колбасы</v>
          </cell>
          <cell r="B587" t="str">
            <v>SU001820</v>
          </cell>
        </row>
        <row r="588">
          <cell r="A588" t="str">
            <v>Сервелат Зернистый пек Стародворские колбасы</v>
          </cell>
          <cell r="B588" t="str">
            <v>SU001820</v>
          </cell>
        </row>
        <row r="589">
          <cell r="A589" t="str">
            <v>Сервелат Зернистый Стародворье</v>
          </cell>
          <cell r="B589" t="str">
            <v>SU001820</v>
          </cell>
        </row>
        <row r="590">
          <cell r="A590" t="str">
            <v>Сервелат Зернистый Стародворье (Бордо) в/к в/у, Кг</v>
          </cell>
          <cell r="B590" t="str">
            <v>SU001820</v>
          </cell>
        </row>
        <row r="591">
          <cell r="A591" t="str">
            <v>243  Колбаса Сервелат Зернистый, ВЕС.  ПОКОМ, кг</v>
          </cell>
          <cell r="B591" t="str">
            <v>SU001820</v>
          </cell>
        </row>
        <row r="592">
          <cell r="A592" t="str">
            <v xml:space="preserve"> 243  Колбаса Сервелат Зернистый, ВЕС.  ПОКОМ</v>
          </cell>
          <cell r="B592" t="str">
            <v>SU001820</v>
          </cell>
        </row>
        <row r="593">
          <cell r="A593" t="str">
            <v>Колбаса варено-копченая Сервелат Кремлевский ТМ Стародворье фиброуз в/у вес СК2</v>
          </cell>
          <cell r="B593" t="str">
            <v>SU001822</v>
          </cell>
        </row>
        <row r="594">
          <cell r="A594" t="str">
            <v>244  Колбаса Сервелат Кремлевский, ВЕС. ПОКОМ, кг</v>
          </cell>
          <cell r="B594" t="str">
            <v>SU001822</v>
          </cell>
        </row>
        <row r="595">
          <cell r="A595" t="str">
            <v>244 Колбаса Сервелат Кремлевский, ВЕС. ПОКОМ, кг</v>
          </cell>
          <cell r="B595" t="str">
            <v>SU001822</v>
          </cell>
        </row>
        <row r="596">
          <cell r="A596" t="str">
            <v>244  Колбаса Сервелат Кремлевский, ВЕС. ПОКОМ.</v>
          </cell>
          <cell r="B596" t="str">
            <v>SU001822</v>
          </cell>
        </row>
        <row r="597">
          <cell r="A597" t="str">
            <v>В/к колбасы Кремлевский Бордо Весовые Фиброуз в/у Стародворье</v>
          </cell>
          <cell r="B597" t="str">
            <v>SU001822</v>
          </cell>
        </row>
        <row r="598">
          <cell r="A598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98" t="str">
            <v>SU001822</v>
          </cell>
        </row>
        <row r="599">
          <cell r="A599" t="str">
            <v>Сервелат Кремлёвский Стародворье (Бордо) в/к в/у, Кг</v>
          </cell>
          <cell r="B599" t="str">
            <v>SU001822</v>
          </cell>
        </row>
        <row r="600">
          <cell r="A600" t="str">
            <v>Сервелат Кремлёвский в/к Стародвор. колбасы</v>
          </cell>
          <cell r="B600" t="str">
            <v>SU001822</v>
          </cell>
        </row>
        <row r="601">
          <cell r="A601" t="str">
            <v>Сервелат Кремлевский в!к Стародворские колбасы</v>
          </cell>
          <cell r="B601" t="str">
            <v>SU001822</v>
          </cell>
        </row>
        <row r="602">
          <cell r="A602" t="str">
            <v>Сервелат Кремлевский в/к Стародворские колбасы</v>
          </cell>
          <cell r="B602" t="str">
            <v>SU001822</v>
          </cell>
        </row>
        <row r="603">
          <cell r="A603" t="str">
            <v>Сервелат Кремлевский Стародворье</v>
          </cell>
          <cell r="B603" t="str">
            <v>SU001822</v>
          </cell>
        </row>
        <row r="604">
          <cell r="A604" t="str">
            <v>Сервелат Кремлевский в/к 700гр (Стародворье) 40 суток, кг</v>
          </cell>
          <cell r="B604" t="str">
            <v>SU001822</v>
          </cell>
        </row>
        <row r="605">
          <cell r="A605" t="str">
            <v>Колбаса Сервелат Кремлевский, ВЕС. ПОКОМ</v>
          </cell>
          <cell r="B605" t="str">
            <v>SU001822</v>
          </cell>
        </row>
        <row r="606">
          <cell r="A606" t="str">
            <v>Колбаса Сервелат Кремлевский, ВЕС. ПОКОМ, кг</v>
          </cell>
          <cell r="B606" t="str">
            <v>SU001822</v>
          </cell>
        </row>
        <row r="607">
          <cell r="A607" t="str">
            <v xml:space="preserve"> 244  Колбаса Сервелат Кремлевский, ВЕС. ПОКОМ</v>
          </cell>
          <cell r="B607" t="str">
            <v>SU001822</v>
          </cell>
        </row>
        <row r="608">
          <cell r="A608" t="str">
            <v>244  Колбаса Сервелат Кремлевский, ВЕС. ПОКОМ</v>
          </cell>
          <cell r="B608" t="str">
            <v>SU001822</v>
          </cell>
        </row>
        <row r="609">
          <cell r="A609" t="str">
            <v>Колбаса Сервелат Кремлевский кг, ПОКОМ</v>
          </cell>
          <cell r="B609" t="str">
            <v>SU001822</v>
          </cell>
        </row>
        <row r="610">
          <cell r="A610" t="str">
            <v>Колбаса Сервелат Кремлевский,  0.35 кг, ПОКОМ</v>
          </cell>
          <cell r="B610" t="str">
            <v>SU002579</v>
          </cell>
        </row>
        <row r="611">
          <cell r="A611" t="str">
            <v>В/к колбасы Кремлевский срез Бордо Фикс.вес 0,35 Фиброуз в/у Стародворье</v>
          </cell>
          <cell r="B611" t="str">
            <v>SU002579</v>
          </cell>
        </row>
        <row r="612">
          <cell r="A612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12" t="str">
            <v>SU002579</v>
          </cell>
        </row>
        <row r="613">
          <cell r="A613" t="str">
            <v>Мини Сервелат Кремлевский 0,З5 Стародворские колбасы</v>
          </cell>
          <cell r="B613" t="str">
            <v>SU002579</v>
          </cell>
        </row>
        <row r="614">
          <cell r="A614" t="str">
            <v>Мини Сервелат Кремлевский 035 Стародворские колбасы</v>
          </cell>
          <cell r="B614" t="str">
            <v>SU002579</v>
          </cell>
        </row>
        <row r="615">
          <cell r="A615" t="str">
            <v>Мини Сервелат Кремлевский 0.35 Стародворские колбасы</v>
          </cell>
          <cell r="B615" t="str">
            <v>SU002579</v>
          </cell>
        </row>
        <row r="616">
          <cell r="A616" t="str">
            <v>Мини Сервелат Кремлевский 0,35 Стародворские колбасы</v>
          </cell>
          <cell r="B616" t="str">
            <v>SU002579</v>
          </cell>
        </row>
        <row r="617">
          <cell r="A617" t="str">
            <v>Сервелат Кремлевский в/к 350гр (Стародворье) 40 суток, кг Срез</v>
          </cell>
          <cell r="B617" t="str">
            <v>SU002579</v>
          </cell>
        </row>
        <row r="618">
          <cell r="A618" t="str">
            <v>Колбаса Сервелат Кремлевский,  0.35 кг, ПОКОМ, шт</v>
          </cell>
          <cell r="B618" t="str">
            <v>SU002579</v>
          </cell>
        </row>
        <row r="619">
          <cell r="A619" t="str">
            <v>Сервелат Кремлёвский 350 гр Стародвор. колбасы</v>
          </cell>
          <cell r="B619" t="str">
            <v>SU002579</v>
          </cell>
        </row>
        <row r="620">
          <cell r="A620" t="str">
            <v>кремлёвский 0,35</v>
          </cell>
          <cell r="B620" t="str">
            <v>SU002579</v>
          </cell>
        </row>
        <row r="621">
          <cell r="A621" t="str">
            <v>Колбаса варено-копченая Сервелат Кремлевский ТМ Стародворье фиброуз ф/в 0,35 кг срез СК</v>
          </cell>
          <cell r="B621" t="str">
            <v>SU002579</v>
          </cell>
        </row>
        <row r="622">
          <cell r="A622" t="str">
            <v xml:space="preserve"> 079  Колбаса Сервелат Кремлевский,  0.35 кг, ПОКОМ</v>
          </cell>
          <cell r="B622" t="str">
            <v>SU002579</v>
          </cell>
        </row>
        <row r="623">
          <cell r="A623" t="str">
            <v>079  Колбаса Сервелат Кремлевский,  0.35 кг, ПОКОМ</v>
          </cell>
          <cell r="B623" t="str">
            <v>SU002579</v>
          </cell>
        </row>
        <row r="624">
          <cell r="A624" t="str">
            <v>245  Колбаса Сервелатная по-стародворски, Фирм. фиброуз в/у ВЕС, ТМ Стародворье</v>
          </cell>
          <cell r="B624" t="str">
            <v>SU001801</v>
          </cell>
        </row>
        <row r="625">
          <cell r="A625" t="str">
            <v>Вареные колбасы Докторская традиционная Бордо Фикс.вес 0,5 П/а Стародворье</v>
          </cell>
          <cell r="B625" t="str">
            <v>SU001805</v>
          </cell>
        </row>
        <row r="626">
          <cell r="A626" t="str">
            <v>Колбаса варено-копченая Сервелатная по-стародворски ТМ Стародворье ТС Фирменная фиброуз в/у ф/в 0,7 кг СК</v>
          </cell>
          <cell r="B626" t="str">
            <v>SU000231</v>
          </cell>
        </row>
        <row r="627">
          <cell r="A627" t="str">
            <v>Колбаса Молочная стародворская ТМ Стародворье в оболочке амифлекс (бордо)</v>
          </cell>
          <cell r="B627" t="str">
            <v>SU003394</v>
          </cell>
        </row>
        <row r="628">
          <cell r="A628" t="str">
            <v>Колбаса Молочная стародворская, амифлекс, ВЕС, ТМ Стародворье</v>
          </cell>
          <cell r="B628" t="str">
            <v>SU003394</v>
          </cell>
        </row>
        <row r="629">
          <cell r="A629" t="str">
            <v>264 Вареные колбасы Молочная Стародворская Бордо Весовые П/а 55 Стародворье</v>
          </cell>
          <cell r="B629" t="str">
            <v>SU003394</v>
          </cell>
        </row>
        <row r="630">
          <cell r="A630" t="str">
            <v xml:space="preserve"> 264  Колбаса Молочная стародворская, амифлекс, ВЕС, ТМ Стародворье  ПОКОМ</v>
          </cell>
          <cell r="B630" t="str">
            <v>SU003394</v>
          </cell>
        </row>
        <row r="631">
          <cell r="A631" t="str">
            <v>Вареные колбасы Молочная Бордо Весовые П/а Стародворье</v>
          </cell>
          <cell r="B631" t="str">
            <v>SU003394</v>
          </cell>
        </row>
        <row r="632">
          <cell r="A632" t="str">
            <v>Вареные колбасы Молочная Стародворская Бордо Весовые П/а Стародворье</v>
          </cell>
          <cell r="B632" t="str">
            <v>SU003394</v>
          </cell>
        </row>
        <row r="633">
          <cell r="A633" t="str">
            <v>Молочная Бордо вар п/а Стародвор. колбасы</v>
          </cell>
          <cell r="B633" t="str">
            <v>SU003394</v>
          </cell>
        </row>
        <row r="634">
          <cell r="A634" t="str">
            <v>Молочная Бордо вар п/а Стародвор. Колбасы</v>
          </cell>
          <cell r="B634" t="str">
            <v>SU003394</v>
          </cell>
        </row>
        <row r="635">
          <cell r="A635" t="str">
            <v>Молочная Традиционная Стародворскиеколбасы</v>
          </cell>
          <cell r="B635" t="str">
            <v>SU003394</v>
          </cell>
        </row>
        <row r="636">
          <cell r="A636" t="str">
            <v>Молочная Традиционная Стародворские колбасы</v>
          </cell>
          <cell r="B636" t="str">
            <v>SU003394</v>
          </cell>
        </row>
        <row r="637">
          <cell r="A637" t="str">
            <v>Колбаса Молочная Традиционнаяв оболочке полиамид.ТМ Стародворье. ВЕС ПОКОМ</v>
          </cell>
          <cell r="B637" t="str">
            <v>SU003394</v>
          </cell>
        </row>
        <row r="638">
          <cell r="A638" t="str">
            <v>463  Колбаса Молочная Традиционнаяв оболочке полиамид.ТМ Стародворье. ВЕС ПОКОМ</v>
          </cell>
          <cell r="B638" t="str">
            <v>SU003394</v>
          </cell>
        </row>
        <row r="639">
          <cell r="A639" t="str">
            <v>Вареные колбасы «Молочная Традиционная» Весовой п/а ТМ «Стародворье»</v>
          </cell>
          <cell r="B639" t="str">
            <v>SU003394</v>
          </cell>
        </row>
        <row r="640">
          <cell r="A640" t="str">
            <v>Молочная Iс ЗАО Стародворские колбасы</v>
          </cell>
          <cell r="B640" t="str">
            <v>SU003394</v>
          </cell>
        </row>
        <row r="641">
          <cell r="A641" t="str">
            <v>Молочная 1с ЗАО Стародворские колбасы</v>
          </cell>
          <cell r="B641" t="str">
            <v>SU003394</v>
          </cell>
        </row>
        <row r="642">
          <cell r="A642" t="str">
            <v>Молочная 1 с 3Ао Стародворские колбасы</v>
          </cell>
          <cell r="B642" t="str">
            <v>SU003394</v>
          </cell>
        </row>
        <row r="643">
          <cell r="A643" t="str">
            <v>Молочная 1с ЗЛО Стародворские колбасы</v>
          </cell>
          <cell r="B643" t="str">
            <v>SU003394</v>
          </cell>
        </row>
        <row r="644">
          <cell r="A644" t="str">
            <v>Молочная 1 с ЗЛО Стародворские колбасы</v>
          </cell>
          <cell r="B644" t="str">
            <v>SU003394</v>
          </cell>
        </row>
        <row r="645">
          <cell r="A645" t="str">
            <v>Молочная 1 с ЗАО Стародворские колбасы</v>
          </cell>
          <cell r="B645" t="str">
            <v>SU003394</v>
          </cell>
        </row>
        <row r="646">
          <cell r="A646" t="str">
            <v>Молочная мини Стародворские колбасы</v>
          </cell>
          <cell r="B646" t="str">
            <v>SU001829</v>
          </cell>
        </row>
        <row r="647">
          <cell r="A647" t="str">
            <v>Колбаса Молочная стародворская, амифлекс, 0,5кг, ТМ Стародворье</v>
          </cell>
          <cell r="B647" t="str">
            <v>SU001829</v>
          </cell>
        </row>
        <row r="648">
          <cell r="A648" t="str">
            <v>358  Колбаса Молочная стародворская, амифлекс, 0,5кг, ТМ Стародворье</v>
          </cell>
          <cell r="B648" t="str">
            <v>SU001829</v>
          </cell>
        </row>
        <row r="649">
          <cell r="A649" t="str">
            <v>Вареные колбасы Молочная Стародворская Бордо Фикс.вес 0,5 П/а Стародворье</v>
          </cell>
          <cell r="B649" t="str">
            <v>SU001829</v>
          </cell>
        </row>
        <row r="650">
          <cell r="A650" t="str">
            <v>082  Колбаса Стародворская, 0,4кг, ТС Старый двор  ПОКОМ</v>
          </cell>
          <cell r="B650" t="str">
            <v>SU000078</v>
          </cell>
        </row>
        <row r="651">
          <cell r="A651" t="str">
            <v xml:space="preserve"> 082  Колбаса Стародворская, 0,4кг ТС Старый двор,  ПОКОМ</v>
          </cell>
          <cell r="B651" t="str">
            <v>SU000078</v>
          </cell>
        </row>
        <row r="652">
          <cell r="A652" t="str">
            <v>082  Колбаса Стародворская, 0,4кг ТС Старый двор,  ПОКОМ</v>
          </cell>
          <cell r="B652" t="str">
            <v>SU000078</v>
          </cell>
        </row>
        <row r="653">
          <cell r="A653" t="str">
            <v xml:space="preserve"> 082  Колбаса Стародворская, 0,4кг,ПОКОМ</v>
          </cell>
          <cell r="B653" t="str">
            <v>SU000078</v>
          </cell>
        </row>
        <row r="654">
          <cell r="A654" t="str">
            <v>Стародворекая вар. ЗАО Стародворские колбасы</v>
          </cell>
          <cell r="B654" t="str">
            <v>SU000043</v>
          </cell>
        </row>
        <row r="655">
          <cell r="A655" t="str">
            <v>Стародворския вар. ЗАО Стародворские колбасы</v>
          </cell>
          <cell r="B655" t="str">
            <v>SU000043</v>
          </cell>
        </row>
        <row r="656">
          <cell r="A656" t="str">
            <v>Стародворская вар. ЗАО Стародворские колбасы</v>
          </cell>
          <cell r="B656" t="str">
            <v>SU000043</v>
          </cell>
        </row>
        <row r="657">
          <cell r="A657" t="str">
            <v>Стародворскаявар.ЗАО Стародворские колбасы</v>
          </cell>
          <cell r="B657" t="str">
            <v>SU000043</v>
          </cell>
        </row>
        <row r="658">
          <cell r="A658" t="str">
            <v>Стародворскаявар.3АО Стародворские колбасы</v>
          </cell>
          <cell r="B658" t="str">
            <v>SU000043</v>
          </cell>
        </row>
        <row r="659">
          <cell r="A659" t="str">
            <v>Стародворская вар. 3АО Стародворские колбасы</v>
          </cell>
          <cell r="B659" t="str">
            <v>SU000043</v>
          </cell>
        </row>
        <row r="660">
          <cell r="A660" t="str">
            <v>Стародаорская вар. ЗЛО Стародворские колбасы</v>
          </cell>
          <cell r="B660" t="str">
            <v>SU000043</v>
          </cell>
        </row>
        <row r="661">
          <cell r="A661" t="str">
            <v>Стародворская вар. ЗЛО Стародворские колбасы</v>
          </cell>
          <cell r="B661" t="str">
            <v>SU000043</v>
          </cell>
        </row>
        <row r="662">
          <cell r="A662" t="str">
            <v>Колбаса Стародворская, ПОКОМ</v>
          </cell>
          <cell r="B662" t="str">
            <v>SU000043</v>
          </cell>
        </row>
        <row r="663">
          <cell r="A663" t="str">
            <v xml:space="preserve"> 246  Колбаса Стародворская,ТС Старый двор  ПОКОМ</v>
          </cell>
          <cell r="B663" t="str">
            <v>SU000043</v>
          </cell>
        </row>
        <row r="664">
          <cell r="A664" t="str">
            <v>Вареные колбасы Русская Стародворская Бордо Весовые П/а Стародворье</v>
          </cell>
          <cell r="B664" t="str">
            <v>SU001778</v>
          </cell>
        </row>
        <row r="665">
          <cell r="A665" t="str">
            <v>Русская ЗАО Стародворские колбасы</v>
          </cell>
          <cell r="B665" t="str">
            <v>SU001778</v>
          </cell>
        </row>
        <row r="666">
          <cell r="A666" t="str">
            <v>Русская ЗЛО Стародворские колбасы</v>
          </cell>
          <cell r="B666" t="str">
            <v>SU001778</v>
          </cell>
        </row>
        <row r="667">
          <cell r="A667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667" t="str">
            <v>SU001778</v>
          </cell>
        </row>
        <row r="668">
          <cell r="A668" t="str">
            <v>Русская Бордо вар п/а Стародв колбасы</v>
          </cell>
          <cell r="B668" t="str">
            <v>SU001778</v>
          </cell>
        </row>
        <row r="669">
          <cell r="A669" t="str">
            <v>369 Вареные колбасы Русская Стародворская Бордо Весовые П/а 55 Стародворье</v>
          </cell>
          <cell r="B669" t="str">
            <v>SU001778</v>
          </cell>
        </row>
        <row r="670">
          <cell r="A670" t="str">
            <v>369  Колбаса Русская стародворская, амифлекс ВЕС, ТМ Стародворье  ПОКОМ</v>
          </cell>
          <cell r="B670" t="str">
            <v>SU001778</v>
          </cell>
        </row>
        <row r="671">
          <cell r="A671" t="str">
            <v>Колбаса Русская стародворская, ВЕС.  ПОКОМ, кг</v>
          </cell>
          <cell r="B671" t="str">
            <v>SU001778</v>
          </cell>
        </row>
        <row r="672">
          <cell r="A672" t="str">
            <v>Колбаса вареная Докторская по-стародворски ТМ Стародворье ТС Фирменная амифлекс вес</v>
          </cell>
          <cell r="B672" t="str">
            <v>SU001793</v>
          </cell>
        </row>
        <row r="673">
          <cell r="A673" t="str">
            <v>Вареные колбасы Докторская По-стародворски Фирменная Весовые П/а Стародворье</v>
          </cell>
          <cell r="B673" t="str">
            <v>SU001793</v>
          </cell>
        </row>
        <row r="674">
          <cell r="A674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674" t="str">
            <v>SU001793</v>
          </cell>
        </row>
        <row r="675">
          <cell r="A675" t="str">
            <v>Докторская "Фирменная" вар ЗАО Стародворские колбасы</v>
          </cell>
          <cell r="B675" t="str">
            <v>SU001793</v>
          </cell>
        </row>
        <row r="676">
          <cell r="A676" t="str">
            <v>докторская "Фирменная" вар ЗАО Стародворские колбасы</v>
          </cell>
          <cell r="B676" t="str">
            <v>SU001793</v>
          </cell>
        </row>
        <row r="677">
          <cell r="A677" t="str">
            <v>Докторская "Фирменная" нар ЗАИ Стародворские колбасы</v>
          </cell>
          <cell r="B677" t="str">
            <v>SU001793</v>
          </cell>
        </row>
        <row r="678">
          <cell r="A678" t="str">
            <v>Докторская "Фирменная" нар ЗАО Стародворские колбасы</v>
          </cell>
          <cell r="B678" t="str">
            <v>SU001793</v>
          </cell>
        </row>
        <row r="679">
          <cell r="A679" t="str">
            <v>Докторская "Фирменная" вар ЗЛО Стародворские колбасы</v>
          </cell>
          <cell r="B679" t="str">
            <v>SU001793</v>
          </cell>
        </row>
        <row r="680">
          <cell r="A680" t="str">
            <v>Докторская по-Стародворски вар Фирменная Стародвор. колбасы</v>
          </cell>
          <cell r="B680" t="str">
            <v>SU001793</v>
          </cell>
        </row>
        <row r="681">
          <cell r="A681" t="str">
            <v>206  ВСД  Колбаса Докторская по-стародворски, Фирм. амифлекс, ВЕС, ТМ Стародворье  ПОКОМ</v>
          </cell>
          <cell r="B681" t="str">
            <v>SU001793</v>
          </cell>
        </row>
        <row r="682">
          <cell r="A682" t="str">
            <v>Колбаса Докторская по-стародворски, фирменная амифлекс, ВЕС,   ПОКОМ</v>
          </cell>
          <cell r="B682" t="str">
            <v>SU001793</v>
          </cell>
        </row>
        <row r="683">
          <cell r="A683" t="str">
            <v>220  Колбаса Докторская по-стародворски, амифлекс, ВЕС,   ПОКОМ</v>
          </cell>
          <cell r="B683" t="str">
            <v>SU001793</v>
          </cell>
        </row>
        <row r="684">
          <cell r="A684" t="str">
            <v>220 Колбаса Докторская по-стародворски, амифлекс, ВЕС,   ПОКОМ, кг</v>
          </cell>
          <cell r="B684" t="str">
            <v>SU001793</v>
          </cell>
        </row>
        <row r="685">
          <cell r="A685" t="str">
            <v>220  Колбаса Докторская по-стародворски, амифлекс, ВЕС,   ПОКОМ, кг</v>
          </cell>
          <cell r="B685" t="str">
            <v>SU001793</v>
          </cell>
        </row>
        <row r="686">
          <cell r="A686" t="str">
            <v>059  Колбаса Докторская по-стародворски  0.5 кг, ПОКОМ.</v>
          </cell>
          <cell r="B686" t="str">
            <v>SU001794</v>
          </cell>
        </row>
        <row r="687">
          <cell r="A687" t="str">
            <v>Вареные колбасы Докторская По-стародворски Фирменная Фикс.вес 0,5 П/а 55 Стародворье</v>
          </cell>
          <cell r="B687" t="str">
            <v>SU001794</v>
          </cell>
        </row>
        <row r="688">
          <cell r="A688" t="str">
            <v>059  Колбаса Докторская по-стародворски  0.5 кг, ПОКОМ, шт</v>
          </cell>
          <cell r="B688" t="str">
            <v>SU001794</v>
          </cell>
        </row>
        <row r="689">
          <cell r="A689" t="str">
            <v>Колбаса Докторская по-стародворски Фирменная 0.5 кг, ПОКОМ</v>
          </cell>
          <cell r="B689" t="str">
            <v>SU001794</v>
          </cell>
        </row>
        <row r="690">
          <cell r="A690" t="str">
            <v>Колбаса 0,5 кг Стародворье Докторская по-стародворски амифлекс (Фирменная)</v>
          </cell>
          <cell r="B690" t="str">
            <v>SU001794</v>
          </cell>
        </row>
        <row r="691">
          <cell r="A691" t="str">
            <v>Вареные колбасы Докторская По-стародворски Фирменная Фикс.вес 0,5 П/а Стародворье</v>
          </cell>
          <cell r="B691" t="str">
            <v>SU001794</v>
          </cell>
        </row>
        <row r="692">
          <cell r="A692" t="str">
            <v>Филедворская по-стародаорски 0,4кг ТМ Стародворские колбасы</v>
          </cell>
          <cell r="B692" t="str">
            <v>SU001794</v>
          </cell>
        </row>
        <row r="693">
          <cell r="A693" t="str">
            <v>Фмледворская по-стародворски 0,4кг ТМ Стародворские колбасы</v>
          </cell>
          <cell r="B693" t="str">
            <v>SU001794</v>
          </cell>
        </row>
        <row r="694">
          <cell r="A694" t="str">
            <v>Филедворская по-стародворски 0.4кг ТМ Стародворские колбасы</v>
          </cell>
          <cell r="B694" t="str">
            <v>SU001794</v>
          </cell>
        </row>
        <row r="695">
          <cell r="A695" t="str">
            <v>Филедворская по-стародворски 0,4кг ТМ Стародворские колбасы</v>
          </cell>
          <cell r="B695" t="str">
            <v>SU001794</v>
          </cell>
        </row>
        <row r="696">
          <cell r="A696" t="str">
            <v>Докторская "фирменная" 0,5 кг п1ам</v>
          </cell>
          <cell r="B696" t="str">
            <v>SU001794</v>
          </cell>
        </row>
        <row r="697">
          <cell r="A697" t="str">
            <v>Докторская "Фирменная" 0,5 кг п1ам</v>
          </cell>
          <cell r="B697" t="str">
            <v>SU001794</v>
          </cell>
        </row>
        <row r="698">
          <cell r="A698" t="str">
            <v>Докторская "Фирменная" 0,5 кг п!ам</v>
          </cell>
          <cell r="B698" t="str">
            <v>SU001794</v>
          </cell>
        </row>
        <row r="699">
          <cell r="A699" t="str">
            <v>Докторская "Фирменная" 0.5 кг л/ам</v>
          </cell>
          <cell r="B699" t="str">
            <v>SU001794</v>
          </cell>
        </row>
        <row r="700">
          <cell r="A700" t="str">
            <v>059  Колбаса Докторская по-стародворски  0.5 кг, ПОКОМ</v>
          </cell>
          <cell r="B700" t="str">
            <v>SU001794</v>
          </cell>
        </row>
        <row r="701">
          <cell r="A701" t="str">
            <v>Докторская "Фирменная" 0,5 кг п/ам</v>
          </cell>
          <cell r="B701" t="str">
            <v>SU001794</v>
          </cell>
        </row>
        <row r="702">
          <cell r="A702" t="str">
            <v>колбаса вареная Феледворская по -стародворски ТМ Старадворье полиамид ф/в 0,4 кг СК1</v>
          </cell>
          <cell r="B702" t="str">
            <v>SU003388</v>
          </cell>
        </row>
        <row r="703">
          <cell r="A703" t="str">
            <v>Колбаса Филедворская по-стародворски ТМ Стародворье в оболочке полиамид 0,4 кг. ПОКОМ</v>
          </cell>
          <cell r="B703" t="str">
            <v>SU003388</v>
          </cell>
        </row>
        <row r="704">
          <cell r="A704" t="str">
            <v>484  Колбаса Филедворская по-стародворски ТМ Стародворье в оболочке полиамид 0,4 кг. ПОКОМ</v>
          </cell>
          <cell r="B704" t="str">
            <v>SU003388</v>
          </cell>
        </row>
        <row r="705">
          <cell r="A705" t="str">
            <v>Докторская по-Стародворски 500 гр (Стародв.колбасы)</v>
          </cell>
          <cell r="B705" t="str">
            <v>SU003388</v>
          </cell>
        </row>
        <row r="706">
          <cell r="A706" t="str">
            <v>Филедворская по-Стародворски в/у натурин вес 900гр (Стародвор) 30 суток, кг</v>
          </cell>
          <cell r="B706" t="str">
            <v>SU003427</v>
          </cell>
        </row>
        <row r="707">
          <cell r="A707" t="str">
            <v>231  Колбаса Молочная по-стародворски, ВЕС   ПОКОМ</v>
          </cell>
          <cell r="B707" t="str">
            <v>SU001799</v>
          </cell>
        </row>
        <row r="708">
          <cell r="A708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708" t="str">
            <v>SU001799</v>
          </cell>
        </row>
        <row r="709">
          <cell r="A709" t="str">
            <v>Колбаса Молочная по-стародворски ТМ Стародворье ТС Фирменная в оболочке амифлекс</v>
          </cell>
          <cell r="B709" t="str">
            <v>SU001799</v>
          </cell>
        </row>
        <row r="710">
          <cell r="A710" t="str">
            <v>Вареные колбасы Молочная По-стародворски Фирменная Весовые П/а Стародворье</v>
          </cell>
          <cell r="B710" t="str">
            <v>SU001799</v>
          </cell>
        </row>
        <row r="711">
          <cell r="A711" t="str">
            <v>Колбаса Молочная по стародворски Стародворье</v>
          </cell>
          <cell r="B711" t="str">
            <v>SU001799</v>
          </cell>
        </row>
        <row r="712">
          <cell r="A712" t="str">
            <v>Колбаса Молочная по-стародворски, Фирменная ВЕС   ПОКОМ</v>
          </cell>
          <cell r="B712" t="str">
            <v>SU001799</v>
          </cell>
        </row>
        <row r="713">
          <cell r="A713" t="str">
            <v>Молочная "Фирменная"вар п/а Стародаорские колбасы</v>
          </cell>
          <cell r="B713" t="str">
            <v>SU001799</v>
          </cell>
        </row>
        <row r="714">
          <cell r="A714" t="str">
            <v>Молочная "Фирменная"вар п!а Стародворские колбасы</v>
          </cell>
          <cell r="B714" t="str">
            <v>SU001799</v>
          </cell>
        </row>
        <row r="715">
          <cell r="A715" t="str">
            <v>Молочная "Фирменная"вар п/а Стародворские колбасы</v>
          </cell>
          <cell r="B715" t="str">
            <v>SU001799</v>
          </cell>
        </row>
        <row r="716">
          <cell r="A716" t="str">
            <v>065  Колбаса Молочная по-стародворски, 0,5кг,ПОКОМ</v>
          </cell>
          <cell r="B716" t="str">
            <v>SU001795</v>
          </cell>
        </row>
        <row r="717">
          <cell r="A717" t="str">
            <v>Вареные колбасы Молочная По-стародворски Фирменная Фикс.вес 0,5 П/а Стародворье</v>
          </cell>
          <cell r="B717" t="str">
            <v>SU001795</v>
          </cell>
        </row>
        <row r="718">
          <cell r="A718" t="str">
            <v>414 Вареные колбасы Молочная По-стародворски Фирменная Фикс.вес 0,5 П/а Стародворье  Поком</v>
          </cell>
          <cell r="B718" t="str">
            <v>SU001795</v>
          </cell>
        </row>
        <row r="719">
          <cell r="A719" t="str">
            <v>Молочная Фирменная вар. 0.5кг Стародворские колбасы</v>
          </cell>
          <cell r="B719" t="str">
            <v>SU003390</v>
          </cell>
        </row>
        <row r="720">
          <cell r="A720" t="str">
            <v>Молочная Фирменная вар. 0,5кг Стародворские колбасы</v>
          </cell>
          <cell r="B720" t="str">
            <v>SU003390</v>
          </cell>
        </row>
        <row r="721">
          <cell r="A721" t="str">
            <v>Молочная Фирменная нар. 0,5кг Стародворские колбасы</v>
          </cell>
          <cell r="B721" t="str">
            <v>SU003390</v>
          </cell>
        </row>
        <row r="722">
          <cell r="A722" t="str">
            <v>Колбаса Молочная по-стародворски ТМ Стародворье в оболочке полиамид 0,4 кг. ПОКОМ</v>
          </cell>
          <cell r="B722" t="str">
            <v>SU003390</v>
          </cell>
        </row>
        <row r="723">
          <cell r="A723" t="str">
            <v>Колбаса Молочная по-стародворски, 0,5кг,ПОКОМ</v>
          </cell>
          <cell r="B723" t="str">
            <v>SU001795</v>
          </cell>
        </row>
        <row r="724">
          <cell r="A724" t="str">
            <v xml:space="preserve"> 397 Сосиски Сливочные по-стародворски Бордо Фикс.вес 0,45 П/а мгс Стародворье  Поком</v>
          </cell>
          <cell r="B724" t="str">
            <v>SU001762</v>
          </cell>
        </row>
        <row r="725">
          <cell r="A725" t="str">
            <v>104  Сосиски Молочные по-стародворски, амицел МГС 0.45кг, ТМ Стародворье    ПОКОМ</v>
          </cell>
          <cell r="B725" t="str">
            <v>SU001763</v>
          </cell>
        </row>
        <row r="726">
          <cell r="A726" t="str">
            <v>Сосиски Молочные по-стародворски Бордо Фикс.вес 0,45 п/а мгс Стародворье</v>
          </cell>
          <cell r="B726" t="str">
            <v>SU001763</v>
          </cell>
        </row>
        <row r="727">
          <cell r="A727" t="str">
            <v>В/к колбасы Салями Финская Вязанка Весовые Фиброуз в/у Вязанка</v>
          </cell>
          <cell r="B727" t="str">
            <v>SU000664</v>
          </cell>
        </row>
        <row r="728">
          <cell r="A728" t="str">
            <v>011  Колбаса Салями Финская, Вязанка фиброуз в/у, ПОКОМ</v>
          </cell>
          <cell r="B728" t="str">
            <v>SU000664</v>
          </cell>
        </row>
        <row r="729">
          <cell r="A729" t="str">
            <v>Салями Финская в/к Вязанка Стародворские колбасы</v>
          </cell>
          <cell r="B729" t="str">
            <v>SU000664</v>
          </cell>
        </row>
        <row r="730">
          <cell r="A730" t="str">
            <v>Вязанка салями Финская 0,7</v>
          </cell>
          <cell r="B730" t="str">
            <v>SU000664</v>
          </cell>
        </row>
        <row r="731">
          <cell r="A731" t="str">
            <v>Колбаса Салями Финская, Вязанка фиброуз в/у, ПОКОМ</v>
          </cell>
          <cell r="B731" t="str">
            <v>SU000664</v>
          </cell>
        </row>
        <row r="732">
          <cell r="A732" t="str">
            <v>Колбаса Балыковая, Вязанка фиброуз в/у, ВЕС, ТМ Стародворские колбасы</v>
          </cell>
          <cell r="B732" t="str">
            <v>SU000064</v>
          </cell>
        </row>
        <row r="733">
          <cell r="A733" t="str">
            <v>В/к колбасы Балыковая Вязанка Весовые Фиброуз в/у Вязанка</v>
          </cell>
          <cell r="B733" t="str">
            <v>SU000064</v>
          </cell>
        </row>
        <row r="734">
          <cell r="A734" t="str">
            <v>Балыковая в/к фиброуэ в/у термо Стародворские колбасы</v>
          </cell>
          <cell r="B734" t="str">
            <v>SU000064</v>
          </cell>
        </row>
        <row r="735">
          <cell r="A735" t="str">
            <v>Балыковая в/к фиброуз и/у термо Стародворские колбасы</v>
          </cell>
          <cell r="B735" t="str">
            <v>SU000064</v>
          </cell>
        </row>
        <row r="736">
          <cell r="A736" t="str">
            <v>Боалыковая в/к фипброув в/у терм  Стародворские колбасы</v>
          </cell>
          <cell r="B736" t="str">
            <v>SU000064</v>
          </cell>
        </row>
        <row r="737">
          <cell r="A737" t="str">
            <v>Балыковая век фиброуз в/у термо Стародворские колбасы</v>
          </cell>
          <cell r="B737" t="str">
            <v>SU000064</v>
          </cell>
        </row>
        <row r="738">
          <cell r="A738" t="str">
            <v>Бапыковая в/к фиброуз в/у термо Стародворские колбасы</v>
          </cell>
          <cell r="B738" t="str">
            <v>SU000064</v>
          </cell>
        </row>
        <row r="739">
          <cell r="A739" t="str">
            <v>Балыковая в/к фиброуз в/у терма Стародворские колбасы</v>
          </cell>
          <cell r="B739" t="str">
            <v>SU000064</v>
          </cell>
        </row>
        <row r="740">
          <cell r="A740" t="str">
            <v>балыковая в/к фиброуз в/у термо Стародворские колбасы</v>
          </cell>
          <cell r="B740" t="str">
            <v>SU000064</v>
          </cell>
        </row>
        <row r="741">
          <cell r="A741" t="str">
            <v>Балыковая в/к фиброуз в/у термо Стародворские колбасы</v>
          </cell>
          <cell r="B741" t="str">
            <v>SU000064</v>
          </cell>
        </row>
        <row r="742">
          <cell r="A742" t="str">
            <v>Балыковая Вязанка п/к Стародворские колбасы</v>
          </cell>
          <cell r="B742" t="str">
            <v>SU000064</v>
          </cell>
        </row>
        <row r="743">
          <cell r="A743" t="str">
            <v>365 Колбаса Балыковая ТМ Стародворские колбасы ТС Вязанка в вак  ПОКОМ</v>
          </cell>
          <cell r="B743" t="str">
            <v>SU000064</v>
          </cell>
        </row>
        <row r="744">
          <cell r="A744" t="str">
            <v xml:space="preserve"> 333  Колбаса Балыковая, Вязанка фиброуз в/у, ВЕС ПОКОМ</v>
          </cell>
          <cell r="B744" t="str">
            <v>SU000064</v>
          </cell>
        </row>
        <row r="745">
          <cell r="A745" t="str">
            <v>253  Сосиски Ганноверские   ПОКОМ, кг</v>
          </cell>
          <cell r="B745" t="str">
            <v>SU001340</v>
          </cell>
        </row>
        <row r="746">
          <cell r="A746" t="str">
            <v>Сосиски Ганноверские   ПОКОМ</v>
          </cell>
          <cell r="B746" t="str">
            <v>SU001340</v>
          </cell>
        </row>
        <row r="747">
          <cell r="A747" t="str">
            <v>253  Сосиски Ганноверские   ПОКОМ.</v>
          </cell>
          <cell r="B747" t="str">
            <v>SU001340</v>
          </cell>
        </row>
        <row r="748">
          <cell r="A748" t="str">
            <v>Сосиски Ганноверские   ПОКОМ, кг</v>
          </cell>
          <cell r="B748" t="str">
            <v>SU001340</v>
          </cell>
        </row>
        <row r="749">
          <cell r="A749" t="str">
            <v>СТ Сосиски ганноверские амилюкс вес</v>
          </cell>
          <cell r="B749" t="str">
            <v>SU001340</v>
          </cell>
        </row>
        <row r="750">
          <cell r="A750" t="str">
            <v>Сосиски Ганноверские пи-Стародворски</v>
          </cell>
          <cell r="B750" t="str">
            <v>SU001340</v>
          </cell>
        </row>
        <row r="751">
          <cell r="A751" t="str">
            <v>Сосиски Ганноверские по-Стародворски</v>
          </cell>
          <cell r="B751" t="str">
            <v>SU001340</v>
          </cell>
        </row>
        <row r="752">
          <cell r="A752" t="str">
            <v>Сосиски Ганноверские Стародворские колбасы</v>
          </cell>
          <cell r="B752" t="str">
            <v>SU001340</v>
          </cell>
        </row>
        <row r="753">
          <cell r="A753" t="str">
            <v>Сосиски Ганноверские, ТМ Стародворье</v>
          </cell>
          <cell r="B753" t="str">
            <v>SU001340</v>
          </cell>
        </row>
        <row r="754">
          <cell r="A754" t="str">
            <v>Сосиски Ганноверские Бордо Весовые П/а мгс Баварушка</v>
          </cell>
          <cell r="B754" t="str">
            <v>SU001340</v>
          </cell>
        </row>
        <row r="755">
          <cell r="A755" t="str">
            <v>Сосиски Ганноверские Бордо Весовые П/а Стародворье</v>
          </cell>
          <cell r="B755" t="str">
            <v>SU001340</v>
          </cell>
        </row>
        <row r="756">
          <cell r="A756" t="str">
            <v>Сосиски Гановерские</v>
          </cell>
          <cell r="B756" t="str">
            <v>SU001340</v>
          </cell>
        </row>
        <row r="757">
          <cell r="A757" t="str">
            <v xml:space="preserve"> 253  Сосиски Ганноверские   ПОКОМ</v>
          </cell>
          <cell r="B757" t="str">
            <v>SU001340</v>
          </cell>
        </row>
        <row r="758">
          <cell r="A758" t="str">
            <v>Сосиски Баварские Бавария Весовые п/а  Стародворье</v>
          </cell>
          <cell r="B758" t="str">
            <v>SU001835</v>
          </cell>
        </row>
        <row r="759">
          <cell r="A759" t="str">
            <v>Сосиски Баварские Бавария Весовые П/а мгс Стародворье</v>
          </cell>
          <cell r="B759" t="str">
            <v>SU001835</v>
          </cell>
        </row>
        <row r="760">
          <cell r="A760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760" t="str">
            <v>SU001835</v>
          </cell>
        </row>
        <row r="761">
          <cell r="A761" t="str">
            <v>Сосиски баварские Стародворские колбасы</v>
          </cell>
          <cell r="B761" t="str">
            <v>SU001835</v>
          </cell>
        </row>
        <row r="762">
          <cell r="A762" t="str">
            <v>Сосиски Баварские Стародворские Колбасы</v>
          </cell>
          <cell r="B762" t="str">
            <v>SU001835</v>
          </cell>
        </row>
        <row r="763">
          <cell r="A763" t="str">
            <v>Сосиски Баварские Стародворскиеколбасы</v>
          </cell>
          <cell r="B763" t="str">
            <v>SU001835</v>
          </cell>
        </row>
        <row r="764">
          <cell r="A764" t="str">
            <v>Сосиски Баварские Стародворские колбасы</v>
          </cell>
          <cell r="B764" t="str">
            <v>SU001835</v>
          </cell>
        </row>
        <row r="765">
          <cell r="A765" t="str">
            <v>Сосиски Баварские, ВЕС.  ПОКОМ</v>
          </cell>
          <cell r="B765" t="str">
            <v>SU001835</v>
          </cell>
        </row>
        <row r="766">
          <cell r="A766" t="str">
            <v>Сосиски Баварские Весовые П/а</v>
          </cell>
          <cell r="B766" t="str">
            <v>SU001835</v>
          </cell>
        </row>
        <row r="767">
          <cell r="A767" t="str">
            <v>251  Сосиски Баварские, ВЕС.  ПОКОМ, кг</v>
          </cell>
          <cell r="B767" t="str">
            <v>SU001835</v>
          </cell>
        </row>
        <row r="768">
          <cell r="A768" t="str">
            <v>251 Сосиски Баварские,ВЕС. ПАКОМ</v>
          </cell>
          <cell r="B768" t="str">
            <v>SU001835</v>
          </cell>
        </row>
        <row r="769">
          <cell r="A769" t="str">
            <v xml:space="preserve"> 251  Сосиски Баварские, ВЕС.  ПОКОМ</v>
          </cell>
          <cell r="B769" t="str">
            <v>SU001835</v>
          </cell>
        </row>
        <row r="770">
          <cell r="A770" t="str">
            <v>Сосиски Молочные По-стародворски Бордо Весовые П/а Стародворье</v>
          </cell>
          <cell r="B770" t="str">
            <v>SU001727</v>
          </cell>
        </row>
        <row r="771">
          <cell r="A771" t="str">
            <v>Сосиски Молочные по-стародворски Бордо Весовые П/а мгс Стародворье</v>
          </cell>
          <cell r="B771" t="str">
            <v>SU001727</v>
          </cell>
        </row>
        <row r="772">
          <cell r="A772" t="str">
            <v>Сосиски Сливочные по-стародворски Бордо Весовые П/а мгс Стародворье</v>
          </cell>
          <cell r="B772" t="str">
            <v>SU001728</v>
          </cell>
        </row>
        <row r="773">
          <cell r="A773" t="str">
            <v>Сосиски Сливочные по-стародворски, ВЕС.  ПОКОМ, кг</v>
          </cell>
          <cell r="B773" t="str">
            <v>SU001728</v>
          </cell>
        </row>
        <row r="774">
          <cell r="A774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774" t="str">
            <v>SU001728</v>
          </cell>
        </row>
        <row r="775">
          <cell r="A775" t="str">
            <v xml:space="preserve"> 260  Сосиски Сливочные по-стародворски, ВЕС.  ПОКОМ</v>
          </cell>
          <cell r="B775" t="str">
            <v>SU001728</v>
          </cell>
        </row>
        <row r="776">
          <cell r="A776" t="str">
            <v>Сосиски Классические Ядрена копоть Фикс.вес 0,42 ц/о мгс Ядрена</v>
          </cell>
          <cell r="B776" t="str">
            <v>SU000341</v>
          </cell>
        </row>
        <row r="777">
          <cell r="A777" t="str">
            <v>Сосиски Классические Ядрена копоть Фикс.вес 0,42 ц/о мгс Ядрена копоть</v>
          </cell>
          <cell r="B777" t="str">
            <v>SU000341</v>
          </cell>
        </row>
        <row r="778">
          <cell r="A778" t="str">
            <v>Сосиски Классические ТМ Ядрена копоть 0,42 кг</v>
          </cell>
          <cell r="B778" t="str">
            <v>SU000341</v>
          </cell>
        </row>
        <row r="779">
          <cell r="A779" t="str">
            <v xml:space="preserve"> 103  Сосиски Классические, 0.42кг,ядрена копотьПОКОМ</v>
          </cell>
          <cell r="B779" t="str">
            <v>SU000341</v>
          </cell>
        </row>
        <row r="780">
          <cell r="A780" t="str">
            <v>Сосиски 0,42 кг Стародворье Ядрена копоть с сыром Фикс.вес  ц/о Ядрена копоть</v>
          </cell>
          <cell r="B780" t="str">
            <v>SU000152</v>
          </cell>
        </row>
        <row r="781">
          <cell r="A781" t="str">
            <v>Сосиски С сыром ТМ Ядрена копоть ТС Ядрена копоть вискофан мгс ф/в 0,42 кг СК</v>
          </cell>
          <cell r="B781" t="str">
            <v>SU000152</v>
          </cell>
        </row>
        <row r="782">
          <cell r="A782" t="str">
            <v>Сосиски с сыром Ядрена копоть Фикс.вес 0,42 ц/о мгс Ядрена копоть</v>
          </cell>
          <cell r="B782" t="str">
            <v>SU000152</v>
          </cell>
        </row>
        <row r="783">
          <cell r="A783" t="str">
            <v xml:space="preserve"> 108  Сосиски С сыром,  0.42кг,ядрена копоть ПОКОМ, шт</v>
          </cell>
          <cell r="B783" t="str">
            <v>SU000152</v>
          </cell>
        </row>
        <row r="784">
          <cell r="A784" t="str">
            <v>108  Сосиски С сыром,  0.42кг,ядрена копоть ПОКОМ</v>
          </cell>
          <cell r="B784" t="str">
            <v>SU000152</v>
          </cell>
        </row>
        <row r="785">
          <cell r="A785" t="str">
            <v>314  Крылышки копченые на решетке 0,3 кг ТМ Ядрена копоть  ПОКОМ</v>
          </cell>
          <cell r="B785" t="str">
            <v>SU001872</v>
          </cell>
        </row>
        <row r="786">
          <cell r="A786" t="str">
            <v>Крылышки копченые на решетке 0,3 кг ТМ Ядрена копоть  ПОКОМ</v>
          </cell>
          <cell r="B786" t="str">
            <v>SU001872</v>
          </cell>
        </row>
        <row r="787">
          <cell r="A787" t="str">
            <v>Колбаса Вязанка с индейкой, вектор ВЕС, ПОКОМ</v>
          </cell>
          <cell r="B787" t="str">
            <v>SU001904</v>
          </cell>
        </row>
        <row r="788">
          <cell r="A788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788" t="str">
            <v>SU001904</v>
          </cell>
        </row>
        <row r="789">
          <cell r="A789" t="str">
            <v>003   Колбаса Вязанка с индейкой, вектор ВЕС, ПОКОМ, кг</v>
          </cell>
          <cell r="B789" t="str">
            <v>SU001904</v>
          </cell>
        </row>
        <row r="790">
          <cell r="A790" t="str">
            <v xml:space="preserve"> 003   Колбаса Вязанка с индейкой, вектор ВЕС, ПОКОМ</v>
          </cell>
          <cell r="B790" t="str">
            <v>SU001904</v>
          </cell>
        </row>
        <row r="791">
          <cell r="A791" t="str">
            <v>С/к колбасы Княжеская Бордо Весовые б/о терм/п Стародворье</v>
          </cell>
          <cell r="B791" t="str">
            <v>SU001920</v>
          </cell>
        </row>
        <row r="792">
          <cell r="A792" t="str">
            <v>Княжеская с/к</v>
          </cell>
          <cell r="B792" t="str">
            <v>SU001920</v>
          </cell>
        </row>
        <row r="793">
          <cell r="A793" t="str">
            <v>Княжеская с/к ТМ Стародворье</v>
          </cell>
          <cell r="B793" t="str">
            <v>SU001920</v>
          </cell>
        </row>
        <row r="794">
          <cell r="A794" t="str">
            <v>Колбаса Княжеская, белковой обол в термоусад. пакете, ВЕС, ТМ Стародворье</v>
          </cell>
          <cell r="B794" t="str">
            <v>SU001920</v>
          </cell>
        </row>
        <row r="795">
          <cell r="A795" t="str">
            <v>207  ВСД Колбаса Княжеская, ВЕС.</v>
          </cell>
          <cell r="B795" t="str">
            <v>SU001920</v>
          </cell>
        </row>
        <row r="796">
          <cell r="A796" t="str">
            <v>226  Колбаса Княжеская, с/к белков.обол в термоусад. пакете, ВЕС, ТМ Стародворье ПОКОМ</v>
          </cell>
          <cell r="B796" t="str">
            <v>SU001920</v>
          </cell>
        </row>
        <row r="797">
          <cell r="A797" t="str">
            <v xml:space="preserve"> 226  Колбаса Княжеская, с/к белков.обол в термоусад. пакете, ВЕС, ТМ Стародворье ПОКОМ</v>
          </cell>
          <cell r="B797" t="str">
            <v>SU001920</v>
          </cell>
        </row>
        <row r="798">
          <cell r="A798" t="str">
            <v>226  Колбаса Княжеская, с/к белков.обол в термоусад. пакете, ВЕС, ТМ Стародворье ПОКОМ, кг</v>
          </cell>
          <cell r="B798" t="str">
            <v>SU001920</v>
          </cell>
        </row>
        <row r="799">
          <cell r="A799" t="str">
            <v>240  Колбаса Салями охотничья, ВЕС. ПОКОМ, кг</v>
          </cell>
          <cell r="B799" t="str">
            <v>SU001921</v>
          </cell>
        </row>
        <row r="800">
          <cell r="A800" t="str">
            <v>С/к колбасы Салями Охотничья Бордо Весовые б/о терм/п 180 Стародворье</v>
          </cell>
          <cell r="B800" t="str">
            <v>SU001921</v>
          </cell>
        </row>
        <row r="801">
          <cell r="A801" t="str">
            <v>Салями Охотничья б/о с/к Стародворские колбасы</v>
          </cell>
          <cell r="B801" t="str">
            <v>SU001921</v>
          </cell>
        </row>
        <row r="802">
          <cell r="A802" t="str">
            <v>Салями Охотничья б/о с!к Стародворские колбасы</v>
          </cell>
          <cell r="B802" t="str">
            <v>SU001921</v>
          </cell>
        </row>
        <row r="803">
          <cell r="A803" t="str">
            <v>Колбаса Салями охотничья, ВЕС. ПОКОМ</v>
          </cell>
          <cell r="B803" t="str">
            <v>SU001921</v>
          </cell>
        </row>
        <row r="804">
          <cell r="A804" t="str">
            <v xml:space="preserve"> салями Охотничья SU001921</v>
          </cell>
          <cell r="B804" t="str">
            <v>SU001921</v>
          </cell>
        </row>
        <row r="805">
          <cell r="A805" t="str">
            <v xml:space="preserve"> 240  Колбаса Салями охотничья, ВЕС. ПОКОМ</v>
          </cell>
          <cell r="B805" t="str">
            <v>SU001921</v>
          </cell>
        </row>
        <row r="806">
          <cell r="A806" t="str">
            <v>240  Колбаса Салями охотничья, ВЕС. ПОКОМ</v>
          </cell>
          <cell r="B806" t="str">
            <v>SU001921</v>
          </cell>
        </row>
        <row r="807">
          <cell r="A807" t="str">
            <v>Колбаса Швейцарская 0,17 кг., ШТ., сырокопченая   ПОКОМ</v>
          </cell>
          <cell r="B807" t="str">
            <v>SU001869</v>
          </cell>
        </row>
        <row r="808">
          <cell r="A808" t="str">
            <v>С/к колбасы Швейцарская Бордо Фикс.вес 0,17 Фиброуз терм/п Стародворье</v>
          </cell>
          <cell r="B808" t="str">
            <v>SU001869</v>
          </cell>
        </row>
        <row r="809">
          <cell r="A809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809" t="str">
            <v>SU001869</v>
          </cell>
        </row>
        <row r="810">
          <cell r="A810" t="str">
            <v>Швейцарская с/к</v>
          </cell>
          <cell r="B810" t="str">
            <v>SU001869</v>
          </cell>
        </row>
        <row r="811">
          <cell r="A811" t="str">
            <v>Швейцарская с/к 0.17кг Стародворские колбасы</v>
          </cell>
          <cell r="B811" t="str">
            <v>SU001869</v>
          </cell>
        </row>
        <row r="812">
          <cell r="A812" t="str">
            <v>Швейцарская с!к 0,17кг Стародворские колбасы</v>
          </cell>
          <cell r="B812" t="str">
            <v>SU001869</v>
          </cell>
        </row>
        <row r="813">
          <cell r="A813" t="str">
            <v>Швейцарская с/к 0,17кг Стародворские колбасы</v>
          </cell>
          <cell r="B813" t="str">
            <v>SU001869</v>
          </cell>
        </row>
        <row r="814">
          <cell r="A814" t="str">
            <v>Швейцарская сJк 0,17кг Стародворские колбасы</v>
          </cell>
          <cell r="B814" t="str">
            <v>SU001869</v>
          </cell>
        </row>
        <row r="815">
          <cell r="A815" t="str">
            <v>ШТ С/К ШВЕЙЦАРСКАЯ 0,170 г СТАРОДВОРЬЕ 1/15, кг</v>
          </cell>
          <cell r="B815" t="str">
            <v>SU001869</v>
          </cell>
        </row>
        <row r="816">
          <cell r="A816" t="str">
            <v xml:space="preserve"> 083  Колбаса Швейцарская 0,17 кг., ШТ., сырокопченая   ПОКОМ</v>
          </cell>
          <cell r="B816" t="str">
            <v>SU001869</v>
          </cell>
        </row>
        <row r="817">
          <cell r="A817" t="str">
            <v>Ветчина Вязанка с индейкой вес</v>
          </cell>
          <cell r="B817" t="str">
            <v>SU002833</v>
          </cell>
        </row>
        <row r="818">
          <cell r="A818" t="str">
            <v>Ветчина Вязанка с идейкой , вектор, ВЕС, ТМ Стародворские колбасы   ПОКОМ</v>
          </cell>
          <cell r="B818" t="str">
            <v>SU002833</v>
          </cell>
        </row>
        <row r="819">
          <cell r="A819" t="str">
            <v>Вязанка ВЕТЧИНА С ИНДЕЙКОЙ Стародворские колбасы!</v>
          </cell>
          <cell r="B819" t="str">
            <v>SU002833</v>
          </cell>
        </row>
        <row r="820">
          <cell r="A820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820" t="str">
            <v>SU002833</v>
          </cell>
        </row>
        <row r="821">
          <cell r="A821" t="str">
            <v xml:space="preserve"> 336  Ветчина Сливушка с индейкой ТМ Вязанка. ВЕС  ПОКОМ</v>
          </cell>
          <cell r="B821" t="str">
            <v>SU002833</v>
          </cell>
        </row>
        <row r="822">
          <cell r="A822" t="str">
            <v>370 Ветчина Сливушка с индейкой ТМ Вязанка в оболочке полиамид.</v>
          </cell>
          <cell r="B822" t="str">
            <v>SU002833</v>
          </cell>
        </row>
        <row r="823">
          <cell r="A823" t="str">
            <v>Ветчина Вязанка с индейкой вес.</v>
          </cell>
          <cell r="B823" t="str">
            <v>SU002833</v>
          </cell>
        </row>
        <row r="824">
          <cell r="A824" t="str">
            <v>Колбаса Вязанка с индейкой, вектор 0,45 кг, ПОКОМ</v>
          </cell>
          <cell r="B824" t="str">
            <v>SU001905</v>
          </cell>
        </row>
        <row r="825">
          <cell r="A825" t="str">
            <v>Вязанка с Индейкой (Вязанка) 0,45кг ШТ, шт</v>
          </cell>
          <cell r="B825" t="str">
            <v>SU001905</v>
          </cell>
        </row>
        <row r="826">
          <cell r="A826" t="str">
            <v>Вязанка с Индейкой (Вязанка) 0,45кг ШТ, ШТ</v>
          </cell>
          <cell r="B826" t="str">
            <v>SU001905</v>
          </cell>
        </row>
        <row r="827">
          <cell r="A827" t="str">
            <v xml:space="preserve"> 021  Колбаса Вязанка с индейкой, вектор 0,45 кг, ПОКОМ</v>
          </cell>
          <cell r="B827" t="str">
            <v>SU001905</v>
          </cell>
        </row>
        <row r="828">
          <cell r="A828" t="str">
            <v xml:space="preserve"> 090  Мини-салями со вкусом бекона,  0.05кг, ядрена копоть   ПОКОМ</v>
          </cell>
          <cell r="B828" t="str">
            <v>SU002050</v>
          </cell>
        </row>
        <row r="829">
          <cell r="A829" t="str">
            <v>090  Мини-салями со вкусом бекона,  0.05кг, ядрена копоть   ПОКОМ</v>
          </cell>
          <cell r="B829" t="str">
            <v>SU002050</v>
          </cell>
        </row>
        <row r="830">
          <cell r="A830" t="str">
            <v>Мини-салями со вкусом бекона,  0.05кг, ядрена копоть</v>
          </cell>
          <cell r="B830" t="str">
            <v>SU002050</v>
          </cell>
        </row>
        <row r="831">
          <cell r="A831" t="str">
            <v>418 С/к колбасы Мини-салями во вкусом бекона Ядрена копоть Фикс.вес 0,05 б/о Ядрена копоть  Поком</v>
          </cell>
          <cell r="B831" t="str">
            <v>SU002050</v>
          </cell>
        </row>
        <row r="832">
          <cell r="A832" t="str">
            <v>С/к колбасы Мини-салями во вкусом бекона Ядрена копоть Фикс.вес 0,05 б/о Ядрена копоть</v>
          </cell>
          <cell r="B832" t="str">
            <v>SU002050</v>
          </cell>
        </row>
        <row r="833">
          <cell r="A833" t="str">
            <v>Мини-салями со вкусом бекона,  0.05кг, ядрена копоть   ПОКОМ_НЕАКТИВНА</v>
          </cell>
          <cell r="B833" t="str">
            <v>SU002050</v>
          </cell>
        </row>
        <row r="834">
          <cell r="A834" t="str">
            <v>Сардельки Баварские, МГС 0.38кг, ТМ Стародворье  ПОКОМ</v>
          </cell>
          <cell r="B834" t="str">
            <v>SU002173</v>
          </cell>
        </row>
        <row r="835">
          <cell r="A835" t="str">
            <v>Сардельки 0,38 кг Стародворские колбасы Баварские в оболочке девро в мод.газовой среде м\уп</v>
          </cell>
          <cell r="B835" t="str">
            <v>SU002173</v>
          </cell>
        </row>
        <row r="836">
          <cell r="A836" t="str">
            <v>Сардельки Баварские Бавария фикс.вес 0,38 п/а мгс Стародворье</v>
          </cell>
          <cell r="B836" t="str">
            <v>SU002173</v>
          </cell>
        </row>
        <row r="837">
          <cell r="A837" t="str">
            <v xml:space="preserve"> 091  Сардельки Баварские, МГС 0.38кг, ТМ Стародворье  ПОКОМ, шт</v>
          </cell>
          <cell r="B837" t="str">
            <v>SU002173</v>
          </cell>
        </row>
        <row r="838">
          <cell r="A838" t="str">
            <v xml:space="preserve"> 091  Сардельки Баварские, МГС 0.38кг, ТМ Стародворье  ПОКОМ</v>
          </cell>
          <cell r="B838" t="str">
            <v>SU002173</v>
          </cell>
        </row>
        <row r="839">
          <cell r="A839" t="str">
            <v>Ветчина Дугушка ТМ Стародворье, вектор в/у    ПОКОМ</v>
          </cell>
          <cell r="B839" t="str">
            <v>SU002035</v>
          </cell>
        </row>
        <row r="840">
          <cell r="A840" t="str">
            <v>Ветчина Дугушка ТМ Стародворье ТС Дугушка вектор вес СК</v>
          </cell>
          <cell r="B840" t="str">
            <v>SU002035</v>
          </cell>
        </row>
        <row r="841">
          <cell r="A841" t="str">
            <v>Ветчины Дугушка Дугушка Вес б/о Дугушка</v>
          </cell>
          <cell r="B841" t="str">
            <v>SU002035</v>
          </cell>
        </row>
        <row r="842">
          <cell r="A842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842" t="str">
            <v>SU002035</v>
          </cell>
        </row>
        <row r="843">
          <cell r="A843" t="str">
            <v>ДУГУШКА Ветчина Стародворские колбасы</v>
          </cell>
          <cell r="B843" t="str">
            <v>SU002035</v>
          </cell>
        </row>
        <row r="844">
          <cell r="A844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844" t="str">
            <v>SU002035</v>
          </cell>
        </row>
        <row r="845">
          <cell r="A845" t="str">
            <v>Ветчина Дугушка Вектор п/а Стародвор.колбасы</v>
          </cell>
          <cell r="B845" t="str">
            <v>SU002035</v>
          </cell>
        </row>
        <row r="846">
          <cell r="A846" t="str">
            <v>Ветчина Дугушка ТМ Стародворье, вектор в/у    ПОКОМ, кг</v>
          </cell>
          <cell r="B846" t="str">
            <v>SU002035</v>
          </cell>
        </row>
        <row r="847">
          <cell r="A847" t="str">
            <v>Ветчина ДУГУШКА п/а в/у (Дугушка), Кг</v>
          </cell>
          <cell r="B847" t="str">
            <v>SU002035</v>
          </cell>
        </row>
        <row r="848">
          <cell r="A848" t="str">
            <v>Ветчина Дугушка   вес (Стародворье) 55 суток, кг</v>
          </cell>
          <cell r="B848" t="str">
            <v>SU002035</v>
          </cell>
        </row>
        <row r="849">
          <cell r="A849" t="str">
            <v>Ветчина Дугушка  вес (Стародворье) 55 суток, кг</v>
          </cell>
          <cell r="B849" t="str">
            <v>SU002035</v>
          </cell>
        </row>
        <row r="850">
          <cell r="A850" t="str">
            <v>Ветчина Дугушка Запеч. вес (Стародворье) 55 суток, кг</v>
          </cell>
          <cell r="B850" t="str">
            <v>SU002035</v>
          </cell>
        </row>
        <row r="851">
          <cell r="A851" t="str">
            <v>200  Ветчина Дугушка ТМ Стародворье, вектор в/у    ПОКОМ, кг</v>
          </cell>
          <cell r="B851" t="str">
            <v>SU002035</v>
          </cell>
        </row>
        <row r="852">
          <cell r="A852" t="str">
            <v>200 Ветчина Дугушка ТМ Стародворье, вектор в/у    ПОКОМ, кг</v>
          </cell>
          <cell r="B852" t="str">
            <v>SU002035</v>
          </cell>
        </row>
        <row r="853">
          <cell r="A853" t="str">
            <v xml:space="preserve"> 200  Ветчина Дугушка ТМ Стародворье, вектор в/у    ПОКОМ</v>
          </cell>
          <cell r="B853" t="str">
            <v>SU002035</v>
          </cell>
        </row>
        <row r="854">
          <cell r="A854" t="str">
            <v>Колбаса Докторская Дугушка, вектор 0.4 кг, ТМ Стародворье    ПОКОМ</v>
          </cell>
          <cell r="B854" t="str">
            <v>SU002019</v>
          </cell>
        </row>
        <row r="855">
          <cell r="A855" t="str">
            <v>ДУГУШКА Докторская вар.ГОСТ 0,4кг Стародворские колбасы</v>
          </cell>
          <cell r="B855" t="str">
            <v>SU002019</v>
          </cell>
        </row>
        <row r="856">
          <cell r="A856" t="str">
            <v>ДУГУШКАДокторская вар. ГОСТ 0,4кг Стародворские колбасы</v>
          </cell>
          <cell r="B856" t="str">
            <v>SU002019</v>
          </cell>
        </row>
        <row r="857">
          <cell r="A857" t="str">
            <v>ДУГУШКА Докторская вар. ГОСТ 0,4кг Стародворские колбасы</v>
          </cell>
          <cell r="B857" t="str">
            <v>SU002019</v>
          </cell>
        </row>
        <row r="858">
          <cell r="A858" t="str">
            <v>Вареные колбасы Докторская ГОСТ Дугушка Фикс.вес 0,4 Вектор Дугушка</v>
          </cell>
          <cell r="B858" t="str">
            <v>SU002019</v>
          </cell>
        </row>
        <row r="859">
          <cell r="A859" t="str">
            <v xml:space="preserve"> 057  Колбаса Докторская Дугушка, вектор 0.4 кг, ТМ Стародворье    ПОКОМ</v>
          </cell>
          <cell r="B859" t="str">
            <v>SU002019</v>
          </cell>
        </row>
        <row r="860">
          <cell r="A860" t="str">
            <v>215  Колбаса Докторская ГОСТ Дугушка, ВЕС, ТМ Стародворье ПОКОМ</v>
          </cell>
          <cell r="B860" t="str">
            <v>SU002011</v>
          </cell>
        </row>
        <row r="861">
          <cell r="A861" t="str">
            <v>215  Колбаса Докторская Дугушка ГОСТ, ВЕС, ТМ Стародворье ПОКОМ</v>
          </cell>
          <cell r="B861" t="str">
            <v>SU002011</v>
          </cell>
        </row>
        <row r="862">
          <cell r="A862" t="str">
            <v>Докторская Гост Вектор вар п/а Стародвор.колбасы</v>
          </cell>
          <cell r="B862" t="str">
            <v>SU002011</v>
          </cell>
        </row>
        <row r="863">
          <cell r="A863" t="str">
            <v>Вареные колбасы Докторская ГОСТ Дугушка Весовые Вектор Дугушка</v>
          </cell>
          <cell r="B863" t="str">
            <v>SU002011</v>
          </cell>
        </row>
        <row r="864">
          <cell r="A864" t="str">
            <v>ДУГУШКА Докторская вар ГОСТ Стародворские колбасы</v>
          </cell>
          <cell r="B864" t="str">
            <v>SU002011</v>
          </cell>
        </row>
        <row r="865">
          <cell r="A865" t="str">
            <v>ДУГУШКА Докторская нар. ГоСТ Стародворские колбасы</v>
          </cell>
          <cell r="B865" t="str">
            <v>SU002011</v>
          </cell>
        </row>
        <row r="866">
          <cell r="A866" t="str">
            <v>ДУГУШКА Докторская нар. ГОСТ Стародворские колбасы</v>
          </cell>
          <cell r="B866" t="str">
            <v>SU002011</v>
          </cell>
        </row>
        <row r="867">
          <cell r="A867" t="str">
            <v>ДУГУШКА Докторская вар. ГОСТ Стародворские колбасы</v>
          </cell>
          <cell r="B867" t="str">
            <v>SU002011</v>
          </cell>
        </row>
        <row r="868">
          <cell r="A868" t="str">
            <v>Докторская Дугушка вар Гост Вектор Стародвор.колбасы</v>
          </cell>
          <cell r="B868" t="str">
            <v>SU002011</v>
          </cell>
        </row>
        <row r="869">
          <cell r="A869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869" t="str">
            <v>SU002011</v>
          </cell>
        </row>
        <row r="870">
          <cell r="A870" t="str">
            <v>Докторская  ГОСТ Дугушка вес 800гр (Стародвор) 55 суток, кг</v>
          </cell>
          <cell r="B870" t="str">
            <v>SU002011</v>
          </cell>
        </row>
        <row r="871">
          <cell r="A871" t="str">
            <v>Колбаса Докторская ГОСТ Дугушка, ВЕС, ТМ Стародворье ПОКОМ</v>
          </cell>
          <cell r="B871" t="str">
            <v>SU002011</v>
          </cell>
        </row>
        <row r="872">
          <cell r="A872" t="str">
            <v>Колбаса Молочная Дугушка, вектор 0,4 кг, ТМ Стародворье  ПОКОМ</v>
          </cell>
          <cell r="B872" t="str">
            <v>SU003786</v>
          </cell>
        </row>
        <row r="873">
          <cell r="A873" t="str">
            <v>Молочная варёная 0,4кг (Дугушка) ШТ, шт</v>
          </cell>
          <cell r="B873" t="str">
            <v>SU003786</v>
          </cell>
        </row>
        <row r="874">
          <cell r="A874" t="str">
            <v>Молочная варёная 0,4кг (Дугушка) ШТ, ШТ</v>
          </cell>
          <cell r="B874" t="str">
            <v>SU003786</v>
          </cell>
        </row>
        <row r="875">
          <cell r="A875" t="str">
            <v>Колбаса 0,4 кг Стародворье Молочная Дугушка в оболочке вектор</v>
          </cell>
          <cell r="B875" t="str">
            <v>SU003786</v>
          </cell>
        </row>
        <row r="876">
          <cell r="A876" t="str">
            <v>дуга молочная 0.4</v>
          </cell>
          <cell r="B876" t="str">
            <v>SU003786</v>
          </cell>
        </row>
        <row r="877">
          <cell r="A877" t="str">
            <v>Вареные колбасы Молочная Дугушка Дугушка Фикс.вес 0,4 Вектор Дугушка</v>
          </cell>
          <cell r="B877" t="str">
            <v>SU003786</v>
          </cell>
        </row>
        <row r="878">
          <cell r="A878" t="str">
            <v xml:space="preserve"> 064  Колбаса Молочная Дугушка, вектор 0,4 кг, ТМ Стародворье  ПОКОМ, шт</v>
          </cell>
          <cell r="B878" t="str">
            <v>SU003786</v>
          </cell>
        </row>
        <row r="879">
          <cell r="A879" t="str">
            <v xml:space="preserve"> 064  Колбаса Молочная Дугушка, вектор 0,4 кг, ТМ Стародворье  ПОКОМ</v>
          </cell>
          <cell r="B879" t="str">
            <v>SU003786</v>
          </cell>
        </row>
        <row r="880">
          <cell r="A880" t="str">
            <v>Колбаса Молочная Дугушка, в/у, ВЕС, ТМ Стародворье   ПОКОМ</v>
          </cell>
          <cell r="B880" t="str">
            <v>SU002010</v>
          </cell>
        </row>
        <row r="881">
          <cell r="A881" t="str">
            <v>Вареные колбасы Молочная Дугушка Дугушка Весовые Вектор Дугушка</v>
          </cell>
          <cell r="B881" t="str">
            <v>SU002010</v>
          </cell>
        </row>
        <row r="882">
          <cell r="A882" t="str">
            <v>ДУГУШКА Молочная нар .Стародворские колбасы</v>
          </cell>
          <cell r="B882" t="str">
            <v>SU002010</v>
          </cell>
        </row>
        <row r="883">
          <cell r="A883" t="str">
            <v>ДУГУШКА Молочная вар. Стародворские колбасы</v>
          </cell>
          <cell r="B883" t="str">
            <v>SU002010</v>
          </cell>
        </row>
        <row r="884">
          <cell r="A884" t="str">
            <v>ДУГУШКА Молочная вар,Стародворские колбасы</v>
          </cell>
          <cell r="B884" t="str">
            <v>SU002010</v>
          </cell>
        </row>
        <row r="885">
          <cell r="A885" t="str">
            <v>ДУГУШКА Молочная еар.Стародворские колбасы</v>
          </cell>
          <cell r="B885" t="str">
            <v>SU002010</v>
          </cell>
        </row>
        <row r="886">
          <cell r="A886" t="str">
            <v>ДУГУШКА Молочная вар.Стародворские колбасы</v>
          </cell>
          <cell r="B886" t="str">
            <v>SU002010</v>
          </cell>
        </row>
        <row r="887">
          <cell r="A887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887" t="str">
            <v>SU002010</v>
          </cell>
        </row>
        <row r="888">
          <cell r="A888" t="str">
            <v>Колбаса Молочная Дугушка, в/у, ВЕС, ТМ Стародворье   ПОКОМ, кг</v>
          </cell>
          <cell r="B888" t="str">
            <v>SU002010</v>
          </cell>
        </row>
        <row r="889">
          <cell r="A889" t="str">
            <v>Молочная Дугушка  800гр (Стародвор) 55 суток, кг</v>
          </cell>
          <cell r="B889" t="str">
            <v>SU002010</v>
          </cell>
        </row>
        <row r="890">
          <cell r="A890" t="str">
            <v>Молочная варёная в/у (Дугушка) , Кг</v>
          </cell>
          <cell r="B890" t="str">
            <v>SU002010</v>
          </cell>
        </row>
        <row r="891">
          <cell r="A891" t="str">
            <v>229  Колбаса Молочная Дугушка, в/у, ВЕС, ТМ Стародворье   ПОКОМ, кг</v>
          </cell>
          <cell r="B891" t="str">
            <v>SU002010</v>
          </cell>
        </row>
        <row r="892">
          <cell r="A892" t="str">
            <v xml:space="preserve"> 229  Колбаса Молочная Дугушка, в/у, ВЕС, ТМ Стародворье   ПОКОМ</v>
          </cell>
          <cell r="B892" t="str">
            <v>SU002010</v>
          </cell>
        </row>
        <row r="893">
          <cell r="A893" t="str">
            <v>426 С/к колбасы Чипсы сыровяленые из натурального филе Ядрена копоть Фикс.вес 0,03 Поком</v>
          </cell>
          <cell r="B893" t="str">
            <v>SU002049</v>
          </cell>
        </row>
        <row r="894">
          <cell r="A894" t="str">
            <v>113  Чипсы сыровяленые из натурального филе, 0,025кг ТМ Ядрена Копоть ПОКОМ</v>
          </cell>
          <cell r="B894" t="str">
            <v>SU002049</v>
          </cell>
        </row>
        <row r="895">
          <cell r="A895" t="str">
            <v>Чипсы сыровяленые из натурального филе ТМ Ядрена копоть ТС Ядрена копоть мгс ф/в 0,025 кг теплая полка АК</v>
          </cell>
          <cell r="B895" t="str">
            <v>SU002049</v>
          </cell>
        </row>
        <row r="896">
          <cell r="A896" t="str">
            <v>Чипсы сыровяленые из натурального филе, 0,025кг ТМ Ядрена Копоть ПОКОМ</v>
          </cell>
          <cell r="B896" t="str">
            <v>SU002049</v>
          </cell>
        </row>
        <row r="897">
          <cell r="A897" t="str">
            <v>Колбаски бюргерсы ТМ Ядрена копоть ТС Ядрена копоть мгс ф/в 0,3 кг СК</v>
          </cell>
          <cell r="B897" t="str">
            <v>SU002447</v>
          </cell>
        </row>
        <row r="898">
          <cell r="A898" t="str">
            <v>Сардельки Левантские ТМ Особый рецепт NDX мгс вес СК</v>
          </cell>
          <cell r="B898" t="str">
            <v>SU002472</v>
          </cell>
        </row>
        <row r="899">
          <cell r="A899" t="str">
            <v>Сардельки Левантские ТМ Особый Рецепт, ВЕС. ПОКОМ</v>
          </cell>
          <cell r="B899" t="str">
            <v>SU002472</v>
          </cell>
        </row>
        <row r="900">
          <cell r="A900" t="str">
            <v>Ветчина Балыкбургская (Баварушка) 0,420кг ШТ, шт</v>
          </cell>
          <cell r="B900" t="str">
            <v>SU002319</v>
          </cell>
        </row>
        <row r="901">
          <cell r="A901" t="str">
            <v>409  Ветчина Балыкбургская ТМ Баварушка  в оболочке фиброуз в/у 0,42 кг ПОКОМ</v>
          </cell>
          <cell r="B901" t="str">
            <v>SU002319</v>
          </cell>
        </row>
        <row r="902">
          <cell r="A902" t="str">
            <v>Ветчина Балыкбургская (Баварушка) 0,420кг ШТ, ШТ</v>
          </cell>
          <cell r="B902" t="str">
            <v>SU002319</v>
          </cell>
        </row>
        <row r="903">
          <cell r="A903" t="str">
            <v>Колбаса Балыкбургская рубленая, в/у 0,35 кг срез, БАВАРУШКА ПОКОМ</v>
          </cell>
          <cell r="B903" t="str">
            <v>SU002545</v>
          </cell>
        </row>
        <row r="904">
          <cell r="A904" t="str">
            <v>Балыкбурская рубленная 0,35 кг срез, БАВАРУШКА ПОКОМ</v>
          </cell>
          <cell r="B904" t="str">
            <v>SU002545</v>
          </cell>
        </row>
        <row r="905">
          <cell r="A905" t="str">
            <v>В/к колбасы Балыкбургская рубленая срез Балыкбургская Фикс.вес 0,35 фиброуз в/у Баварушка</v>
          </cell>
          <cell r="B905" t="str">
            <v>SU002545</v>
          </cell>
        </row>
        <row r="906">
          <cell r="A906" t="str">
            <v>323 Колбаса варенокопченая Балыкбургская рубленая ТМ Баварушка срез 0,35 кг   ПОКОМ</v>
          </cell>
          <cell r="B906" t="str">
            <v>SU002545</v>
          </cell>
        </row>
        <row r="907">
          <cell r="A907" t="str">
            <v>282  Колбаса Балыкбургская рубленая, в/у 0,35 кг срез, БАВАРУШКА ПОКОМ</v>
          </cell>
          <cell r="B907" t="str">
            <v>SU002545</v>
          </cell>
        </row>
        <row r="908">
          <cell r="A908" t="str">
            <v>В/к колбасы Балыкбургская с копченым балыком срез Балыкбургская Фикс.вес 0,35 фиброуз в/у Баварушка</v>
          </cell>
          <cell r="B908" t="str">
            <v>SU002604</v>
          </cell>
        </row>
        <row r="909">
          <cell r="A909" t="str">
            <v>Колбаса Балыкбурская с копченым балыком, в/у 0,35 кг срез, БАВАРУШКА ПОКОМ</v>
          </cell>
          <cell r="B909" t="str">
            <v>SU002604</v>
          </cell>
        </row>
        <row r="910">
          <cell r="A910" t="str">
            <v>Балыкбургская с копченым балыком 0.З5кг</v>
          </cell>
          <cell r="B910" t="str">
            <v>SU002604</v>
          </cell>
        </row>
        <row r="911">
          <cell r="A911" t="str">
            <v>Балыкбургская с копченым балыком 0,З5кг</v>
          </cell>
          <cell r="B911" t="str">
            <v>SU002604</v>
          </cell>
        </row>
        <row r="912">
          <cell r="A912" t="str">
            <v>Балыкбургская с копченым балыком 0,35кг</v>
          </cell>
          <cell r="B912" t="str">
            <v>SU002604</v>
          </cell>
        </row>
        <row r="913">
          <cell r="A913" t="str">
            <v>Балыкбургская с копченым балыком 0.35кг</v>
          </cell>
          <cell r="B913" t="str">
            <v>SU002604</v>
          </cell>
        </row>
        <row r="914">
          <cell r="A914" t="str">
            <v>Балыкбургская с копченым балыком в/к 0,35кг Стародворские колбасы</v>
          </cell>
          <cell r="B914" t="str">
            <v>SU002604</v>
          </cell>
        </row>
        <row r="915">
          <cell r="A915" t="str">
            <v>Балыкбургская 0.35кг</v>
          </cell>
          <cell r="B915" t="str">
            <v>SU002604</v>
          </cell>
        </row>
        <row r="916">
          <cell r="A916" t="str">
            <v>116  Колбаса Балыкбургская с копченым балыком, в/у 0,35 кг срез, БАВАРУШКА ПОКОМ</v>
          </cell>
          <cell r="B916" t="str">
            <v>SU002604</v>
          </cell>
        </row>
        <row r="917">
          <cell r="A917" t="str">
            <v>116  Колбаса Балыкбурская с копченым балыком, в/у 0,35 кг срез, БАВАРУШКА ПОКОМ</v>
          </cell>
          <cell r="B917" t="str">
            <v>SU002604</v>
          </cell>
        </row>
        <row r="918">
          <cell r="A918" t="str">
            <v>Колбаса 0,35 кг Сервелат Филейбургский с ароматными пряностями ТМ Баварушка в оболочке фиброуз в в/у</v>
          </cell>
          <cell r="B918" t="str">
            <v>SU002602</v>
          </cell>
        </row>
        <row r="919">
          <cell r="A919" t="str">
            <v>Сервелат Филейбургский с ароматными пряностями 0,35кг Стародворские колбасы</v>
          </cell>
          <cell r="B919" t="str">
            <v>SU002602</v>
          </cell>
        </row>
        <row r="920">
          <cell r="A920" t="str">
            <v>Сервелат Филейбургский с ароматными пряностями 0.З5кг</v>
          </cell>
          <cell r="B920" t="str">
            <v>SU002602</v>
          </cell>
        </row>
        <row r="921">
          <cell r="A921" t="str">
            <v>Сервелат Фмлейбургский с ароматными пряностями 0,35кг</v>
          </cell>
          <cell r="B921" t="str">
            <v>SU002602</v>
          </cell>
        </row>
        <row r="922">
          <cell r="A922" t="str">
            <v>Сервелат Филейбургский с ароматными пряностями 0,35кг</v>
          </cell>
          <cell r="B922" t="str">
            <v>SU002602</v>
          </cell>
        </row>
        <row r="923">
          <cell r="A923" t="str">
            <v>Сервелат Филейбургский с ароматными пряностями 035 кг</v>
          </cell>
          <cell r="B923" t="str">
            <v>SU002602</v>
          </cell>
        </row>
        <row r="924">
          <cell r="A924" t="str">
            <v>Сервелат Филейбургский с ароматными пряностями 0.35кг</v>
          </cell>
          <cell r="B924" t="str">
            <v>SU002602</v>
          </cell>
        </row>
        <row r="925">
          <cell r="A925" t="str">
            <v>Сервелат Фипейбургский с ароматными пряностями 0,З5кг</v>
          </cell>
          <cell r="B925" t="str">
            <v>SU002602</v>
          </cell>
        </row>
        <row r="926">
          <cell r="A926" t="str">
            <v>Сервелат Филейбургский с ароматными пряностями 0,З5кг</v>
          </cell>
          <cell r="B926" t="str">
            <v>SU002602</v>
          </cell>
        </row>
        <row r="927">
          <cell r="A927" t="str">
            <v>Сервелат Филебургский с ароматными пряностями 0.З5кг</v>
          </cell>
          <cell r="B927" t="str">
            <v>SU002602</v>
          </cell>
        </row>
        <row r="928">
          <cell r="A928" t="str">
            <v>Сервелат Фипейбургский с ароматными пряностями 0,35кг</v>
          </cell>
          <cell r="B928" t="str">
            <v>SU002602</v>
          </cell>
        </row>
        <row r="929">
          <cell r="A929" t="str">
            <v>Сервелат Филейбургский с ароматными пряностями 0.35кг Стародворские колбасы</v>
          </cell>
          <cell r="B929" t="str">
            <v>SU002602</v>
          </cell>
        </row>
        <row r="930">
          <cell r="A930" t="str">
            <v>В/к колбасы Сервелат Филейбургский с ароматными пряностями срез Филейбургская Фикс.вес 0,35 фиброуз Баварушка</v>
          </cell>
          <cell r="B930" t="str">
            <v>SU002602</v>
          </cell>
        </row>
        <row r="931">
          <cell r="A931" t="str">
            <v xml:space="preserve"> 117  Колбаса Сервелат Филейбургский с ароматными пряностями, в/у 0,35 кг срез, БАВАРУШКА ПОКОМ, шт</v>
          </cell>
          <cell r="B931" t="str">
            <v>SU002602</v>
          </cell>
        </row>
        <row r="932">
          <cell r="A932" t="str">
            <v>Колбаса Сервелат Филейбургский с ароматными пряностями, в/у 0,35 кг срез, БАВАРУШКА ПОКОМ</v>
          </cell>
          <cell r="B932" t="str">
            <v>SU002602</v>
          </cell>
        </row>
        <row r="933">
          <cell r="A933" t="str">
            <v xml:space="preserve"> 117  Колбаса Сервелат Филейбургский с ароматными пряностями, в/у 0,35 кг срез, БАВАРУШКА ПОКОМ</v>
          </cell>
          <cell r="B933" t="str">
            <v>SU002602</v>
          </cell>
        </row>
        <row r="934">
          <cell r="A934" t="str">
            <v>Колбаса Сервелат Филейбургский с филе сочного окорока, в/у 0,35 кг срез, БАВАРУШКА ПОКОМ</v>
          </cell>
          <cell r="B934" t="str">
            <v>SU002606</v>
          </cell>
        </row>
        <row r="935">
          <cell r="A935" t="str">
            <v>Сервелат Филейбургский с филе сочного окорока в/к 0,35кг Стародворские колбасы</v>
          </cell>
          <cell r="B935" t="str">
            <v>SU002606</v>
          </cell>
        </row>
        <row r="936">
          <cell r="A936" t="str">
            <v>Сервелат Филейбургский с филе сочного окорока в/к 0.35кг Стародворские колбасы</v>
          </cell>
          <cell r="B936" t="str">
            <v>SU002606</v>
          </cell>
        </row>
        <row r="937">
          <cell r="A937" t="str">
            <v>Сервелат Филейбургский с филе сочного окорока в/к 0.З5кг Стародворские колбасы</v>
          </cell>
          <cell r="B937" t="str">
            <v>SU002606</v>
          </cell>
        </row>
        <row r="938">
          <cell r="A938" t="str">
            <v>Сервелат Фмлейбургский с филе сочного окорока 0.35кг</v>
          </cell>
          <cell r="B938" t="str">
            <v>SU002606</v>
          </cell>
        </row>
        <row r="939">
          <cell r="A939" t="str">
            <v>Сервелат Фмлейбургский с филе сочного окорока 0,35кг</v>
          </cell>
          <cell r="B939" t="str">
            <v>SU002606</v>
          </cell>
        </row>
        <row r="940">
          <cell r="A940" t="str">
            <v>Сервелат Филейбургский с филе сочного окорока 0,35кг</v>
          </cell>
          <cell r="B940" t="str">
            <v>SU002606</v>
          </cell>
        </row>
        <row r="941">
          <cell r="A941" t="str">
            <v>Сервелат Филейбургский с филе сочного окорока 0.З5кг</v>
          </cell>
          <cell r="B941" t="str">
            <v>SU002606</v>
          </cell>
        </row>
        <row r="942">
          <cell r="A942" t="str">
            <v>Сервелат Филейбургский с филе сочного окорока 0.35кг</v>
          </cell>
          <cell r="B942" t="str">
            <v>SU002606</v>
          </cell>
        </row>
        <row r="943">
          <cell r="A943" t="str">
            <v>Сервелат Фипейбургский с филе сочного окорока 0,З5кг</v>
          </cell>
          <cell r="B943" t="str">
            <v>SU002606</v>
          </cell>
        </row>
        <row r="944">
          <cell r="A944" t="str">
            <v>Сервелат Филейбургский с филе сочного окорока 0,З5кг</v>
          </cell>
          <cell r="B944" t="str">
            <v>SU002606</v>
          </cell>
        </row>
        <row r="945">
          <cell r="A945" t="str">
            <v>Колбаса 0,35 кг Сервелат Филейбургский с филе сочного окорока срез в/к Фиброуз в/у Баварушка</v>
          </cell>
          <cell r="B945" t="str">
            <v>SU002606</v>
          </cell>
        </row>
        <row r="946">
          <cell r="A946" t="str">
            <v>В/к колбасы Сервелат Филейбургский с филе сочного окорока срез Филейбургская Фикс.вес 0,35 Фиброуз в/у Баварушка</v>
          </cell>
          <cell r="B946" t="str">
            <v>SU002606</v>
          </cell>
        </row>
        <row r="947">
          <cell r="A947" t="str">
            <v xml:space="preserve"> 118  Колбаса Сервелат Филейбургский с филе сочного окорока, в/у 0,35 кг срез, БАВАРУШКА ПОКОМ, шт</v>
          </cell>
          <cell r="B947" t="str">
            <v>SU002606</v>
          </cell>
        </row>
        <row r="948">
          <cell r="A948" t="str">
            <v xml:space="preserve"> 118  Колбаса Сервелат Филейбургский с филе сочного окорока, в/у 0,35 кг срез, БАВАРУШКА ПОКОМ</v>
          </cell>
          <cell r="B948" t="str">
            <v>SU002606</v>
          </cell>
        </row>
        <row r="949">
          <cell r="A949" t="str">
            <v>351 Сосиски Филейбургские с грудкой ТМ Баварушка в оболо амицел в моди газовой среде 0,33 кг  Поком</v>
          </cell>
          <cell r="B949" t="str">
            <v>SU002557</v>
          </cell>
        </row>
        <row r="950">
          <cell r="A950" t="str">
            <v>351 Сосиски Филейбургские с грудкой ТМ Баварушка в оболо амицел в моди газовой среде 0,33 кг  Поком, шт</v>
          </cell>
          <cell r="B950" t="str">
            <v>SU002557</v>
          </cell>
        </row>
        <row r="951">
          <cell r="A951" t="str">
            <v>Сосиски 0,33 кг Баварушки с грудкой Филейбургская П/а мгс Баварушка</v>
          </cell>
          <cell r="B951" t="str">
            <v>SU002557</v>
          </cell>
        </row>
        <row r="952">
          <cell r="A952" t="str">
            <v>114  Сосиски Филейбургские с филе сочного окорока, 0,55 кг, БАВАРУШКА ПОКОМ</v>
          </cell>
          <cell r="B952" t="str">
            <v>SU002419</v>
          </cell>
        </row>
        <row r="953">
          <cell r="A953" t="str">
            <v xml:space="preserve"> 114  Сосиски Филейбургские с филе сочного окорока, 0,55 кг, БАВАРУШКА ПОКОМ, шт</v>
          </cell>
          <cell r="B953" t="str">
            <v>SU002419</v>
          </cell>
        </row>
        <row r="954">
          <cell r="A954" t="str">
            <v>Сосиски 0,55 кг Филейбургские с филе сочного окорока Баварушка в оболочке амицел в модиф.газ. среде</v>
          </cell>
          <cell r="B954" t="str">
            <v>SU002419</v>
          </cell>
        </row>
        <row r="955">
          <cell r="A955" t="str">
            <v>Сосиски Филейбургские с филе сочного окорока, ВЕС, ТМ Баварушка  ПОКОМ</v>
          </cell>
          <cell r="B955" t="str">
            <v>SU002448</v>
          </cell>
        </row>
        <row r="956">
          <cell r="A956" t="str">
            <v>268  Сосиски Филейбургские с филе сочного окорока, ВЕС, ТМ Баварушка  ПОКОМ, кг</v>
          </cell>
          <cell r="B956" t="str">
            <v>SU002448</v>
          </cell>
        </row>
        <row r="957">
          <cell r="A957" t="str">
            <v>268  Сосиски Филейбургские с филе сочного окорока, ВЕС, ТМ Баварушка  ПОКОМ</v>
          </cell>
          <cell r="B957" t="str">
            <v>SU002448</v>
          </cell>
        </row>
        <row r="958">
          <cell r="A958" t="str">
            <v>СОСИСКИ ФИЛЕЙБУРСКИЕ С СОЧНЫМ ОКОРОКОМ 1,5</v>
          </cell>
          <cell r="B958" t="str">
            <v>SU002448</v>
          </cell>
        </row>
        <row r="959">
          <cell r="A959" t="str">
            <v>СОСИСКИ ФИЛЕЙБУРГСКИЕ С СОЧНЫМ ОКОРОКОМ</v>
          </cell>
          <cell r="B959" t="str">
            <v>SU002448</v>
          </cell>
        </row>
        <row r="960">
          <cell r="A960" t="str">
            <v>Колбаса 0,45 кг вареная Филейбургская Баварушка в оболочке вектор</v>
          </cell>
          <cell r="B960" t="str">
            <v>SU002476</v>
          </cell>
        </row>
        <row r="961">
          <cell r="A961" t="str">
            <v>342 Колбаса вареная Филейбургская ТМ Баварушка ТС Баварушка в оболочке вектор 0,45 кг  ПОКОМ</v>
          </cell>
          <cell r="B961" t="str">
            <v>SU002476</v>
          </cell>
        </row>
        <row r="962">
          <cell r="A962" t="str">
            <v>342 Колбаса вареная Филейбургская ТМ Баварушка ТС Баварушка в оболочке вектор 0,45 кг  ПОКОМ, шт</v>
          </cell>
          <cell r="B962" t="str">
            <v>SU002476</v>
          </cell>
        </row>
        <row r="963">
          <cell r="A963" t="str">
            <v>055  Колбаса вареная Филейбургская, 0,45 кг, БАВАРУШКА ПОКОМ</v>
          </cell>
          <cell r="B963" t="str">
            <v>SU002476</v>
          </cell>
        </row>
        <row r="964">
          <cell r="A964" t="str">
            <v>054  Колбаса вареная Филейбургская с филе сочного окорока, 0,45 кг, БАВАРУШКА ПОКОМ</v>
          </cell>
          <cell r="B964" t="str">
            <v>SU002477</v>
          </cell>
        </row>
        <row r="965">
          <cell r="A965" t="str">
            <v xml:space="preserve"> 054  Колбаса вареная Филейбургская с филе сочного окорока, 0,45 кг, БАВАРУШКА ПОКОМ, шт</v>
          </cell>
          <cell r="B965" t="str">
            <v>SU002477</v>
          </cell>
        </row>
        <row r="966">
          <cell r="A966" t="str">
            <v>Колбаса 0,45 кг вареная Филейбургская с филе сочного окорока Баварушка</v>
          </cell>
          <cell r="B966" t="str">
            <v>SU002477</v>
          </cell>
        </row>
        <row r="967">
          <cell r="A967" t="str">
            <v>265  Колбаса Балыкбургская, ВЕС, ТМ Баварушка  ПОКОМ, кг</v>
          </cell>
          <cell r="B967" t="str">
            <v>SU002612</v>
          </cell>
        </row>
        <row r="968">
          <cell r="A968" t="str">
            <v>265 Колбаса Балыкбургская, ВЕС, ТМ Баварушка ПОКОМ, кг</v>
          </cell>
          <cell r="B968" t="str">
            <v>SU002612</v>
          </cell>
        </row>
        <row r="969">
          <cell r="A969" t="str">
            <v>Балыкбургская в/к е/у Стародворские колбасы</v>
          </cell>
          <cell r="B969" t="str">
            <v>SU002612</v>
          </cell>
        </row>
        <row r="970">
          <cell r="A970" t="str">
            <v>Балыкбургская в!к в/у Стародворские колбасы</v>
          </cell>
          <cell r="B970" t="str">
            <v>SU002612</v>
          </cell>
        </row>
        <row r="971">
          <cell r="A971" t="str">
            <v>Балыкбургская в/к в/у Стародворские колбасы</v>
          </cell>
          <cell r="B971" t="str">
            <v>SU002612</v>
          </cell>
        </row>
        <row r="972">
          <cell r="A972" t="str">
            <v>Баварушка с грудинкой в/к в/у (Балыкбургская), Кг</v>
          </cell>
          <cell r="B972" t="str">
            <v>SU002612</v>
          </cell>
        </row>
        <row r="973">
          <cell r="A973" t="str">
            <v>210  Колбаса Баварушка с грудинкой, ВЕС, фиброуз в/у, ТМ Стародворье ПОКОМ</v>
          </cell>
          <cell r="B973" t="str">
            <v>SU002612</v>
          </cell>
        </row>
        <row r="974">
          <cell r="A974" t="str">
            <v>Колбаса варено-копченая Балыкбургская ТМ Баварушка фиброуз в/у вес СК</v>
          </cell>
          <cell r="B974" t="str">
            <v>SU002612</v>
          </cell>
        </row>
        <row r="975">
          <cell r="A975" t="str">
            <v>Колбаса Балыкбурская с копченым балыком,  БАВАРУШКА ПОКОМ</v>
          </cell>
          <cell r="B975" t="str">
            <v>SU002612</v>
          </cell>
        </row>
        <row r="976">
          <cell r="A976" t="str">
            <v xml:space="preserve"> 265  Колбаса Балыкбургская, ВЕС, ТМ Баварушка  ПОКОМ</v>
          </cell>
          <cell r="B976" t="str">
            <v>SU002612</v>
          </cell>
        </row>
        <row r="977">
          <cell r="A977" t="str">
            <v>Колбаса Балыкбургская Баварушка в/к 700гр (Стародвор) 45 суток, кг</v>
          </cell>
          <cell r="B977" t="str">
            <v>SU002612</v>
          </cell>
        </row>
        <row r="978">
          <cell r="A978" t="str">
            <v>К БАЛЫКБУРСКАЯ 0,7 ТМ БАВАРУШКА</v>
          </cell>
          <cell r="B978" t="str">
            <v>SU002612</v>
          </cell>
        </row>
        <row r="979">
          <cell r="A979" t="str">
            <v>СТ Балыкбурская в/к БАВАРУШКА с балыком</v>
          </cell>
          <cell r="B979" t="str">
            <v>SU002612</v>
          </cell>
        </row>
        <row r="980">
          <cell r="A980" t="str">
            <v>Баварушка Балыкбурская в/к (Стародворские колбасы)</v>
          </cell>
          <cell r="B980" t="str">
            <v>SU002612</v>
          </cell>
        </row>
        <row r="981">
          <cell r="A981" t="str">
            <v>Баварушка Балыкбурская с копч.балыком в/к (Стародворские колбасы)</v>
          </cell>
          <cell r="B981" t="str">
            <v>SU002612</v>
          </cell>
        </row>
        <row r="982">
          <cell r="A982" t="str">
            <v>В/к колбасы Балыкбургская Балыкбургская Весовые фиброуз в/у Баварушка</v>
          </cell>
          <cell r="B982" t="str">
            <v>SU002612</v>
          </cell>
        </row>
        <row r="983">
          <cell r="A983" t="str">
            <v>Колбаса Филейбургская с сочным окороком, ВЕС, ТМ Баварушка  ПОКОМ</v>
          </cell>
          <cell r="B983" t="str">
            <v>SU002613</v>
          </cell>
        </row>
        <row r="984">
          <cell r="A984" t="str">
            <v>Колбаса Филейбургская с сочным окороком, ВЕС, ТМ Баварушка  ПОКОМ, кг</v>
          </cell>
          <cell r="B984" t="str">
            <v>SU002613</v>
          </cell>
        </row>
        <row r="985">
          <cell r="A985" t="str">
            <v>Фипейбургская с сочным окороком в/н в/у Стародворские колбасы</v>
          </cell>
          <cell r="B985" t="str">
            <v>SU002613</v>
          </cell>
        </row>
        <row r="986">
          <cell r="A986" t="str">
            <v>Филейбургская с сочным окорокам в/к в/у Стародворские колбасы</v>
          </cell>
          <cell r="B986" t="str">
            <v>SU002613</v>
          </cell>
        </row>
        <row r="987">
          <cell r="A987" t="str">
            <v>Фипейбургская с сочным окороком в/к в/у Стародворские колбасы</v>
          </cell>
          <cell r="B987" t="str">
            <v>SU002613</v>
          </cell>
        </row>
        <row r="988">
          <cell r="A988" t="str">
            <v>Филейбургская с сочным окороком в/к в/у</v>
          </cell>
          <cell r="B988" t="str">
            <v>SU002613</v>
          </cell>
        </row>
        <row r="989">
          <cell r="A989" t="str">
            <v>Филейбургская с сочным окороком в/к в/у Стародворские колбасы</v>
          </cell>
          <cell r="B989" t="str">
            <v>SU002613</v>
          </cell>
        </row>
        <row r="990">
          <cell r="A990" t="str">
            <v>Филейбургская с сочным окороком в!к в/у Стародворские колбасы</v>
          </cell>
          <cell r="B990" t="str">
            <v>SU002613</v>
          </cell>
        </row>
        <row r="991">
          <cell r="A991" t="str">
            <v>Филейбургская с сочным окороком век в/у Стародворские колбасы</v>
          </cell>
          <cell r="B991" t="str">
            <v>SU002613</v>
          </cell>
        </row>
        <row r="992">
          <cell r="A992" t="str">
            <v>Филейбургская с сочным окороком в/к в/у 700гр (Стародвор) 45 суток, кг</v>
          </cell>
          <cell r="B992" t="str">
            <v>SU002613</v>
          </cell>
        </row>
        <row r="993">
          <cell r="A993" t="str">
            <v>Сервелат Баварушка с сочным окороком в/к в/у (Филейбургская), Кг</v>
          </cell>
          <cell r="B993" t="str">
            <v>SU002613</v>
          </cell>
        </row>
        <row r="994">
          <cell r="A994" t="str">
            <v>В/к колбасы Филейбургская с сочным окороком Филейбургская Весовые фиброуз в/у Баварушка</v>
          </cell>
          <cell r="B994" t="str">
            <v>SU002613</v>
          </cell>
        </row>
        <row r="995">
          <cell r="A995" t="str">
            <v>Баварушка Флейбургская с сочн.Окороком в/к в/у Стародворские колбасы</v>
          </cell>
          <cell r="B995" t="str">
            <v>SU002613</v>
          </cell>
        </row>
        <row r="996">
          <cell r="A996" t="str">
            <v>266  Колбаса Филейбургская с сочным окороком, ВЕС, ТМ Баварушка  ПОКОМ, кг</v>
          </cell>
          <cell r="B996" t="str">
            <v>SU002613</v>
          </cell>
        </row>
        <row r="997">
          <cell r="A997" t="str">
            <v xml:space="preserve"> 266  Колбаса Филейбургская с сочным окороком, ВЕС, ТМ Баварушка  ПОКОМ</v>
          </cell>
          <cell r="B997" t="str">
            <v>SU002613</v>
          </cell>
        </row>
        <row r="998">
          <cell r="A998" t="str">
            <v>Колбаса варено-копченая Салями Филейбургская зернистая ТМ Баварушка фиброуз в/у вес СК</v>
          </cell>
          <cell r="B998" t="str">
            <v>SU002614</v>
          </cell>
        </row>
        <row r="999">
          <cell r="A999" t="str">
            <v>Салями Филейбург зернист  в/к 700гр (Стародвор) 45 суток, кг</v>
          </cell>
          <cell r="B999" t="str">
            <v>SU002614</v>
          </cell>
        </row>
        <row r="1000">
          <cell r="A1000" t="str">
            <v>Салями Филейбург зернист  в/к 700гр (Стародвор) 45 суток вес</v>
          </cell>
          <cell r="B1000" t="str">
            <v>SU002614</v>
          </cell>
        </row>
        <row r="1001">
          <cell r="A1001" t="str">
            <v>Салями Филейбург зернист  в/к 700гр (Стародвор) 45 суток ru</v>
          </cell>
          <cell r="B1001" t="str">
            <v>SU002614</v>
          </cell>
        </row>
        <row r="1002">
          <cell r="A1002" t="str">
            <v>В/к колбасы Салями Филейбургская зернистая Филейбургская Весовые фиброуз в/у Баварушка</v>
          </cell>
          <cell r="B1002" t="str">
            <v>SU002614</v>
          </cell>
        </row>
        <row r="1003">
          <cell r="A1003" t="str">
            <v>Колбаса Салями Филейбургская зернистая, оболочка фиброуз, ВЕС, ТМ Баварушка  ПОКОМ</v>
          </cell>
          <cell r="B1003" t="str">
            <v>SU002614</v>
          </cell>
        </row>
        <row r="1004">
          <cell r="A1004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1004" t="str">
            <v>SU002614</v>
          </cell>
        </row>
        <row r="1005">
          <cell r="A1005" t="str">
            <v>Сапями Филейбургская зернистая в/у Стародворские колбасы</v>
          </cell>
          <cell r="B1005" t="str">
            <v>SU002614</v>
          </cell>
        </row>
        <row r="1006">
          <cell r="A1006" t="str">
            <v>Салями Филейбургская ЗерниСтая в/у Стародворские колбасы</v>
          </cell>
          <cell r="B1006" t="str">
            <v>SU002614</v>
          </cell>
        </row>
        <row r="1007">
          <cell r="A1007" t="str">
            <v>Салями Филейбургския зернистая в/у Стародворские колбасы</v>
          </cell>
          <cell r="B1007" t="str">
            <v>SU002614</v>
          </cell>
        </row>
        <row r="1008">
          <cell r="A1008" t="str">
            <v>Салями Филейбургская зернистая в/у Стародворские колбасы</v>
          </cell>
          <cell r="B1008" t="str">
            <v>SU002614</v>
          </cell>
        </row>
        <row r="1009">
          <cell r="A1009" t="str">
            <v>Салями Фгллейбургская зернистая в/у Стародворские колбасы</v>
          </cell>
          <cell r="B1009" t="str">
            <v>SU002614</v>
          </cell>
        </row>
        <row r="1010">
          <cell r="A1010" t="str">
            <v>СТ Салями Филейбургская Зернистая вес</v>
          </cell>
          <cell r="B1010" t="str">
            <v>SU002614</v>
          </cell>
        </row>
        <row r="1011">
          <cell r="A1011" t="str">
            <v>Салями зернистая (Баварушка), Кг</v>
          </cell>
          <cell r="B1011" t="str">
            <v>SU002614</v>
          </cell>
        </row>
        <row r="1012">
          <cell r="A1012" t="str">
            <v>Баварушка Филейбургская Зернистая салями в/к в/у Старод.Колб</v>
          </cell>
          <cell r="B1012" t="str">
            <v>SU002614</v>
          </cell>
        </row>
        <row r="1013">
          <cell r="A1013" t="str">
            <v>Колбаса Салями Филейбургская зернистая, ВЕС, ТМ Баварушка  ПОКОМ</v>
          </cell>
          <cell r="B1013" t="str">
            <v>SU002614</v>
          </cell>
        </row>
        <row r="1014">
          <cell r="A1014" t="str">
            <v>266  Колбаса Салями Филейбургская зернистая, ВЕС, ТМ Баварушка  ПОКОМ</v>
          </cell>
          <cell r="B1014" t="str">
            <v>SU002614</v>
          </cell>
        </row>
        <row r="1015">
          <cell r="A1015" t="str">
            <v xml:space="preserve"> 267  Колбаса Салями Филейбургская зернистая, оболочка фиброуз, ВЕС, ТМ Баварушка  ПОКОМ</v>
          </cell>
          <cell r="B1015" t="str">
            <v>SU002614</v>
          </cell>
        </row>
        <row r="1016">
          <cell r="A1016" t="str">
            <v>238  Колбаса Салями Баварушка зернистая, оболочка фиброуз, ВЕС, ТС Баварушка  ПОКОМ</v>
          </cell>
          <cell r="B1016" t="str">
            <v>SU002614</v>
          </cell>
        </row>
        <row r="1017">
          <cell r="A1017" t="str">
            <v>238  Колбаса Салями Баварушка зернистая, оболочка фиброуз, ВЕС, ТС Баварушка  ПОКОМ, кг</v>
          </cell>
          <cell r="B1017" t="str">
            <v>SU002614</v>
          </cell>
        </row>
        <row r="1018">
          <cell r="A1018" t="str">
            <v>211  Колбаса Баварушка с душистым чесноком, ВЕС, фиброуз в/у, ТМ Стародворье ПОКОМ, кг</v>
          </cell>
          <cell r="B1018" t="str">
            <v>SU002615</v>
          </cell>
        </row>
        <row r="1019">
          <cell r="A1019" t="str">
            <v>211  Колбаса Баварушка с душистым чесноком, ВЕС, фиброуз в/у, ТМ Стародворье ПОКОМ</v>
          </cell>
          <cell r="B1019" t="str">
            <v>SU002615</v>
          </cell>
        </row>
        <row r="1020">
          <cell r="A1020" t="str">
            <v>Колбаса Филейбургская с душистым чесноком, ВЕС, ТМ Баварушка  ПОКОМ</v>
          </cell>
          <cell r="B1020" t="str">
            <v>SU002615</v>
          </cell>
        </row>
        <row r="1021">
          <cell r="A1021" t="str">
            <v>Колбаса Филейбургская с душистым чесноком,ВЕС, ТМ Баварушка ПОКОМ</v>
          </cell>
          <cell r="B1021" t="str">
            <v>SU002615</v>
          </cell>
        </row>
        <row r="1022">
          <cell r="A1022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022" t="str">
            <v>SU002615</v>
          </cell>
        </row>
        <row r="1023">
          <cell r="A1023" t="str">
            <v>Филейбургская с душистым чесноком вГк в/у Стародворские колбасы</v>
          </cell>
          <cell r="B1023" t="str">
            <v>SU002615</v>
          </cell>
        </row>
        <row r="1024">
          <cell r="A1024" t="str">
            <v>Филейбургская с душистым чесноком в/к в/у Стародворские колбасы</v>
          </cell>
          <cell r="B1024" t="str">
            <v>SU002615</v>
          </cell>
        </row>
        <row r="1025">
          <cell r="A1025" t="str">
            <v>Филейбургская с душистым чесноком в!к в/у Стародворские колбасы</v>
          </cell>
          <cell r="B1025" t="str">
            <v>SU002615</v>
          </cell>
        </row>
        <row r="1026">
          <cell r="A1026" t="str">
            <v>Баварушка Филейбургская с душистым Чесноком в/к в/у Стародворские колбасы</v>
          </cell>
          <cell r="B1026" t="str">
            <v>SU002615</v>
          </cell>
        </row>
        <row r="1027">
          <cell r="A1027" t="str">
            <v>362  Колбаса Филейбургская с душистым чесноком, ВЕС, ТМ Баварушка  ПОКОМ</v>
          </cell>
          <cell r="B1027" t="str">
            <v>SU002615</v>
          </cell>
        </row>
        <row r="1028">
          <cell r="A1028" t="str">
            <v>266  Колбаса Филейбургская с душистым чесноком, ВЕС, ТМ Баварушка  ПОКОМ</v>
          </cell>
          <cell r="B1028" t="str">
            <v>SU002615</v>
          </cell>
        </row>
        <row r="1029">
          <cell r="A1029" t="str">
            <v>391  Колбаса Филейбургская с душистым чесноком, ВЕС, ТМ Баварушка  ПОКОМ</v>
          </cell>
          <cell r="B1029" t="str">
            <v>SU002615</v>
          </cell>
        </row>
        <row r="1030">
          <cell r="A1030" t="str">
            <v>Колбаса Баварушка с душистым чесноком, ВЕС, фиброуз в/у, ТМ Стародворье</v>
          </cell>
          <cell r="B1030" t="str">
            <v>SU002615</v>
          </cell>
        </row>
        <row r="1031">
          <cell r="A1031" t="str">
            <v>В/к колбасы Филейбургская с душистым чесноком Филейбургская Весовые фиброуз в/у Баварушка</v>
          </cell>
          <cell r="B1031" t="str">
            <v>SU002615</v>
          </cell>
        </row>
        <row r="1032">
          <cell r="A1032" t="str">
            <v>Колбаса Баварушка с душистым чесноком, ВЕС, фиброуз в/у, ТМ Стародворье ПОКОМ, кг</v>
          </cell>
          <cell r="B1032" t="str">
            <v>SU002615</v>
          </cell>
        </row>
        <row r="1033">
          <cell r="A1033" t="str">
            <v>211  Колбаса Баварушка с душистым чесноком, ВЕС, фиброуз в/у, ТМ Стародворье ПОКОМ.</v>
          </cell>
          <cell r="B1033" t="str">
            <v>SU002615</v>
          </cell>
        </row>
        <row r="1034">
          <cell r="A1034" t="str">
            <v>290  Колбаса Царедворская, 0,4кг ТМ Стародворье  Поком</v>
          </cell>
          <cell r="B1034" t="str">
            <v>SU002616</v>
          </cell>
        </row>
        <row r="1035">
          <cell r="A1035" t="str">
            <v>Сервелат Филедворский срез в/у 350гр (Стародворье) 40 суток, шт</v>
          </cell>
          <cell r="B1035" t="str">
            <v>SU002617</v>
          </cell>
        </row>
        <row r="1036">
          <cell r="A1036" t="str">
            <v>Сервелат Филедворский 0.З5кг Стародворские колбасы</v>
          </cell>
          <cell r="B1036" t="str">
            <v>SU002617</v>
          </cell>
        </row>
        <row r="1037">
          <cell r="A1037" t="str">
            <v>Сервелат Филедворский 0,З5кг Стародворские колбасы</v>
          </cell>
          <cell r="B1037" t="str">
            <v>SU002617</v>
          </cell>
        </row>
        <row r="1038">
          <cell r="A1038" t="str">
            <v>Сервелат Филедворский О З5кг Стародворские колбасы</v>
          </cell>
          <cell r="B1038" t="str">
            <v>SU002617</v>
          </cell>
        </row>
        <row r="1039">
          <cell r="A1039" t="str">
            <v>Сервелат Филедворский 0,35хг Стародворские колбасы</v>
          </cell>
          <cell r="B1039" t="str">
            <v>SU002617</v>
          </cell>
        </row>
        <row r="1040">
          <cell r="A1040" t="str">
            <v>Сервелат Фмледворский 0, З5кг Стародворские колбасы</v>
          </cell>
          <cell r="B1040" t="str">
            <v>SU002617</v>
          </cell>
        </row>
        <row r="1041">
          <cell r="A1041" t="str">
            <v>Сервелат Филедворский 0,35кг Стародворские колбасы</v>
          </cell>
          <cell r="B1041" t="str">
            <v>SU002617</v>
          </cell>
        </row>
        <row r="1042">
          <cell r="A1042" t="str">
            <v>Сервелат Филедворскай 0,35кг Стародворские колбасы</v>
          </cell>
          <cell r="B1042" t="str">
            <v>SU002617</v>
          </cell>
        </row>
        <row r="1043">
          <cell r="A1043" t="str">
            <v>Колбаса Сервелат Филедворский, фиброуз, в/у 0,35 кг срез,  ПОКОМ</v>
          </cell>
          <cell r="B1043" t="str">
            <v>SU002617</v>
          </cell>
        </row>
        <row r="1044">
          <cell r="A1044" t="str">
            <v>В/к колбасы Сервелат Филедворский срез Бордо Фикс.вес 0,35 фиброуз в/у стародворье</v>
          </cell>
          <cell r="B1044" t="str">
            <v>SU002617</v>
          </cell>
        </row>
        <row r="1045">
          <cell r="A1045" t="str">
            <v xml:space="preserve"> 272  Колбаса Сервелат Филедворский, фиброуз, в/у 0,35 кг срез,  ПОКОМ</v>
          </cell>
          <cell r="B1045" t="str">
            <v>SU002617</v>
          </cell>
        </row>
        <row r="1046">
          <cell r="A1046" t="str">
            <v>272  Колбаса Сервелат Филедворский, фиброуз, в/у 0,35 кг срез,  ПОКОМ</v>
          </cell>
          <cell r="B1046" t="str">
            <v>SU002617</v>
          </cell>
        </row>
        <row r="1047">
          <cell r="A1047" t="str">
            <v>Паштет печеночный 0,1 кг Стародворье со сливочным маслом ламистер</v>
          </cell>
          <cell r="B1047" t="str">
            <v>SU002368</v>
          </cell>
        </row>
        <row r="1048">
          <cell r="A1048" t="str">
            <v>Паштеты Со сливочным маслом ГОСТ Бордо фикс.вес 0,1 Стародворье</v>
          </cell>
          <cell r="B1048" t="str">
            <v>SU002368</v>
          </cell>
        </row>
        <row r="1049">
          <cell r="A1049" t="str">
            <v>347 Паштет печеночный со сливочным маслом ТМ Стародворье ламистер 0,1 кг. Консервы   ПОКОМ</v>
          </cell>
          <cell r="B1049" t="str">
            <v>SU002368</v>
          </cell>
        </row>
        <row r="1050">
          <cell r="A1050" t="str">
            <v>347 Паштет печеночный со сливочным маслом ТМ Стародворье ламистер 0,1 кг. Консервы   ПОКОМ, шт</v>
          </cell>
          <cell r="B1050" t="str">
            <v>SU002368</v>
          </cell>
        </row>
        <row r="1051">
          <cell r="A1051" t="str">
            <v xml:space="preserve"> 285  Паштет печеночный со слив.маслом ТМ Стародворье ламистер 0,1 кг  ПОКОМ</v>
          </cell>
          <cell r="B1051" t="str">
            <v>SU002368</v>
          </cell>
        </row>
        <row r="1052">
          <cell r="A1052" t="str">
            <v>285  Паштет печеночный со слив.маслом ТМ Стародворье ламистер 0,1 кг  ПОКОМ</v>
          </cell>
          <cell r="B1052" t="str">
            <v>SU002368</v>
          </cell>
        </row>
        <row r="1053">
          <cell r="A1053" t="str">
            <v>273  Сосиски Сочинки с сочной грудинкой, МГС 0.4кг,   ПОКОМ, шт</v>
          </cell>
          <cell r="B1053" t="str">
            <v>SU002618</v>
          </cell>
        </row>
        <row r="1054">
          <cell r="A1054" t="str">
            <v>273  Сосиски Сочинки с сочной грудинкой, МГС 0.35кг,   ПОКОМ</v>
          </cell>
          <cell r="B1054" t="str">
            <v>SU002618</v>
          </cell>
        </row>
        <row r="1055">
          <cell r="A1055" t="str">
            <v xml:space="preserve"> 273  Сосиски Сочинки с сочной грудинкой, МГС 0.4кг,   ПОКОМ</v>
          </cell>
          <cell r="B1055" t="str">
            <v>SU002618</v>
          </cell>
        </row>
        <row r="1056">
          <cell r="A1056" t="str">
            <v>Сосиски "Сочинки с сочной грудинкой" Фикс.вес 0,4 П/а мгс ТМ "Стародворье"</v>
          </cell>
          <cell r="B1056" t="str">
            <v>SU002618</v>
          </cell>
        </row>
        <row r="1057">
          <cell r="A1057" t="str">
            <v>Сосиски Сочинки с сочной грудинкой, МГС 0.4кг,   ПОКОМ</v>
          </cell>
          <cell r="B1057" t="str">
            <v>SU002618</v>
          </cell>
        </row>
        <row r="1058">
          <cell r="A1058" t="str">
            <v>Сосиски Сочинки с сочной грудинкой, БОРДО МГС 0.4кг,   ПОКОМ</v>
          </cell>
          <cell r="B1058" t="str">
            <v>SU002618</v>
          </cell>
        </row>
        <row r="1059">
          <cell r="A1059" t="str">
            <v>Сосиски Сочинки с грудинкой п/а 0,450гр (Бордо) ШТ, шт</v>
          </cell>
          <cell r="B1059" t="str">
            <v>SU002618</v>
          </cell>
        </row>
        <row r="1060">
          <cell r="A1060" t="str">
            <v>Сосиски Сочинки с грудинкой п/а 0,400гр (Бордо) ШТ, ШТ</v>
          </cell>
          <cell r="B1060" t="str">
            <v>SU002618</v>
          </cell>
        </row>
        <row r="1061">
          <cell r="A1061" t="str">
            <v>Сосиски Сочинки с грудинкой п/а 0,450гр (Бордо) ШТ, ШТ</v>
          </cell>
          <cell r="B1061" t="str">
            <v>SU002618</v>
          </cell>
        </row>
        <row r="1062">
          <cell r="A1062" t="str">
            <v>Сосиски Сочинкм с сочной грудинкой 0,45 кг</v>
          </cell>
          <cell r="B1062" t="str">
            <v>SU002618</v>
          </cell>
        </row>
        <row r="1063">
          <cell r="A1063" t="str">
            <v>Сосиски Сочинки с сочной грудинкой 0.45 кг</v>
          </cell>
          <cell r="B1063" t="str">
            <v>SU002618</v>
          </cell>
        </row>
        <row r="1064">
          <cell r="A1064" t="str">
            <v>Сосиски Сочинки с сочной грудинкой 0,45 кг</v>
          </cell>
          <cell r="B1064" t="str">
            <v>SU002618</v>
          </cell>
        </row>
        <row r="1065">
          <cell r="A1065" t="str">
            <v>Сосиски Сочинки С сочной грудинкой 0,45 кг</v>
          </cell>
          <cell r="B1065" t="str">
            <v>SU002618</v>
          </cell>
        </row>
        <row r="1066">
          <cell r="A1066" t="str">
            <v>Сосиски Сочинки с Сочной грудинкой 0,45 кг</v>
          </cell>
          <cell r="B1066" t="str">
            <v>SU002618</v>
          </cell>
        </row>
        <row r="1067">
          <cell r="A1067" t="str">
            <v>СОСИСКИ Сочинки С СОЧНОЙ грудинкой 0,45 КГ</v>
          </cell>
          <cell r="B1067" t="str">
            <v>SU002618</v>
          </cell>
        </row>
        <row r="1068">
          <cell r="A1068" t="str">
            <v>СОСИСКИ СоЧинки С СОЧНОЙ грудинкой 0,45 КГ</v>
          </cell>
          <cell r="B1068" t="str">
            <v>SU002618</v>
          </cell>
        </row>
        <row r="1069">
          <cell r="A1069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69" t="str">
            <v>SU002618</v>
          </cell>
        </row>
        <row r="1070">
          <cell r="A1070" t="str">
            <v>Сосиски Сочинки с сочной грудинкой Бордо Фикс.вес 0,4 П/а мгс Стародворье</v>
          </cell>
          <cell r="B1070" t="str">
            <v>SU002618</v>
          </cell>
        </row>
        <row r="1071">
          <cell r="A1071" t="str">
            <v>120  Паштет печеночный Копченый бекон со вкусом копченого бекона 0,1 кг ПОКОМ</v>
          </cell>
          <cell r="B1071" t="str">
            <v>SU002369</v>
          </cell>
        </row>
        <row r="1072">
          <cell r="A1072" t="str">
            <v xml:space="preserve"> 120  Паштет печеночный Копченый бекон со вкусом копченого бекона 0,1 кг ПОКОМ, шт</v>
          </cell>
          <cell r="B1072" t="str">
            <v>SU002369</v>
          </cell>
        </row>
        <row r="1073">
          <cell r="A1073" t="str">
            <v>Паштет печеночный 0,1 кг Стародворье Копченый бекон со вкусом копченого бекона  ламистер</v>
          </cell>
          <cell r="B1073" t="str">
            <v>SU002369</v>
          </cell>
        </row>
        <row r="1074">
          <cell r="A1074" t="str">
            <v>Чипсы сырокопченые с натуральнам филе и парикой, 0,025кг ТМ Ядрена Копоть</v>
          </cell>
          <cell r="B1074" t="str">
            <v>SU002648</v>
          </cell>
        </row>
        <row r="1075">
          <cell r="A1075" t="str">
            <v>370  Колбаса Сервелат Мясорубский с мелкорубленным окороком 0,4 кг срез ТМ Стародворье   ПОКОМ</v>
          </cell>
          <cell r="B1075" t="str">
            <v>SU002659</v>
          </cell>
        </row>
        <row r="1076">
          <cell r="A1076" t="str">
            <v>Сосиски Молокуши миникушай Вязанка Ф/в 0,45 амилюкс мгс Вязанка</v>
          </cell>
          <cell r="B1076" t="str">
            <v>SU002658</v>
          </cell>
        </row>
        <row r="1077">
          <cell r="A1077" t="str">
            <v>Сосиски 0,45 кг Стародворье Молокуши миникушай Вязанка Ф/в  амилюкс мгс</v>
          </cell>
          <cell r="B1077" t="str">
            <v>SU002658</v>
          </cell>
        </row>
        <row r="1078">
          <cell r="A1078" t="str">
            <v>350 Сосиски Молокуши миникушай ТМ Вязанка в оболочке амицел в модифиц газовой среде 0,45 кг  Поком</v>
          </cell>
          <cell r="B1078" t="str">
            <v>SU002658</v>
          </cell>
        </row>
        <row r="1079">
          <cell r="A1079" t="str">
            <v>350 Сосиски Молокуши миникушай ТМ Вязанка в оболочке амицел в модифиц газовой среде 0,45 кг  Поком, шт</v>
          </cell>
          <cell r="B1079" t="str">
            <v>SU002658</v>
          </cell>
        </row>
        <row r="1080">
          <cell r="A1080" t="str">
            <v xml:space="preserve"> 284  Сосиски Молокуши миникушай ТМ Вязанка, 0.45кг, ПОКОМ</v>
          </cell>
          <cell r="B1080" t="str">
            <v>SU002658</v>
          </cell>
        </row>
        <row r="1081">
          <cell r="A1081" t="str">
            <v xml:space="preserve"> 278  Сосиски Сочинки с сочным окороком, МГС 0.4кг,   ПОКОМ</v>
          </cell>
          <cell r="B1081" t="str">
            <v>SU002621</v>
          </cell>
        </row>
        <row r="1082">
          <cell r="A1082" t="str">
            <v>Сосиски Сочинки с сочным окороком, МГС 0.4кг,   ПОКОМ</v>
          </cell>
          <cell r="B1082" t="str">
            <v>SU002621</v>
          </cell>
        </row>
        <row r="1083">
          <cell r="A1083" t="str">
            <v>Сосиски Сочинки с сочным окороком,БОРДО  МГС 0.4кг,   ПОКОМ</v>
          </cell>
          <cell r="B1083" t="str">
            <v>SU002621</v>
          </cell>
        </row>
        <row r="1084">
          <cell r="A1084" t="str">
            <v>Сосиски Сочинки с окорокам 0,45 кг</v>
          </cell>
          <cell r="B1084" t="str">
            <v>SU002621</v>
          </cell>
        </row>
        <row r="1085">
          <cell r="A1085" t="str">
            <v>СОСИСКИ Сочинки С окороком 0,45 КГ</v>
          </cell>
          <cell r="B1085" t="str">
            <v>SU002621</v>
          </cell>
        </row>
        <row r="1086">
          <cell r="A1086" t="str">
            <v>Сосиски Сочинки с окороком 0,45 Кг</v>
          </cell>
          <cell r="B1086" t="str">
            <v>SU002621</v>
          </cell>
        </row>
        <row r="1087">
          <cell r="A1087" t="str">
            <v>Сосиски Сочинки с окороком 0,45 кг</v>
          </cell>
          <cell r="B1087" t="str">
            <v>SU002621</v>
          </cell>
        </row>
        <row r="1088">
          <cell r="A1088" t="str">
            <v>320 Сосиски Сочинки ТМ Стародворье с сочным окороком в оболочке полиамид в модиф газ 0,4 кг  ПОКОМ, шт</v>
          </cell>
          <cell r="B1088" t="str">
            <v>SU002621</v>
          </cell>
        </row>
        <row r="1089">
          <cell r="A1089" t="str">
            <v>320  Сосиски Сочинки с сочным окороком 0,4 кг ТМ Стародворье  ПОКОМ</v>
          </cell>
          <cell r="B1089" t="str">
            <v>SU002621</v>
          </cell>
        </row>
        <row r="1090">
          <cell r="A1090" t="str">
            <v>320 Сосиски Сочинки ТМ Стародворье с сочным окороком в оболочке полиамид в модиф газ 0,4 кг  ПОКОМ</v>
          </cell>
          <cell r="B1090" t="str">
            <v>SU002621</v>
          </cell>
        </row>
        <row r="1091">
          <cell r="A1091" t="str">
            <v>Сос Сочинки с окор/0,4,</v>
          </cell>
          <cell r="B1091" t="str">
            <v>SU002621</v>
          </cell>
        </row>
        <row r="1092">
          <cell r="A1092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92" t="str">
            <v>SU002621</v>
          </cell>
        </row>
        <row r="1093">
          <cell r="A1093" t="str">
            <v>Сосиски Сочинки с сочным окороком Бордо Фикс.вес 0,4 П/а мгс Стародворье</v>
          </cell>
          <cell r="B1093" t="str">
            <v>SU002621</v>
          </cell>
        </row>
        <row r="1094">
          <cell r="A1094" t="str">
            <v>405  Сардельки Сливушки ТМ Вязанка в оболочке айпил 0,33 кг. ПОКОМ</v>
          </cell>
          <cell r="B1094" t="str">
            <v>SU002367</v>
          </cell>
        </row>
        <row r="1095">
          <cell r="A1095" t="str">
            <v>421 Сардельки Сливушки #минидельки ТМ Вязанка айпил мгс ф/в 0,33 кг  Поком</v>
          </cell>
          <cell r="B1095" t="str">
            <v>SU002367</v>
          </cell>
        </row>
        <row r="1096">
          <cell r="A1096" t="str">
            <v>298  Колбаса Сливушка ТМ Вязанка, 0,375кг,  ПОКОМ</v>
          </cell>
          <cell r="B1096" t="str">
            <v>SU002733</v>
          </cell>
        </row>
        <row r="1097">
          <cell r="A1097" t="str">
            <v>408 Вареные колбасы Сливушка Вязанка Фикс.вес 0,375 П/а Вязанка  Поком</v>
          </cell>
          <cell r="B1097" t="str">
            <v>SU002733</v>
          </cell>
        </row>
        <row r="1098">
          <cell r="A1098" t="str">
            <v>Сливушка п/а 0.375</v>
          </cell>
          <cell r="B1098" t="str">
            <v>SU002733</v>
          </cell>
        </row>
        <row r="1099">
          <cell r="A1099" t="str">
            <v>Спивушка п/а 0,375</v>
          </cell>
          <cell r="B1099" t="str">
            <v>SU002733</v>
          </cell>
        </row>
        <row r="1100">
          <cell r="A1100" t="str">
            <v>Сливушка п/а 0,375</v>
          </cell>
          <cell r="B1100" t="str">
            <v>SU002733</v>
          </cell>
        </row>
        <row r="1101">
          <cell r="A1101" t="str">
            <v>Вареные колбасы Сливушка Вязанка Фикс.вес 0,375 П/а Вязанка</v>
          </cell>
          <cell r="B1101" t="str">
            <v>SU002733</v>
          </cell>
        </row>
        <row r="1102">
          <cell r="A1102" t="str">
            <v>Классическая (Вязанка) 0,5кг ШТ , ШТ</v>
          </cell>
          <cell r="B1102" t="str">
            <v>SU002674</v>
          </cell>
        </row>
        <row r="1103">
          <cell r="A1103" t="str">
            <v>299 Колбаса Классическая, Вязанка п/а 0,6кг, ПОКОМ</v>
          </cell>
          <cell r="B1103" t="str">
            <v>SU002674</v>
          </cell>
        </row>
        <row r="1104">
          <cell r="A1104" t="str">
            <v>Колбаса Сливушка ТМ Вязанка в оболочке полиамид 0,45 кг  ПОКОМ</v>
          </cell>
          <cell r="B1104" t="str">
            <v>SU002734</v>
          </cell>
        </row>
        <row r="1105">
          <cell r="A1105" t="str">
            <v>Колбаса Сливушка 0.45</v>
          </cell>
          <cell r="B1105" t="str">
            <v>SU002734</v>
          </cell>
        </row>
        <row r="1106">
          <cell r="A1106" t="str">
            <v>Колбаса Сливушка (Вязанка) 0,450кг ШТ , ШТ</v>
          </cell>
          <cell r="B1106" t="str">
            <v>SU002734</v>
          </cell>
        </row>
        <row r="1107">
          <cell r="A1107" t="str">
            <v>Колбаса вязанка Сливушка 0.5</v>
          </cell>
          <cell r="B1107" t="str">
            <v>SU002734</v>
          </cell>
        </row>
        <row r="1108">
          <cell r="A1108" t="str">
            <v>Колбаса Сливушка Вареная 0.45 кг</v>
          </cell>
          <cell r="B1108" t="str">
            <v>SU002734</v>
          </cell>
        </row>
        <row r="1109">
          <cell r="A1109" t="str">
            <v>Колбаса Сливушка вареная 0,45кг/шт Стародворье</v>
          </cell>
          <cell r="B1109" t="str">
            <v>SU002734</v>
          </cell>
        </row>
        <row r="1110">
          <cell r="A1110" t="str">
            <v xml:space="preserve"> 276  Колбаса Сливушка ТМ Вязанка в оболочке полиамид 0,45 кг  ПОКОМ</v>
          </cell>
          <cell r="B1110" t="str">
            <v>SU002734</v>
          </cell>
        </row>
        <row r="1111">
          <cell r="A1111" t="str">
            <v>Сосиски Сочинки с сыром 0,4 кг ТМ Стародворье  ПОКОМ</v>
          </cell>
          <cell r="B1111" t="str">
            <v>SU002686</v>
          </cell>
        </row>
        <row r="1112">
          <cell r="A1112" t="str">
            <v>Сосиски Сочинки с сыром Бордо ф/в 0,4 кг п/а Стародворье</v>
          </cell>
          <cell r="B1112" t="str">
            <v>SU002686</v>
          </cell>
        </row>
        <row r="1113">
          <cell r="A1113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13" t="str">
            <v>SU002686</v>
          </cell>
        </row>
        <row r="1114">
          <cell r="A1114" t="str">
            <v>309  Сосиски Сочинки с сыром 0,4 кг ТМ Стародворье  ПОКОМ , шт</v>
          </cell>
          <cell r="B1114" t="str">
            <v>SU002686</v>
          </cell>
        </row>
        <row r="1115">
          <cell r="A1115" t="str">
            <v>309  Сосиски Сочинки с сыром 0,4 кг ТМ Стародворье  ПОКОМ           , шт</v>
          </cell>
          <cell r="B1115" t="str">
            <v>SU002686</v>
          </cell>
        </row>
        <row r="1116">
          <cell r="A1116" t="str">
            <v>309 Сосиски Сочинки с сыром 0,4 кг ТМ Стародворье ПОКОМ</v>
          </cell>
          <cell r="B1116" t="str">
            <v>SU002686</v>
          </cell>
        </row>
        <row r="1117">
          <cell r="A1117" t="str">
            <v>Сосиски Сочинки с сыром 0.4 кг Стародворские колбасы</v>
          </cell>
          <cell r="B1117" t="str">
            <v>SU002686</v>
          </cell>
        </row>
        <row r="1118">
          <cell r="A1118" t="str">
            <v>Сосиски Сочинки с сыром 0,4 кг Стародворские колбасы</v>
          </cell>
          <cell r="B1118" t="str">
            <v>SU002686</v>
          </cell>
        </row>
        <row r="1119">
          <cell r="A1119" t="str">
            <v>Сосиски сочинки с сыром 0,4</v>
          </cell>
          <cell r="B1119" t="str">
            <v>SU002686</v>
          </cell>
        </row>
        <row r="1120">
          <cell r="A1120" t="str">
            <v>Сосиски сочинки с сыром 0,4 кг</v>
          </cell>
          <cell r="B1120" t="str">
            <v>SU002686</v>
          </cell>
        </row>
        <row r="1121">
          <cell r="A1121" t="str">
            <v xml:space="preserve"> 309  Сосиски Сочинки с сыром 0,4 кг ТМ Стародворье  ПОКОМ</v>
          </cell>
          <cell r="B1121" t="str">
            <v>SU002686</v>
          </cell>
        </row>
        <row r="1122">
          <cell r="A1122" t="str">
            <v xml:space="preserve"> 283  Сосиски Сочинки, ВЕС, ТМ Стародворье ПОКОМ</v>
          </cell>
          <cell r="B1122" t="str">
            <v>SU002725</v>
          </cell>
        </row>
        <row r="1123">
          <cell r="A1123" t="str">
            <v>Сосиски "Сочинки" Весовой п/а ТМ "Стародворье"</v>
          </cell>
          <cell r="B1123" t="str">
            <v>SU002725</v>
          </cell>
        </row>
        <row r="1124">
          <cell r="A1124" t="str">
            <v>Сосиски «Сочинки» Весовой п/а ТМ «Стародворье»</v>
          </cell>
          <cell r="B1124" t="str">
            <v>SU002725</v>
          </cell>
        </row>
        <row r="1125">
          <cell r="A1125" t="str">
            <v>Сосиски Сочинки (Бордо), кг</v>
          </cell>
          <cell r="B1125" t="str">
            <v>SU002725</v>
          </cell>
        </row>
        <row r="1126">
          <cell r="A1126" t="str">
            <v>Сосиски Сочинки (Бордо), Кг</v>
          </cell>
          <cell r="B1126" t="str">
            <v>SU002725</v>
          </cell>
        </row>
        <row r="1127">
          <cell r="A1127" t="str">
            <v>Сосиски Сочинки Бордо Весовой п/а мгс 40 Стародворье</v>
          </cell>
          <cell r="B1127" t="str">
            <v>SU002725</v>
          </cell>
        </row>
        <row r="1128">
          <cell r="A1128" t="str">
            <v>Сосиски Сочинки, ВЕС, ТМ Стародворье ПОКОМ</v>
          </cell>
          <cell r="B1128" t="str">
            <v>SU002725</v>
          </cell>
        </row>
        <row r="1129">
          <cell r="A1129" t="str">
            <v>Ветчина Вязанка с индейкой, вектор 0,45 кг, ТМ Стародворские колбасы</v>
          </cell>
          <cell r="B1129" t="str">
            <v>SU002735</v>
          </cell>
        </row>
        <row r="1130">
          <cell r="A1130" t="str">
            <v>Ветчина Сливушка с индейкой (Вязанка) 0,4кг ШТ, ШТ</v>
          </cell>
          <cell r="B1130" t="str">
            <v>SU002735</v>
          </cell>
        </row>
        <row r="1131">
          <cell r="A1131" t="str">
            <v>393 Ветчины Сливушка с индейкой Вязанка Фикс.вес 0,4 П/а Вязанка  Поком</v>
          </cell>
          <cell r="B1131" t="str">
            <v>SU002735</v>
          </cell>
        </row>
        <row r="1132">
          <cell r="A1132" t="str">
            <v>406 Ветчины Сливушка с индейкой Вязанка Фикс.вес 0,4 П/а Вязанка  Поком</v>
          </cell>
          <cell r="B1132" t="str">
            <v>SU002735</v>
          </cell>
        </row>
        <row r="1133">
          <cell r="A1133" t="str">
            <v>ветчина сливушка с индейкой 0.4</v>
          </cell>
          <cell r="B1133" t="str">
            <v>SU002735</v>
          </cell>
        </row>
        <row r="1134">
          <cell r="A1134" t="str">
            <v>Ветчина Сливушка с индейкой (Вязанка) 0,4кг ШТ, шт</v>
          </cell>
          <cell r="B1134" t="str">
            <v>SU002735</v>
          </cell>
        </row>
        <row r="1135">
          <cell r="A1135" t="str">
            <v>Колбаса Вязанка Ветчина Сливушка 0.4</v>
          </cell>
          <cell r="B1135" t="str">
            <v>SU002735</v>
          </cell>
        </row>
        <row r="1136">
          <cell r="A1136" t="str">
            <v xml:space="preserve"> 408  Ветчина Сливушка с индейкой ТМ Вязанка, 0,4кг  ПОКОМ</v>
          </cell>
          <cell r="B1136" t="str">
            <v>SU002735</v>
          </cell>
        </row>
        <row r="1137">
          <cell r="A1137" t="str">
            <v>Ветчина Сливушка с индейкой ТМ Вязанка, 0,4кг  ПОКОМ</v>
          </cell>
          <cell r="B1137" t="str">
            <v>SU002735</v>
          </cell>
        </row>
        <row r="1138">
          <cell r="A1138" t="str">
            <v xml:space="preserve"> 394 Ветчина Сочинка с сочным окороком ТМ Стародворье полиамид ф/в 0,35 кг  Поком</v>
          </cell>
          <cell r="B1138" t="str">
            <v>SU002757</v>
          </cell>
        </row>
        <row r="1139">
          <cell r="A1139" t="str">
            <v>Ветчина Сочинка ТМ Стародворье, 0,35 кг. ПОКОМ</v>
          </cell>
          <cell r="B1139" t="str">
            <v>SU002757</v>
          </cell>
        </row>
        <row r="1140">
          <cell r="A1140" t="str">
            <v>379  Колбаса Балыкбургская с копченым балыком ТМ Баварушка 0,28 кг срез ПОКОМ, шт</v>
          </cell>
          <cell r="B1140" t="str">
            <v>SU002726</v>
          </cell>
        </row>
        <row r="1141">
          <cell r="A1141" t="str">
            <v>379  Колбаса Балыкбургская с копченым балыком ТМ Баварушка 0,28 кг срез ПОКОМ</v>
          </cell>
          <cell r="B1141" t="str">
            <v>SU002726</v>
          </cell>
        </row>
        <row r="1142">
          <cell r="A1142" t="str">
            <v>Сардельки Сочинки с сочным окороком ТМ Стародворье полиамид мгс ф/в 0,4 кг СК3</v>
          </cell>
          <cell r="B1142" t="str">
            <v>SU002758</v>
          </cell>
        </row>
        <row r="1143">
          <cell r="A1143" t="str">
            <v xml:space="preserve"> 328  Сардельки Сочинки Стародворье ТМ  0,4 кг ПОКОМ</v>
          </cell>
          <cell r="B1143" t="str">
            <v>SU002758</v>
          </cell>
        </row>
        <row r="1144">
          <cell r="A1144" t="str">
            <v>381  Сардельки Сочинки 0,4кг ТМ Стародворье  ПОКОМ</v>
          </cell>
          <cell r="B1144" t="str">
            <v>SU002758</v>
          </cell>
        </row>
        <row r="1145">
          <cell r="A1145" t="str">
            <v>376  Сардельки Сочинки с сочным окороком ТМ Стародворье полиамид мгс ф/в 0,4 кг СК3</v>
          </cell>
          <cell r="B1145" t="str">
            <v>SU002758</v>
          </cell>
        </row>
        <row r="1146">
          <cell r="A1146" t="str">
            <v>Сардельки Сочинки с сочным окороком ТМ Стародворье, 0,4кг СКЗ</v>
          </cell>
          <cell r="B1146" t="str">
            <v>SU002758</v>
          </cell>
        </row>
        <row r="1147">
          <cell r="A1147" t="str">
            <v xml:space="preserve"> 329  Сардельки Сочинки с сыром Стародворье ТМ, 0,4 кг. ПОКОМ</v>
          </cell>
          <cell r="B1147" t="str">
            <v>SU002759</v>
          </cell>
        </row>
        <row r="1148">
          <cell r="A1148" t="str">
            <v>Сард Сочинки с сыром/0,4</v>
          </cell>
          <cell r="B1148" t="str">
            <v>SU002759</v>
          </cell>
        </row>
        <row r="1149">
          <cell r="A1149" t="str">
            <v>352 Сардельки Сочинки с сыром ТМ Стародворье 0,4 кг   ПОКОМ</v>
          </cell>
          <cell r="B1149" t="str">
            <v>SU002759</v>
          </cell>
        </row>
        <row r="1150">
          <cell r="A1150" t="str">
            <v>352  Сардельки Сочинки с сыром 0,4 кг ТМ Стародворье   ПОКОМ</v>
          </cell>
          <cell r="B1150" t="str">
            <v>SU002759</v>
          </cell>
        </row>
        <row r="1151">
          <cell r="A1151" t="str">
            <v>352 Сардельки Сочинки с сыром ТМ Стародворье 0,4 кг   ПОКОМ, шт</v>
          </cell>
          <cell r="B1151" t="str">
            <v>SU002759</v>
          </cell>
        </row>
        <row r="1152">
          <cell r="A1152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52" t="str">
            <v>SU002759</v>
          </cell>
        </row>
        <row r="1153">
          <cell r="A1153" t="str">
            <v>Сардельки Сочинки с сыром Бордо Фикс.вес 0,4 п/а Стародворье</v>
          </cell>
          <cell r="B1153" t="str">
            <v>SU002759</v>
          </cell>
        </row>
        <row r="1154">
          <cell r="A1154" t="str">
            <v>Сардельки Сочинки с сыром Стародворье ТМ, 0,4 кг. ПОКОМ</v>
          </cell>
          <cell r="B1154" t="str">
            <v>SU002759</v>
          </cell>
        </row>
        <row r="1155">
          <cell r="A1155" t="str">
            <v>291  Сосиски Молокуши миникушай ТМ Вязанка, 0.33кг, ПОКОМ</v>
          </cell>
          <cell r="B1155" t="str">
            <v>SU002769</v>
          </cell>
        </row>
        <row r="1156">
          <cell r="A1156" t="str">
            <v>Сосиски Молокуши Миникушай Вязанка фикс.вес 0,33 п/а Вязанка</v>
          </cell>
          <cell r="B1156" t="str">
            <v>SU002769</v>
          </cell>
        </row>
        <row r="1157">
          <cell r="A1157" t="str">
            <v>322 Сосиски Сочинки с сыром ТМ Стародворье в оболочке  ПОКОМ</v>
          </cell>
          <cell r="B1157" t="str">
            <v>SU002795</v>
          </cell>
        </row>
        <row r="1158">
          <cell r="A1158" t="str">
            <v xml:space="preserve"> 327  Сосиски Сочинки с сыром ТМ Стародворье, ВЕС ПОКОМ</v>
          </cell>
          <cell r="B1158" t="str">
            <v>SU002795</v>
          </cell>
        </row>
        <row r="1159">
          <cell r="A1159" t="str">
            <v>Сосиски Сочинки с сырам Стародворские колбасы</v>
          </cell>
          <cell r="B1159" t="str">
            <v>SU002795</v>
          </cell>
        </row>
        <row r="1160">
          <cell r="A1160" t="str">
            <v>Сосиски Сочинки с сыром Стародворские колбасы</v>
          </cell>
          <cell r="B1160" t="str">
            <v>SU002795</v>
          </cell>
        </row>
        <row r="1161">
          <cell r="A1161" t="str">
            <v>Сосиски Сочинки с сыром Бордо Весовой п/а Стародворье</v>
          </cell>
          <cell r="B1161" t="str">
            <v>SU002795</v>
          </cell>
        </row>
        <row r="1162">
          <cell r="A1162" t="str">
            <v>Сосиски Сочинки с сыром ТМ Стародворье, ВЕС ПОКОМ</v>
          </cell>
          <cell r="B1162" t="str">
            <v>SU002795</v>
          </cell>
        </row>
        <row r="1163">
          <cell r="A1163" t="str">
            <v>Колбаса Мясорубская с рубленой грудинкой 0,35кг срез ТМ Стародворье  ПОКОМ</v>
          </cell>
          <cell r="B1163" t="str">
            <v>SU002660</v>
          </cell>
        </row>
        <row r="1164">
          <cell r="A1164" t="str">
            <v>Колбаса Мясорубская ТМ Стародворье с рубленой грудинкой в оболочке фиброуз в вакуумной упаковке 0,35 кг срез</v>
          </cell>
          <cell r="B1164" t="str">
            <v>SU002660</v>
          </cell>
        </row>
        <row r="1165">
          <cell r="A1165" t="str">
            <v>Колбаса Мясорубская ТМ Стародворье с сочной грудинкой , 0,35 кг срез  ПОКОМ   НЕТ ТЕПЕРЬ С РУБЛЕНОЙ</v>
          </cell>
          <cell r="B1165" t="str">
            <v>SU002660</v>
          </cell>
        </row>
        <row r="1166">
          <cell r="A1166" t="str">
            <v>Колбаса Мясорубская ТМ Стародворье с сочной грудинкой , 0,35 кг срез  ПОКОМ</v>
          </cell>
          <cell r="B1166" t="str">
            <v>SU002660</v>
          </cell>
        </row>
        <row r="1167">
          <cell r="A1167" t="str">
            <v>В/к колбасы Мясорубская с сочной грудинкой срез Бордо Фикс.вес 0,35 фиброуз в/у Стародворье</v>
          </cell>
          <cell r="B1167" t="str">
            <v>SU002660</v>
          </cell>
        </row>
        <row r="1168">
          <cell r="A1168" t="str">
            <v>Мясорубсная 0,35 кг</v>
          </cell>
          <cell r="B1168" t="str">
            <v>SU002660</v>
          </cell>
        </row>
        <row r="1169">
          <cell r="A1169" t="str">
            <v>Мясорубская 0.35 кг</v>
          </cell>
          <cell r="B1169" t="str">
            <v>SU002660</v>
          </cell>
        </row>
        <row r="1170">
          <cell r="A1170" t="str">
            <v>Мясарубская 0,35 кг</v>
          </cell>
          <cell r="B1170" t="str">
            <v>SU002660</v>
          </cell>
        </row>
        <row r="1171">
          <cell r="A1171" t="str">
            <v>Мясорубская 0,35 кг</v>
          </cell>
          <cell r="B1171" t="str">
            <v>SU002660</v>
          </cell>
        </row>
        <row r="1172">
          <cell r="A1172" t="str">
            <v>Мясорубская  в/к 350гр (Стародвор) 45 суток шт</v>
          </cell>
          <cell r="B1172" t="str">
            <v>SU002660</v>
          </cell>
        </row>
        <row r="1173">
          <cell r="A1173" t="str">
            <v>277  Колбаса Мясорубская ТМ Стародворье с сочной грудинкой , 0,35 кг срез  ПОКОМ</v>
          </cell>
          <cell r="B1173" t="str">
            <v>SU002660</v>
          </cell>
        </row>
        <row r="1174">
          <cell r="A1174" t="str">
            <v xml:space="preserve"> 296  Колбаса Мясорубская с рубленой грудинкой 0,35кг срез ТМ Стародворье  ПОКОМ</v>
          </cell>
          <cell r="B1174" t="str">
            <v>SU002660</v>
          </cell>
        </row>
        <row r="1175">
          <cell r="A1175" t="str">
            <v>Мясорубская в/к</v>
          </cell>
          <cell r="B1175" t="str">
            <v>SU002756</v>
          </cell>
        </row>
        <row r="1176">
          <cell r="A1176" t="str">
            <v>Мясорубская н/к</v>
          </cell>
          <cell r="B1176" t="str">
            <v>SU002756</v>
          </cell>
        </row>
        <row r="1177">
          <cell r="A1177" t="str">
            <v>Колбаса Мясорубская с рубленой грудинкой ВЕС ТМ Стародворье  ПОКОМ</v>
          </cell>
          <cell r="B1177" t="str">
            <v>SU002756</v>
          </cell>
        </row>
        <row r="1178">
          <cell r="A1178" t="str">
            <v>Колбаса Мясорубская с сочной грудинкой, ВЕС, ТМ Стародворье  ПОКОМ</v>
          </cell>
          <cell r="B1178" t="str">
            <v>SU002756</v>
          </cell>
        </row>
        <row r="1179">
          <cell r="A1179" t="str">
            <v>Мясорубская с рубленой грудинкой в/к (Стародворье), Кг</v>
          </cell>
          <cell r="B1179" t="str">
            <v>SU002756</v>
          </cell>
        </row>
        <row r="1180">
          <cell r="A1180" t="str">
            <v>Мясорубская с рубленой Грудинкой в/к в/у (Староодворские колбасы)</v>
          </cell>
          <cell r="B1180" t="str">
            <v>SU002756</v>
          </cell>
        </row>
        <row r="1181">
          <cell r="A1181" t="str">
            <v>Колбаса Мясорубская с рубленой грудинкой ВЕС ТМ Стародворье  ПОКОМ, кг</v>
          </cell>
          <cell r="B1181" t="str">
            <v>SU002756</v>
          </cell>
        </row>
        <row r="1182">
          <cell r="A1182" t="str">
            <v>297  Колбаса Мясорубская с рубленой грудинкой ВЕС ТМ Стародворье  ПОКОМ, кг</v>
          </cell>
          <cell r="B1182" t="str">
            <v>SU002756</v>
          </cell>
        </row>
        <row r="1183">
          <cell r="A1183" t="str">
            <v xml:space="preserve"> 297  Колбаса Мясорубская с рубленой грудинкой ВЕС ТМ Стародворье  ПОКОМ</v>
          </cell>
          <cell r="B1183" t="str">
            <v>SU002756</v>
          </cell>
        </row>
        <row r="1184">
          <cell r="A1184" t="str">
            <v>Ветчины "Нежная" Весовой п/а ТМ "Зареченские"</v>
          </cell>
          <cell r="B1184" t="str">
            <v>SU002806</v>
          </cell>
        </row>
        <row r="1185">
          <cell r="A1185" t="str">
            <v>Ветчина Нежная ТМ Зареченские,большой батон, ВЕС ПОКОМ,1,8</v>
          </cell>
          <cell r="B1185" t="str">
            <v>SU002811</v>
          </cell>
        </row>
        <row r="1186">
          <cell r="A1186" t="str">
            <v>Ветчина Нежная, (1,8кг б/б), ТМ КОЛБАСНЫЙ СТАНДАРТ ПОКОМ</v>
          </cell>
          <cell r="B1186" t="str">
            <v>SU002811</v>
          </cell>
        </row>
        <row r="1187">
          <cell r="A1187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187" t="str">
            <v>SU002811</v>
          </cell>
        </row>
        <row r="1188">
          <cell r="A1188" t="str">
            <v>Ветчина Нежная ТМ Зареченские,большой батон, ВЕС ПОКОМ</v>
          </cell>
          <cell r="B1188" t="str">
            <v>SU002811</v>
          </cell>
        </row>
        <row r="1189">
          <cell r="A1189" t="str">
            <v>Ветчины «Нежная» Весовой п/а ТМ «Зареченские» большой батон</v>
          </cell>
          <cell r="B1189" t="str">
            <v>SU002811</v>
          </cell>
        </row>
        <row r="1190">
          <cell r="A1190" t="str">
            <v>Ветчина Нежная ТМ Зареченские,большой батон, ВЕС ПОКОМ (1,3)</v>
          </cell>
          <cell r="B1190" t="str">
            <v>SU002811</v>
          </cell>
        </row>
        <row r="1191">
          <cell r="A1191" t="str">
            <v>320  Ветчина Нежная ТМ Зареченские,большой батон, ВЕС ПОКОМ</v>
          </cell>
          <cell r="B1191" t="str">
            <v>SU002811</v>
          </cell>
        </row>
        <row r="1192">
          <cell r="A1192" t="str">
            <v>Ветчина Нежная Особая Личн истор. 1,8 кг</v>
          </cell>
          <cell r="B1192" t="str">
            <v>SU002811</v>
          </cell>
        </row>
        <row r="1193">
          <cell r="A1193" t="str">
            <v>254  Сосиски Датские, ВЕС, ТМ КОЛБАСНЫЙ СТАНДАРТ ПОКОМ</v>
          </cell>
          <cell r="B1193" t="str">
            <v>SU002655</v>
          </cell>
        </row>
        <row r="1194">
          <cell r="A1194" t="str">
            <v>Сосиски Датские, ВЕС, ТМ КОЛБАСНЫЙ СТАНДАРТ ПОКОМ</v>
          </cell>
          <cell r="B1194" t="str">
            <v>SU002655</v>
          </cell>
        </row>
        <row r="1195">
          <cell r="A1195" t="str">
            <v>Сосиски Датские ТМ Зареченские, ВЕС  ПОКОМ</v>
          </cell>
          <cell r="B1195" t="str">
            <v>SU002655</v>
          </cell>
        </row>
        <row r="1196">
          <cell r="A1196" t="str">
            <v>Сосиски "Датские" НТУ Весовые П/а мгс ТМ "Зареченские"</v>
          </cell>
          <cell r="B1196" t="str">
            <v>SU002655</v>
          </cell>
        </row>
        <row r="1197">
          <cell r="A1197" t="str">
            <v>Сосиски Датские (Славница), кг</v>
          </cell>
          <cell r="B1197" t="str">
            <v>SU002655</v>
          </cell>
        </row>
        <row r="1198">
          <cell r="A1198" t="str">
            <v>Сосиски Датские</v>
          </cell>
          <cell r="B1198" t="str">
            <v>SU002655</v>
          </cell>
        </row>
        <row r="1199">
          <cell r="A1199" t="str">
            <v>Сосиски Датские (Славница), Кг</v>
          </cell>
          <cell r="B1199" t="str">
            <v>SU002655</v>
          </cell>
        </row>
        <row r="1200">
          <cell r="A1200" t="str">
            <v>Сосиски Датские ТМ Славниц (Стародворские Колбасы)</v>
          </cell>
          <cell r="B1200" t="str">
            <v>SU002655</v>
          </cell>
        </row>
        <row r="1201">
          <cell r="A1201" t="str">
            <v>Сосиски датские Стародворские колбасы</v>
          </cell>
          <cell r="B1201" t="str">
            <v>SU002655</v>
          </cell>
        </row>
        <row r="1202">
          <cell r="A1202" t="str">
            <v>Сосиски Датские Стародворские колбасы</v>
          </cell>
          <cell r="B1202" t="str">
            <v>SU002655</v>
          </cell>
        </row>
        <row r="1203">
          <cell r="A1203" t="str">
            <v>СОСИСКИ ДАТСКИЕ 1,3 КОЛБАСНЫЙ СТАНДАРТ, кг</v>
          </cell>
          <cell r="B1203" t="str">
            <v>SU002655</v>
          </cell>
        </row>
        <row r="1204">
          <cell r="A1204" t="str">
            <v>СОСИСКИ ДАТСКИЕ 1,3 КОЛБАСНЫЙ СТАНДАРТ</v>
          </cell>
          <cell r="B1204" t="str">
            <v>SU002655</v>
          </cell>
        </row>
        <row r="1205">
          <cell r="A1205" t="str">
            <v>Сосиски Датские в газе</v>
          </cell>
          <cell r="B1205" t="str">
            <v>SU002655</v>
          </cell>
        </row>
        <row r="1206">
          <cell r="A1206" t="str">
            <v>318 Сосиски Датские ТМ Зареченские колбасы ТС Зареченские п полиамид в модифициров  ПОКОМ</v>
          </cell>
          <cell r="B1206" t="str">
            <v>SU002655</v>
          </cell>
        </row>
        <row r="1207">
          <cell r="A1207" t="str">
            <v xml:space="preserve"> 318  Сосиски Датские ТМ Зареченские, ВЕС  ПОКОМ</v>
          </cell>
          <cell r="B1207" t="str">
            <v>SU002655</v>
          </cell>
        </row>
        <row r="1208">
          <cell r="A1208" t="str">
            <v>234  Колбаса Нежная, п/а, ВЕС, ТМ КОЛБАСНЫЙ СТАНДАРТ ВсхЗв ПОКОМ</v>
          </cell>
          <cell r="B1208" t="str">
            <v>SU002808</v>
          </cell>
        </row>
        <row r="1209">
          <cell r="A1209" t="str">
            <v>234  Колбаса Нежная, п/а, ВЕС, ТМ КОЛБАСНЫЙ СТАНДАРТ ВсхЗв ПОКОМ, кг</v>
          </cell>
          <cell r="B1209" t="str">
            <v>SU002808</v>
          </cell>
        </row>
        <row r="1210">
          <cell r="A1210" t="str">
            <v>234  Колбаса Нежная, п/а, ВЕС, ТМ КОЛБАСНЫЙ СТАНДАРТ ВсхЗв ПОКОМ.</v>
          </cell>
          <cell r="B1210" t="str">
            <v>SU002808</v>
          </cell>
        </row>
        <row r="1211">
          <cell r="A1211" t="str">
            <v>В НЕЖНАЯ П/А 1,5 КОЛБАСНЫЙ СТАНДАРТ, кг</v>
          </cell>
          <cell r="B1211" t="str">
            <v>SU002808</v>
          </cell>
        </row>
        <row r="1212">
          <cell r="A1212" t="str">
            <v>Вареные колбасы «Нежная» НТУ Весовые П/а ТМ «Зареченские»</v>
          </cell>
          <cell r="B1212" t="str">
            <v>SU002808</v>
          </cell>
        </row>
        <row r="1213">
          <cell r="A1213" t="str">
            <v>Колбаса Нежная ТМ Зареченские ВЕС  ПОКОМ</v>
          </cell>
          <cell r="B1213" t="str">
            <v>SU002808</v>
          </cell>
        </row>
        <row r="1214">
          <cell r="A1214" t="str">
            <v>Вареные колбасы "Нежная" НТУ Весовые П/а ТМ "Зареченские"</v>
          </cell>
          <cell r="B1214" t="str">
            <v>SU002808</v>
          </cell>
        </row>
        <row r="1215">
          <cell r="A1215" t="str">
            <v>Нежная вар. ЭК</v>
          </cell>
          <cell r="B1215" t="str">
            <v>SU002808</v>
          </cell>
        </row>
        <row r="1216">
          <cell r="A1216" t="str">
            <v>Нежная вар, ЭК</v>
          </cell>
          <cell r="B1216" t="str">
            <v>SU002808</v>
          </cell>
        </row>
        <row r="1217">
          <cell r="A1217" t="str">
            <v>Нежная вар. 3i{</v>
          </cell>
          <cell r="B1217" t="str">
            <v>SU002808</v>
          </cell>
        </row>
        <row r="1218">
          <cell r="A1218" t="str">
            <v>Нежная нар. ЭК</v>
          </cell>
          <cell r="B1218" t="str">
            <v>SU002808</v>
          </cell>
        </row>
        <row r="1219">
          <cell r="A1219" t="str">
            <v>Нежная вар. 3К</v>
          </cell>
          <cell r="B1219" t="str">
            <v>SU002808</v>
          </cell>
        </row>
        <row r="1220">
          <cell r="A1220" t="str">
            <v>Нежная вар. ЗК</v>
          </cell>
          <cell r="B1220" t="str">
            <v>SU002808</v>
          </cell>
        </row>
        <row r="1221">
          <cell r="A1221" t="str">
            <v>Колбаса Нежная, п/а, ВЕС, ТМ КОЛБАСНЫЙ СТАНДАРТ ПОКОМ</v>
          </cell>
          <cell r="B1221" t="str">
            <v>SU002808</v>
          </cell>
        </row>
        <row r="1222">
          <cell r="A1222" t="str">
            <v>Колбаса вареная Нежная НТУ ТМ Зареченские ТС Зареченские продукты полиамид вес СК</v>
          </cell>
          <cell r="B1222" t="str">
            <v>SU002808</v>
          </cell>
        </row>
        <row r="1223">
          <cell r="A1223" t="str">
            <v>НЕЖНАЯ вареная перевязанная (Колбасный Стандарт) , кг</v>
          </cell>
          <cell r="B1223" t="str">
            <v>SU002808</v>
          </cell>
        </row>
        <row r="1224">
          <cell r="A1224" t="str">
            <v>НЕЖНАЯ вареная перевязанная (Колбасный Стандарт) , Кг</v>
          </cell>
          <cell r="B1224" t="str">
            <v>SU002808</v>
          </cell>
        </row>
        <row r="1225">
          <cell r="A1225" t="str">
            <v>В НЕЖНАЯ П/А 1,5 КОЛБАСНЫЙ СТАНДАРТ</v>
          </cell>
          <cell r="B1225" t="str">
            <v>SU002808</v>
          </cell>
        </row>
        <row r="1226">
          <cell r="A1226" t="str">
            <v>315 Колбаса Нежная ТМ Зареченские ТС Зареченские продукты в оболочкНТУ.  изделие вар  ПОКОМ</v>
          </cell>
          <cell r="B1226" t="str">
            <v>SU002808</v>
          </cell>
        </row>
        <row r="1227">
          <cell r="A1227" t="str">
            <v xml:space="preserve"> 316  Колбаса Нежная ТМ Зареченские ВЕС  ПОКОМ</v>
          </cell>
          <cell r="B1227" t="str">
            <v>SU002808</v>
          </cell>
        </row>
        <row r="1228">
          <cell r="A1228" t="str">
            <v>Колбаса Сервелат Пражский ТМ Зареченские, ВЕС ПОКОМ</v>
          </cell>
          <cell r="B1228" t="str">
            <v>SU002805</v>
          </cell>
        </row>
        <row r="1229">
          <cell r="A1229" t="str">
            <v>Сервелат Пражский в/к ТМ Колбасный стандарт Стародворские колбасы</v>
          </cell>
          <cell r="B1229" t="str">
            <v>SU002805</v>
          </cell>
        </row>
        <row r="1230">
          <cell r="A1230" t="str">
            <v>Сервелат Пражский в!к ТМ Колбасный стандарт Стародворские колбасы</v>
          </cell>
          <cell r="B1230" t="str">
            <v>SU002805</v>
          </cell>
        </row>
        <row r="1231">
          <cell r="A1231" t="str">
            <v>Сервелат Пражский в/к ТМ Колбасный Стандарт Стародворские колбасы</v>
          </cell>
          <cell r="B1231" t="str">
            <v>SU002805</v>
          </cell>
        </row>
        <row r="1232">
          <cell r="A1232" t="str">
            <v>Сервелат Пражский (Славница) в/к в/у, Кг</v>
          </cell>
          <cell r="B1232" t="str">
            <v>SU002805</v>
          </cell>
        </row>
        <row r="1233">
          <cell r="A1233" t="str">
            <v>Колбаса в/к Сервелат Пражский, ВЕС.,ТМ КОЛБАСНЫЙ СТАНДАРТ ПОКОМ</v>
          </cell>
          <cell r="B1233" t="str">
            <v>SU002805</v>
          </cell>
        </row>
        <row r="1234">
          <cell r="A1234" t="str">
            <v>Копченые колбасы Пражский Зареченские продукты Весовой фиброуз Зареченские</v>
          </cell>
          <cell r="B1234" t="str">
            <v>SU002805</v>
          </cell>
        </row>
        <row r="1235">
          <cell r="A1235" t="str">
            <v>212  Колбаса в/к Сервелат Пражский, ВЕС.,ТМ КОЛБАСНЫЙ СТАНДАРТ ПОКОМ, кг</v>
          </cell>
          <cell r="B1235" t="str">
            <v>SU002805</v>
          </cell>
        </row>
        <row r="1236">
          <cell r="A1236" t="str">
            <v>212  Колбаса в/к Сервелат Пражский, ВЕС.,ТМ КОЛБАСНЫЙ СТАНДАРТ ПОКОМ</v>
          </cell>
          <cell r="B1236" t="str">
            <v>SU002805</v>
          </cell>
        </row>
        <row r="1237">
          <cell r="A1237" t="str">
            <v>316 Колбаса варенокоиз мяса птицы Сервелат Пражский ТМ Зареченские ТС Зареченские  ПОКОМ</v>
          </cell>
          <cell r="B1237" t="str">
            <v>SU002805</v>
          </cell>
        </row>
        <row r="1238">
          <cell r="A1238" t="str">
            <v>321 В/к колбасы Пражский Зареченские продукты Весовой фиброуз в/у 40 Зареченские</v>
          </cell>
          <cell r="B1238" t="str">
            <v>SU002805</v>
          </cell>
        </row>
        <row r="1239">
          <cell r="A1239" t="str">
            <v xml:space="preserve"> 321  Колбаса Сервелат Пражский ТМ Зареченские, ВЕС ПОКОМ</v>
          </cell>
          <cell r="B1239" t="str">
            <v>SU002805</v>
          </cell>
        </row>
        <row r="1240">
          <cell r="A1240" t="str">
            <v>Сосиски Сочинки по-баварски,  0.4кг, ТМ Стародворье  ПОКОМ</v>
          </cell>
          <cell r="B1240" t="str">
            <v>SU002799</v>
          </cell>
        </row>
        <row r="1241">
          <cell r="A1241" t="str">
            <v>Сочинки по-баварски 0,400гр (Бордо) ШТ, ШТ</v>
          </cell>
          <cell r="B1241" t="str">
            <v>SU002799</v>
          </cell>
        </row>
        <row r="1242">
          <cell r="A1242" t="str">
            <v>Сосиски 0,4 кг Сочинки по-баварски Бавария  п/а мгс Стародворье</v>
          </cell>
          <cell r="B1242" t="str">
            <v>SU002799</v>
          </cell>
        </row>
        <row r="1243">
          <cell r="A1243" t="str">
            <v>Сосиски Сочинки по-баварски Бавария Фикс.вес 0,4 П/а мгс Стародворье</v>
          </cell>
          <cell r="B1243" t="str">
            <v>SU002799</v>
          </cell>
        </row>
        <row r="1244">
          <cell r="A1244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44" t="str">
            <v>SU002799</v>
          </cell>
        </row>
        <row r="1245">
          <cell r="A1245" t="str">
            <v xml:space="preserve"> 302  Сосиски Сочинки по-баварски,  0.4кг, ТМ Стародворье  ПОКОМ, шт</v>
          </cell>
          <cell r="B1245" t="str">
            <v>SU002799</v>
          </cell>
        </row>
        <row r="1246">
          <cell r="A1246" t="str">
            <v xml:space="preserve"> 302  Сосиски Сочинки по-баварски,  0.4кг, ТМ Стародворье  ПОКОМ</v>
          </cell>
          <cell r="B1246" t="str">
            <v>SU002799</v>
          </cell>
        </row>
        <row r="1247">
          <cell r="A1247" t="str">
            <v>Сосиски Сочинки по-баварски с сыром,  0.4кг, ТМ Стародворье  ПОКОМ</v>
          </cell>
          <cell r="B1247" t="str">
            <v>SU002801</v>
          </cell>
        </row>
        <row r="1248">
          <cell r="A1248" t="str">
            <v>Сочинки по-баварски с сыром 0,400гр (Бордо) ШТ, шт</v>
          </cell>
          <cell r="B1248" t="str">
            <v>SU002801</v>
          </cell>
        </row>
        <row r="1249">
          <cell r="A1249" t="str">
            <v>Сочинки по-баварски с сыром 0,400гр (Бордо) ШТ, ШТ</v>
          </cell>
          <cell r="B1249" t="str">
            <v>SU002801</v>
          </cell>
        </row>
        <row r="1250">
          <cell r="A1250" t="str">
            <v>Сосиски Сочинки по-баварски с сыром Бавария Фикс.вес 0,4 П/а мгс Стародворье</v>
          </cell>
          <cell r="B1250" t="str">
            <v>SU002801</v>
          </cell>
        </row>
        <row r="1251">
          <cell r="A1251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51" t="str">
            <v>SU002801</v>
          </cell>
        </row>
        <row r="1252">
          <cell r="A1252" t="str">
            <v>301  Сосиски Сочинки по-баварски с сыром,  0.4кг, ТМ Стародворье  ПОКОМ, шт</v>
          </cell>
          <cell r="B1252" t="str">
            <v>SU002801</v>
          </cell>
        </row>
        <row r="1253">
          <cell r="A1253" t="str">
            <v xml:space="preserve"> 301  Сосиски Сочинки по-баварски с сыром,  0.4кг, ТМ Стародворье  ПОКОМ</v>
          </cell>
          <cell r="B1253" t="str">
            <v>SU002801</v>
          </cell>
        </row>
        <row r="1254">
          <cell r="A1254" t="str">
            <v>Колбаса вареная Молокуша 0,45кг ТМ Вязанка  ПОКОМ</v>
          </cell>
          <cell r="B1254" t="str">
            <v>SU002816</v>
          </cell>
        </row>
        <row r="1255">
          <cell r="A1255" t="str">
            <v>Колбаса Молочная  Вязанка 1 сорт 450гр (Стародвор) 45 суток, шт (Молокуша)</v>
          </cell>
          <cell r="B1255" t="str">
            <v>SU002816</v>
          </cell>
        </row>
        <row r="1256">
          <cell r="A1256" t="str">
            <v>Вареные колбасы Молокуша Вязанка Фикс.вес 0,45 п/а Вязанка</v>
          </cell>
          <cell r="B1256" t="str">
            <v>SU002816</v>
          </cell>
        </row>
        <row r="1257">
          <cell r="A1257" t="str">
            <v>Вязанка Мопокушка 045кг Стародворские колбасы</v>
          </cell>
          <cell r="B1257" t="str">
            <v>SU002816</v>
          </cell>
        </row>
        <row r="1258">
          <cell r="A1258" t="str">
            <v>Вязанка Молокушка 045кг Стародворские колбасы</v>
          </cell>
          <cell r="B1258" t="str">
            <v>SU002816</v>
          </cell>
        </row>
        <row r="1259">
          <cell r="A1259" t="str">
            <v>Молочная (Вязанка) 0,5кг ШТ, ШТ</v>
          </cell>
          <cell r="B1259" t="str">
            <v>SU002816</v>
          </cell>
        </row>
        <row r="1260">
          <cell r="A1260" t="str">
            <v>Колбаса Вязанка Молочная 0.5</v>
          </cell>
          <cell r="B1260" t="str">
            <v>SU002816</v>
          </cell>
        </row>
        <row r="1261">
          <cell r="A1261" t="str">
            <v>Молочная Вектор вар 450 гр Стародвор.кобасы</v>
          </cell>
          <cell r="B1261" t="str">
            <v>SU002816</v>
          </cell>
        </row>
        <row r="1262">
          <cell r="A1262" t="str">
            <v>367 Вареные колбасы Молокуша Вязанка Фикс.вес 0,45 п/а Вязанка  ПОКОМ</v>
          </cell>
          <cell r="B1262" t="str">
            <v>SU002816</v>
          </cell>
        </row>
        <row r="1263">
          <cell r="A1263" t="str">
            <v xml:space="preserve"> 322  Колбаса вареная Молокуша 0,45кг ТМ Вязанка  ПОКОМ</v>
          </cell>
          <cell r="B1263" t="str">
            <v>SU002816</v>
          </cell>
        </row>
        <row r="1264">
          <cell r="A1264" t="str">
            <v>313 Колбаса вареная Молокуша ТМ Вязанка в оболочке полиамид. ВЕС  ПОКОМ</v>
          </cell>
          <cell r="B1264" t="str">
            <v>SU002830</v>
          </cell>
        </row>
        <row r="1265">
          <cell r="A1265" t="str">
            <v>Вареные колбасы Молокуша Вязанка Вес п/а Вязанка</v>
          </cell>
          <cell r="B1265" t="str">
            <v>SU002830</v>
          </cell>
        </row>
        <row r="1266">
          <cell r="A1266" t="str">
            <v>Колб. Молоч. стародворская, Вязанка вектор, ВЕС. ПОКОМ, кг</v>
          </cell>
          <cell r="B1266" t="str">
            <v>SU002830</v>
          </cell>
        </row>
        <row r="1267">
          <cell r="A1267" t="str">
            <v>Колбаса Молочная  Вязанка 1 сорт 1,3кг (Стародвор) 45 суток, кг (Молокуша)</v>
          </cell>
          <cell r="B1267" t="str">
            <v>SU002830</v>
          </cell>
        </row>
        <row r="1268">
          <cell r="A1268" t="str">
            <v>Колбаса вареная Молокуша ТМ Вязанка ВЕС, ПОКОМ</v>
          </cell>
          <cell r="B1268" t="str">
            <v>SU002830</v>
          </cell>
        </row>
        <row r="1269">
          <cell r="A1269" t="str">
            <v>колбаса вареная молокуша тм вязанка</v>
          </cell>
          <cell r="B1269" t="str">
            <v>SU002830</v>
          </cell>
        </row>
        <row r="1270">
          <cell r="A1270" t="str">
            <v>Колбаса Вареная Молокуша ТМ Взанка</v>
          </cell>
          <cell r="B1270" t="str">
            <v>SU002830</v>
          </cell>
        </row>
        <row r="1271">
          <cell r="A1271" t="str">
            <v>Колбаса Вареная Молокуша ТМ Вязанка</v>
          </cell>
          <cell r="B1271" t="str">
            <v>SU002830</v>
          </cell>
        </row>
        <row r="1272">
          <cell r="A1272" t="str">
            <v>Колбаса вареная Молокуша ТМ Взанка</v>
          </cell>
          <cell r="B1272" t="str">
            <v>SU002830</v>
          </cell>
        </row>
        <row r="1273">
          <cell r="A1273" t="str">
            <v>Вязанка Мопокушка Стародворскме колбасы</v>
          </cell>
          <cell r="B1273" t="str">
            <v>SU002830</v>
          </cell>
        </row>
        <row r="1274">
          <cell r="A1274" t="str">
            <v>Вязанка Мопокушка Стародворские колбасы</v>
          </cell>
          <cell r="B1274" t="str">
            <v>SU002830</v>
          </cell>
        </row>
        <row r="1275">
          <cell r="A1275" t="str">
            <v>Вязанка Молокушка Стародворские колбасы</v>
          </cell>
          <cell r="B1275" t="str">
            <v>SU002830</v>
          </cell>
        </row>
        <row r="1276">
          <cell r="A1276" t="str">
            <v>Вязанка Молокушка Стародаорскме колбасы</v>
          </cell>
          <cell r="B1276" t="str">
            <v>SU002830</v>
          </cell>
        </row>
        <row r="1277">
          <cell r="A1277" t="str">
            <v>Вязанка Молокушка Стародворскме колбасы</v>
          </cell>
          <cell r="B1277" t="str">
            <v>SU002830</v>
          </cell>
        </row>
        <row r="1278">
          <cell r="A1278" t="str">
            <v>Вязана Молокушка Стародворскме колбасы</v>
          </cell>
          <cell r="B1278" t="str">
            <v>SU002830</v>
          </cell>
        </row>
        <row r="1279">
          <cell r="A1279" t="str">
            <v>002   Колб. Молоч. стародворская, Вязанка вектор, ВЕС. ПОКОМ</v>
          </cell>
          <cell r="B1279" t="str">
            <v>SU002830</v>
          </cell>
        </row>
        <row r="1280">
          <cell r="A1280" t="str">
            <v>002   Колб. Молоч. стародворская, Вязанка вектор, ВЕС. ПОКОМ, кг</v>
          </cell>
          <cell r="B1280" t="str">
            <v>SU002830</v>
          </cell>
        </row>
        <row r="1281">
          <cell r="A1281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281" t="str">
            <v>SU002830</v>
          </cell>
        </row>
        <row r="1282">
          <cell r="A1282" t="str">
            <v>Вар Молокуша Вязанка/вес</v>
          </cell>
          <cell r="B1282" t="str">
            <v>SU002830</v>
          </cell>
        </row>
        <row r="1283">
          <cell r="A1283" t="str">
            <v>Молочная (Вязанка), Кг</v>
          </cell>
          <cell r="B1283" t="str">
            <v>SU002830</v>
          </cell>
        </row>
        <row r="1284">
          <cell r="A1284" t="str">
            <v xml:space="preserve">Молочная Вектор вар п/а Стародвор. колбасы </v>
          </cell>
          <cell r="B1284" t="str">
            <v>SU002830</v>
          </cell>
        </row>
        <row r="1285">
          <cell r="A1285" t="str">
            <v>Колбаса вареная Молокуша ТМ Вязанка вес.</v>
          </cell>
          <cell r="B1285" t="str">
            <v>SU002830</v>
          </cell>
        </row>
        <row r="1286">
          <cell r="A1286" t="str">
            <v>315 Вареные колбасы Молокуша Вязанка Вес п/а Вязанка</v>
          </cell>
          <cell r="B1286" t="str">
            <v>SU002830</v>
          </cell>
        </row>
        <row r="1287">
          <cell r="A1287" t="str">
            <v>315 Колбаса вареная Молокуша ТМ Вязанка в оболочке полиамид. ВЕС  ПОКОМ</v>
          </cell>
          <cell r="B1287" t="str">
            <v>SU002830</v>
          </cell>
        </row>
        <row r="1288">
          <cell r="A1288" t="str">
            <v xml:space="preserve"> 315  Колбаса вареная Молокуша ТМ Вязанка ВЕС, ПОКОМ</v>
          </cell>
          <cell r="B1288" t="str">
            <v>SU002830</v>
          </cell>
        </row>
        <row r="1289">
          <cell r="A1289" t="str">
            <v>322  Колбаса Сочинка с сочным окороком 0,45кг   ПОКОМ</v>
          </cell>
          <cell r="B1289" t="str">
            <v>SU002823</v>
          </cell>
        </row>
        <row r="1290">
          <cell r="A1290" t="str">
            <v>326  Колбаса Сочинка с сочным окороком 0,45кг   ПОКОМ</v>
          </cell>
          <cell r="B1290" t="str">
            <v>SU002823</v>
          </cell>
        </row>
        <row r="1291">
          <cell r="A1291" t="str">
            <v>456 Колбаса вареная Сочинка ТМ Стародворье в оболочке полиамид 0,45 кг.Мясной продукт.  Поком</v>
          </cell>
          <cell r="B1291" t="str">
            <v>SU002823</v>
          </cell>
        </row>
        <row r="1292">
          <cell r="A1292" t="str">
            <v>440 Колбаса Стародворье 450г Сочинка с сочным окороком вар  Поком</v>
          </cell>
          <cell r="B1292" t="str">
            <v>SU002823</v>
          </cell>
        </row>
        <row r="1293">
          <cell r="A1293" t="str">
            <v>Колбаса вареная Филейская ТМ Вязанка ТС Классическая, 0,45 кг. ПОКОМ</v>
          </cell>
          <cell r="B1293" t="str">
            <v>SU002815</v>
          </cell>
        </row>
        <row r="1294">
          <cell r="A1294" t="str">
            <v>Колбаса Классическая, Вязанка вектор 0,5кг, ПОКОМ, шт</v>
          </cell>
          <cell r="B1294" t="str">
            <v>SU002815</v>
          </cell>
        </row>
        <row r="1295">
          <cell r="A1295" t="str">
            <v>Колбаса Вареная Классическая Вязанка высш.сорт 450гр (Стародвор) 45 суток, шт Филейская</v>
          </cell>
          <cell r="B1295" t="str">
            <v>SU002815</v>
          </cell>
        </row>
        <row r="1296">
          <cell r="A1296" t="str">
            <v>Вареные колбасы «Филейская» Фикс.вес 0,45 Вектор ТМ «Вязанка»</v>
          </cell>
          <cell r="B1296" t="str">
            <v>SU002815</v>
          </cell>
        </row>
        <row r="1297">
          <cell r="A1297" t="str">
            <v>Филейская Вязанка Классичечкая 0.45кг Стародворские колбасы</v>
          </cell>
          <cell r="B1297" t="str">
            <v>SU002815</v>
          </cell>
        </row>
        <row r="1298">
          <cell r="A1298" t="str">
            <v>Филейская Вязанка Классичечкая 0,45кг Стародворские колбасы</v>
          </cell>
          <cell r="B1298" t="str">
            <v>SU002815</v>
          </cell>
        </row>
        <row r="1299">
          <cell r="A1299" t="str">
            <v>Филейская Вязанка Классичечхая 0,45кг Стародворские колбасы</v>
          </cell>
          <cell r="B1299" t="str">
            <v>SU002815</v>
          </cell>
        </row>
        <row r="1300">
          <cell r="A1300" t="str">
            <v>Филейская Вязанка КЛассическая 0,45кг Стародворские колбасы</v>
          </cell>
          <cell r="B1300" t="str">
            <v>SU002815</v>
          </cell>
        </row>
        <row r="1301">
          <cell r="A1301" t="str">
            <v>Филейская Вязанка Классическая 0,45кг Стародворские колбасы</v>
          </cell>
          <cell r="B1301" t="str">
            <v>SU002815</v>
          </cell>
        </row>
        <row r="1302">
          <cell r="A1302" t="str">
            <v>Филейская Вязанка Классицечкая 0,45кг Стародворские колбасы</v>
          </cell>
          <cell r="B1302" t="str">
            <v>SU002815</v>
          </cell>
        </row>
        <row r="1303">
          <cell r="A1303" t="str">
            <v>Классическая Филейская Вектор вар 450 гр Стародв. Колбасы</v>
          </cell>
          <cell r="B1303" t="str">
            <v>SU002815</v>
          </cell>
        </row>
        <row r="1304">
          <cell r="A1304" t="str">
            <v>Классическая Филейская Вектор вар 450 гр Стародв. колбасы</v>
          </cell>
          <cell r="B1304" t="str">
            <v>SU002815</v>
          </cell>
        </row>
        <row r="1305">
          <cell r="A1305" t="str">
            <v>Колбаса Вязанка класическая 0.5</v>
          </cell>
          <cell r="B1305" t="str">
            <v>SU002815</v>
          </cell>
        </row>
        <row r="1306">
          <cell r="A1306" t="str">
            <v>Колбаса филейская 0.5</v>
          </cell>
          <cell r="B1306" t="str">
            <v>SU002815</v>
          </cell>
        </row>
        <row r="1307">
          <cell r="A1307" t="str">
            <v>Колбаса Филейская 0.45 кг</v>
          </cell>
          <cell r="B1307" t="str">
            <v>SU002815</v>
          </cell>
        </row>
        <row r="1308">
          <cell r="A1308" t="str">
            <v>Колбаса Филейская вареная 0,45кг/шт Вязанка</v>
          </cell>
          <cell r="B1308" t="str">
            <v>SU002815</v>
          </cell>
        </row>
        <row r="1309">
          <cell r="A1309" t="str">
            <v>Колбаса филейская вареная вязанка 0.45</v>
          </cell>
          <cell r="B1309" t="str">
            <v>SU002815</v>
          </cell>
        </row>
        <row r="1310">
          <cell r="A1310" t="str">
            <v>319 Колбаса Филейская, Вязанка вектор 0,45кг, ПОКОМ, шт</v>
          </cell>
          <cell r="B1310" t="str">
            <v>SU002815</v>
          </cell>
        </row>
        <row r="1311">
          <cell r="A1311" t="str">
            <v xml:space="preserve"> 319  Колбаса вареная Филейская ТМ Вязанка ТС Классическая, 0,45 кг. ПОКОМ</v>
          </cell>
          <cell r="B1311" t="str">
            <v>SU002815</v>
          </cell>
        </row>
        <row r="1312">
          <cell r="A1312" t="str">
            <v>Колбаса вареная Филейская ТМ Вязанка ТС Классическая ВЕС  ПОКОМ</v>
          </cell>
          <cell r="B1312" t="str">
            <v>SU002829</v>
          </cell>
        </row>
        <row r="1313">
          <cell r="A1313" t="str">
            <v>Колбаса Филейская (Классическая), Вязанка вектор, ВЕС.ПОКОМ, кг</v>
          </cell>
          <cell r="B1313" t="str">
            <v>SU002829</v>
          </cell>
        </row>
        <row r="1314">
          <cell r="A1314" t="str">
            <v>Колбаса Классическая, Вязанка вектор, ВЕС., ВсхЗв. ПОКОМ, кг</v>
          </cell>
          <cell r="B1314" t="str">
            <v>SU002829</v>
          </cell>
        </row>
        <row r="1315">
          <cell r="A1315" t="str">
            <v>Колбаса Классическая, Вязанка вектор, ВЕС.ПОКОМ, кг</v>
          </cell>
          <cell r="B1315" t="str">
            <v>SU002829</v>
          </cell>
        </row>
        <row r="1316">
          <cell r="A1316" t="str">
            <v>Классическая (Вязанка) , Кг</v>
          </cell>
          <cell r="B1316" t="str">
            <v>SU002829</v>
          </cell>
        </row>
        <row r="1317">
          <cell r="A1317" t="str">
            <v>Колбаса Вареная Классическая Вязанка высш.сорт кг  (Стародвор) 45 суток, кг 1,3 Филейская</v>
          </cell>
          <cell r="B1317" t="str">
            <v>SU002829</v>
          </cell>
        </row>
        <row r="1318">
          <cell r="A1318" t="str">
            <v>Вареные колбасы «Филейская» Весовые Вектор ТМ «Вязанка»</v>
          </cell>
          <cell r="B1318" t="str">
            <v>SU002829</v>
          </cell>
        </row>
        <row r="1319">
          <cell r="A1319" t="str">
            <v>Колбаса филейская, Вязанка вектор, ВЕС.ПОКОМ, кг</v>
          </cell>
          <cell r="B1319" t="str">
            <v>SU002829</v>
          </cell>
        </row>
        <row r="1320">
          <cell r="A1320" t="str">
            <v>Классическая Филейская Вязанка вар п/а Стародвор.колбасы</v>
          </cell>
          <cell r="B1320" t="str">
            <v>SU002829</v>
          </cell>
        </row>
        <row r="1321">
          <cell r="A1321" t="str">
            <v>Филейская Классическая вязанка ОС 0 Стародворские колбасы</v>
          </cell>
          <cell r="B1321" t="str">
            <v>SU002829</v>
          </cell>
        </row>
        <row r="1322">
          <cell r="A1322" t="str">
            <v>Филейская Классическая вязанка ОСО Стародворские колбасы</v>
          </cell>
          <cell r="B1322" t="str">
            <v>SU002829</v>
          </cell>
        </row>
        <row r="1323">
          <cell r="A1323" t="str">
            <v>Филейская Классическая вязанка ООО Стародворские колбасы</v>
          </cell>
          <cell r="B1323" t="str">
            <v>SU002829</v>
          </cell>
        </row>
        <row r="1324">
          <cell r="A1324" t="str">
            <v>Филейская Классическая вязанка 000 Стародворские колбасы</v>
          </cell>
          <cell r="B1324" t="str">
            <v>SU002829</v>
          </cell>
        </row>
        <row r="1325">
          <cell r="A1325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325" t="str">
            <v>SU002829</v>
          </cell>
        </row>
        <row r="1326">
          <cell r="A1326" t="str">
            <v>Колбаса Филейская, Вязанка вектор, ВЕС.ПОКОМ, кг</v>
          </cell>
          <cell r="B1326" t="str">
            <v>SU002829</v>
          </cell>
        </row>
        <row r="1327">
          <cell r="A1327" t="str">
            <v>Колбаса Филейская Вареная Вязанка</v>
          </cell>
          <cell r="B1327" t="str">
            <v>SU002829</v>
          </cell>
        </row>
        <row r="1328">
          <cell r="A1328" t="str">
            <v>В ФИЛЕЙСКАЯ ВЯЗАНКА СТАРОДВОР 1,3</v>
          </cell>
          <cell r="B1328" t="str">
            <v>SU002829</v>
          </cell>
        </row>
        <row r="1329">
          <cell r="A1329" t="str">
            <v>006  Колбаса Докторская Классическая Вязанка вектор,ВЕС. ПОКОМ, кг (Классическая)</v>
          </cell>
          <cell r="B1329" t="str">
            <v>SU002829</v>
          </cell>
        </row>
        <row r="1330">
          <cell r="A1330" t="str">
            <v>330  Колбаса вареная Филейская ТМ Вязанка. ВЕС  ПОКОМ</v>
          </cell>
          <cell r="B1330" t="str">
            <v>SU002829</v>
          </cell>
        </row>
        <row r="1331">
          <cell r="A1331" t="str">
            <v>330 Колбаса Филейская, Вязанка вектор, ВЕС.ПОКОМ, кг</v>
          </cell>
          <cell r="B1331" t="str">
            <v>SU002829</v>
          </cell>
        </row>
        <row r="1332">
          <cell r="A1332" t="str">
            <v xml:space="preserve"> 330  Колбаса вареная Филейская ТМ Вязанка ТС Классическая ВЕС  ПОКОМ</v>
          </cell>
          <cell r="B1332" t="str">
            <v>SU002829</v>
          </cell>
        </row>
        <row r="1333">
          <cell r="A1333" t="str">
            <v>010  Колбаса Классическая, Вязанка вектор, ВЕС.ПОКОМ</v>
          </cell>
          <cell r="B1333" t="str">
            <v>SU002829</v>
          </cell>
        </row>
        <row r="1334">
          <cell r="A1334" t="str">
            <v>314 Колбаса вареная Филейская ТМ Вязанка ТС Классическая в оболочке полиамид.  ПОКОМ , кг</v>
          </cell>
          <cell r="B1334" t="str">
            <v>SU002829</v>
          </cell>
        </row>
        <row r="1335">
          <cell r="A1335" t="str">
            <v xml:space="preserve">314 Колбаса вареная Филейская ТМ Вязанка ТС Классическая в оболочке полиамид. ПОКОМ </v>
          </cell>
          <cell r="B1335" t="str">
            <v>SU002829</v>
          </cell>
        </row>
        <row r="1336">
          <cell r="A1336" t="str">
            <v xml:space="preserve">314 Колбаса вареная Филейская ТМ Вязанка ТС Классическая в оболочке полиамид.  ПОКОМ </v>
          </cell>
          <cell r="B1336" t="str">
            <v>SU002829</v>
          </cell>
        </row>
        <row r="1337">
          <cell r="A1337" t="str">
            <v>Ветчина Столичная  Вязанка 500гр (Стародвор) 45 суток, шт филейская</v>
          </cell>
          <cell r="B1337" t="str">
            <v>SU002814</v>
          </cell>
        </row>
        <row r="1338">
          <cell r="A1338" t="str">
            <v>Ветчины «Филейская» Фикс.вес 0,45 Вектор ТМ «Вязанка»</v>
          </cell>
          <cell r="B1338" t="str">
            <v>SU002814</v>
          </cell>
        </row>
        <row r="1339">
          <cell r="A1339" t="str">
            <v>Ветчина Филейская ТМ Вязанка Столичная 0,45 кг ПОКОМ</v>
          </cell>
          <cell r="B1339" t="str">
            <v>SU002814</v>
          </cell>
        </row>
        <row r="1340">
          <cell r="A1340" t="str">
            <v>Ветчина Столичная  Вязанка 450гр (Стародвор) 45 суток, шт филейская</v>
          </cell>
          <cell r="B1340" t="str">
            <v>SU002814</v>
          </cell>
        </row>
        <row r="1341">
          <cell r="A1341" t="str">
            <v>Филейская Вязанка Ветчина Столичная 0,45Кг Стародворские колбасы</v>
          </cell>
          <cell r="B1341" t="str">
            <v>SU002814</v>
          </cell>
        </row>
        <row r="1342">
          <cell r="A1342" t="str">
            <v>Фипейская Вязанка Ветчина Столичная 0,45кг Стародворские колбасы</v>
          </cell>
          <cell r="B1342" t="str">
            <v>SU002814</v>
          </cell>
        </row>
        <row r="1343">
          <cell r="A1343" t="str">
            <v>Филейская Вязанка Ветчина Столичная о,45кг Стародворские колбасы</v>
          </cell>
          <cell r="B1343" t="str">
            <v>SU002814</v>
          </cell>
        </row>
        <row r="1344">
          <cell r="A1344" t="str">
            <v>Филейская Вязанка Ветчина Столичная 0,45кг Стародворскиеколбасы</v>
          </cell>
          <cell r="B1344" t="str">
            <v>SU002814</v>
          </cell>
        </row>
        <row r="1345">
          <cell r="A1345" t="str">
            <v>Филейская Вязанка Ветчина Столичная 0,45кг Стародворские колбасы</v>
          </cell>
          <cell r="B1345" t="str">
            <v>SU002814</v>
          </cell>
        </row>
        <row r="1346">
          <cell r="A1346" t="str">
            <v>Филейская Вязанка Ветчина Столичная Стародворские колбасы 0,45кг</v>
          </cell>
          <cell r="B1346" t="str">
            <v>SU002814</v>
          </cell>
        </row>
        <row r="1347">
          <cell r="A1347" t="str">
            <v>Филейская Вязанка Ветчина Столичная 045кг Стародворские колбасы</v>
          </cell>
          <cell r="B1347" t="str">
            <v>SU002814</v>
          </cell>
        </row>
        <row r="1348">
          <cell r="A1348" t="str">
            <v>Филейская Вязанка Ветчина Столичная 0.45кг Стародворские колбасы</v>
          </cell>
          <cell r="B1348" t="str">
            <v>SU002814</v>
          </cell>
        </row>
        <row r="1349">
          <cell r="A1349" t="str">
            <v xml:space="preserve">Ветчина Столичная Филейская Вязанка 450 гр Старод. колбасы </v>
          </cell>
          <cell r="B1349" t="str">
            <v>SU002814</v>
          </cell>
        </row>
        <row r="1350">
          <cell r="A1350" t="str">
            <v>020  Ветчина Столичная Вязанка, вектор 0.5кг, ПОКОМ</v>
          </cell>
          <cell r="B1350" t="str">
            <v>SU002814</v>
          </cell>
        </row>
        <row r="1351">
          <cell r="A1351" t="str">
            <v>373 Ветчины «Филейская» Фикс.вес 0,45 Вектор ТМ «Вязанка»  Поком</v>
          </cell>
          <cell r="B1351" t="str">
            <v>SU002814</v>
          </cell>
        </row>
        <row r="1352">
          <cell r="A1352" t="str">
            <v xml:space="preserve"> 324  Ветчина Филейская ТМ Вязанка Столичная 0,45 кг ПОКОМ</v>
          </cell>
          <cell r="B1352" t="str">
            <v>SU002814</v>
          </cell>
        </row>
        <row r="1353">
          <cell r="A1353" t="str">
            <v>Ветчина Филейская ВЕС ТМ  Вязанка ТС Столичная  ПОКОМ</v>
          </cell>
          <cell r="B1353" t="str">
            <v>SU002828</v>
          </cell>
        </row>
        <row r="1354">
          <cell r="A1354" t="str">
            <v>Ветчина Столичная Вязанка ТМ Стародворские колбасы ТС Вязанка вектор вес УВС</v>
          </cell>
          <cell r="B1354" t="str">
            <v>SU002828</v>
          </cell>
        </row>
        <row r="1355">
          <cell r="A1355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355" t="str">
            <v>SU002828</v>
          </cell>
        </row>
        <row r="1356">
          <cell r="A1356" t="str">
            <v>Ветчина Столичная  Вязанка 1,3кг (Стародвор) 45 суток, кг филейская</v>
          </cell>
          <cell r="B1356" t="str">
            <v>SU002828</v>
          </cell>
        </row>
        <row r="1357">
          <cell r="A1357" t="str">
            <v>Вязанка ветчина филейская</v>
          </cell>
          <cell r="B1357" t="str">
            <v>SU002828</v>
          </cell>
        </row>
        <row r="1358">
          <cell r="A1358" t="str">
            <v>Ветчина филейская вареная вязанка</v>
          </cell>
          <cell r="B1358" t="str">
            <v>SU002828</v>
          </cell>
        </row>
        <row r="1359">
          <cell r="A1359" t="str">
            <v xml:space="preserve"> 312  Ветчина Филейская ТМ Вязанка ТС Столичная ВЕС  ПОКОМ</v>
          </cell>
          <cell r="B1359" t="str">
            <v>SU002828</v>
          </cell>
        </row>
        <row r="1360">
          <cell r="A1360" t="str">
            <v>312  Ветчина Филейская ТМ Вязанка ТС Столичная ВЕС  ПОКОМ , кг</v>
          </cell>
          <cell r="B1360" t="str">
            <v>SU002828</v>
          </cell>
        </row>
        <row r="1361">
          <cell r="A1361" t="str">
            <v>312 Ветчина Филейская ТМ Вязанка ТС Столичная ВЕС ПОКОМ</v>
          </cell>
          <cell r="B1361" t="str">
            <v>SU002828</v>
          </cell>
        </row>
        <row r="1362">
          <cell r="A1362" t="str">
            <v>Колбаса Ветчина Филейская вареная вязанка</v>
          </cell>
          <cell r="B1362" t="str">
            <v>SU002828</v>
          </cell>
        </row>
        <row r="1363">
          <cell r="A1363" t="str">
            <v xml:space="preserve"> 312  Ветчина Филейская ВЕС ТМ  Вязанка ТС Столичная  ПОКОМ</v>
          </cell>
          <cell r="B1363" t="str">
            <v>SU002828</v>
          </cell>
        </row>
        <row r="1364">
          <cell r="A1364" t="str">
            <v>Ветчины «Филейская» Весовые Вектор ТМ «Вязанка»</v>
          </cell>
          <cell r="B1364" t="str">
            <v>SU002828</v>
          </cell>
        </row>
        <row r="1365">
          <cell r="A1365" t="str">
            <v>Филейская Ветчина Столичная Стародворская</v>
          </cell>
          <cell r="B1365" t="str">
            <v>SU002828</v>
          </cell>
        </row>
        <row r="1366">
          <cell r="A1366" t="str">
            <v>Филейская Ветчина Столичная Стародворския</v>
          </cell>
          <cell r="B1366" t="str">
            <v>SU002828</v>
          </cell>
        </row>
        <row r="1367">
          <cell r="A1367" t="str">
            <v>Ветчина Столичная Филейская Вязанка п/а Стародвор.колбасы</v>
          </cell>
          <cell r="B1367" t="str">
            <v>SU002828</v>
          </cell>
        </row>
        <row r="1368">
          <cell r="A1368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368" t="str">
            <v>SU002828</v>
          </cell>
        </row>
        <row r="1369">
          <cell r="A1369" t="str">
            <v>Ветчина Столичная Вязанка, вектор, ВЕС.ПОКОМ, кг</v>
          </cell>
          <cell r="B1369" t="str">
            <v>SU002828</v>
          </cell>
        </row>
        <row r="1370">
          <cell r="A1370" t="str">
            <v>Ветчина Столичная (Вязанка), Кг</v>
          </cell>
          <cell r="B1370" t="str">
            <v>SU002828</v>
          </cell>
        </row>
        <row r="1371">
          <cell r="A1371" t="str">
            <v>001 Ветчина Столичная Вязанка, вектор, ВЕС.ПОКОМ, кг</v>
          </cell>
          <cell r="B1371" t="str">
            <v>SU002828</v>
          </cell>
        </row>
        <row r="1372">
          <cell r="A1372" t="str">
            <v>001   Ветчина Столичная Вязанка, вектор, ВЕС.ПОКОМ, кг</v>
          </cell>
          <cell r="B1372" t="str">
            <v>SU002828</v>
          </cell>
        </row>
        <row r="1373">
          <cell r="A1373" t="str">
            <v>409 Вареные колбасы Молокуша Вязанка Фикс.вес 0,4 п/а Вязанка  Поком</v>
          </cell>
          <cell r="B1373" t="str">
            <v>SU002832</v>
          </cell>
        </row>
        <row r="1374">
          <cell r="A1374" t="str">
            <v xml:space="preserve"> 339  Колбаса вареная Филейская ТМ Вязанка ТС Классическая, 0,40 кг.  ПОКОМ</v>
          </cell>
          <cell r="B1374" t="str">
            <v>SU002831</v>
          </cell>
        </row>
        <row r="1375">
          <cell r="A1375" t="str">
            <v>Сосиски Сочинки по-баварски ТМ Стародворье полиамид мгс вес СК3</v>
          </cell>
          <cell r="B1375" t="str">
            <v>SU002857</v>
          </cell>
        </row>
        <row r="1376">
          <cell r="A1376" t="str">
            <v>Сосиски Сочинки по- баварски (Бордо), кг</v>
          </cell>
          <cell r="B1376" t="str">
            <v>SU002857</v>
          </cell>
        </row>
        <row r="1377">
          <cell r="A1377" t="str">
            <v>Сосиски Сочинки по- баварски (Бордо), Кг</v>
          </cell>
          <cell r="B1377" t="str">
            <v>SU002857</v>
          </cell>
        </row>
        <row r="1378">
          <cell r="A1378" t="str">
            <v>Сосиски Сочинки по-баварски ВЕС ТМ Стародворье  Поком</v>
          </cell>
          <cell r="B1378" t="str">
            <v>SU002857</v>
          </cell>
        </row>
        <row r="1379">
          <cell r="A1379" t="str">
            <v xml:space="preserve"> 331  Сосиски Сочинки по-баварски ВЕС ТМ Стародворье  Поком</v>
          </cell>
          <cell r="B1379" t="str">
            <v>SU002857</v>
          </cell>
        </row>
        <row r="1380">
          <cell r="A1380" t="str">
            <v>Колбаса Сервелат Мясорубский с мелкорубленным окороком в/у  ТМ Стародворье ВЕС   ПОКОМ</v>
          </cell>
          <cell r="B1380" t="str">
            <v>SU002847</v>
          </cell>
        </row>
        <row r="1381">
          <cell r="A1381" t="str">
            <v>В/к колбасы Сервелат Мясорубский с мелкорубленным окороком Бордо Весовой фиброуз Стародворье</v>
          </cell>
          <cell r="B1381" t="str">
            <v>SU002847</v>
          </cell>
        </row>
        <row r="1382">
          <cell r="A1382" t="str">
            <v>Сервелат Мясорубский в/к (Стародворские кобасы)</v>
          </cell>
          <cell r="B1382" t="str">
            <v>SU002847</v>
          </cell>
        </row>
        <row r="1383">
          <cell r="A1383" t="str">
            <v>Сервелат Мясорубский с мелкорубленным окороком в/к (Стародворье), кг</v>
          </cell>
          <cell r="B1383" t="str">
            <v>SU002847</v>
          </cell>
        </row>
        <row r="1384">
          <cell r="A1384" t="str">
            <v>Сервелат Мясорубский с мелкорубленным окороком в/к (Стародворье), Кг</v>
          </cell>
          <cell r="B1384" t="str">
            <v>SU002847</v>
          </cell>
        </row>
        <row r="1385">
          <cell r="A1385" t="str">
            <v>Колбаса вк Сервелат Мясорубский с мелкорубленным окороком вес</v>
          </cell>
          <cell r="B1385" t="str">
            <v>SU002847</v>
          </cell>
        </row>
        <row r="1386">
          <cell r="A1386" t="str">
            <v>358 Колбаса Сервелат Мясорубский ТМ Стародворье с мелкорубленным окороком в вак упак  ПОКОМ</v>
          </cell>
          <cell r="B1386" t="str">
            <v>SU002847</v>
          </cell>
        </row>
        <row r="1387">
          <cell r="A1387" t="str">
            <v xml:space="preserve"> 305  Колбаса Сервелат Мясорубский с мелкорубленным окороком в/у  ТМ Стародворье ВЕС   ПОКОМ</v>
          </cell>
          <cell r="B1387" t="str">
            <v>SU002847</v>
          </cell>
        </row>
        <row r="1388">
          <cell r="A1388" t="str">
            <v>Сосиски Сочинки по-баварски с сыром Стародворье, ВЕС ПОКОМ</v>
          </cell>
          <cell r="B1388" t="str">
            <v>SU002858</v>
          </cell>
        </row>
        <row r="1389">
          <cell r="A1389" t="str">
            <v>Сос Сочинки по-Баварски с Сыром!!!!!!!!Стародворские колбасы</v>
          </cell>
          <cell r="B1389" t="str">
            <v>SU002858</v>
          </cell>
        </row>
        <row r="1390">
          <cell r="A1390" t="str">
            <v>321 Сосиски Сочинки по-баварски с сыром ТМ Стародворье в оболочке  ПОКОМ</v>
          </cell>
          <cell r="B1390" t="str">
            <v>SU002858</v>
          </cell>
        </row>
        <row r="1391">
          <cell r="A1391" t="str">
            <v>325  Сосиски Сочинки по-баварски с сыром Стародворье, ВЕС ПОКОМ</v>
          </cell>
          <cell r="B1391" t="str">
            <v>SU002858</v>
          </cell>
        </row>
        <row r="1392">
          <cell r="A1392" t="str">
            <v>325  Сосиски Сочинки молочные Стародворье, ВЕС ПОКОМ</v>
          </cell>
          <cell r="B1392" t="str">
            <v>SU002843</v>
          </cell>
        </row>
        <row r="1393">
          <cell r="A1393" t="str">
            <v>Сосиски Сочинки Молочные ТМ Стародворье, ВЕС ПОКОМ</v>
          </cell>
          <cell r="B1393" t="str">
            <v>SU002843</v>
          </cell>
        </row>
        <row r="1394">
          <cell r="A1394" t="str">
            <v>Сосиски сочинки вес. Стародворье</v>
          </cell>
          <cell r="B1394" t="str">
            <v>SU002843</v>
          </cell>
        </row>
        <row r="1395">
          <cell r="A1395" t="str">
            <v>445 Сосиски Стародворье Сочинки Молочные п/а вес  Поком</v>
          </cell>
          <cell r="B1395" t="str">
            <v>SU002843</v>
          </cell>
        </row>
        <row r="1396">
          <cell r="A1396" t="str">
            <v>Сосиски Сочинки Сливочные ТМ Стародворье ВЕС ПОКОМ</v>
          </cell>
          <cell r="B1396" t="str">
            <v>SU002845</v>
          </cell>
        </row>
        <row r="1397">
          <cell r="A1397" t="str">
            <v>Сосиски "Сочинки Сливочные" Весовые ТМ "Стародворье" 1,35 кг</v>
          </cell>
          <cell r="B1397" t="str">
            <v>SU002845</v>
          </cell>
        </row>
        <row r="1398">
          <cell r="A1398" t="str">
            <v>Колбаса Сервелат Мясорубский с мелкорубл.окороком в/у 0,35 кг срез    ПОКОМ_ДУБЛЯЖ</v>
          </cell>
          <cell r="B1398" t="str">
            <v>SU002848</v>
          </cell>
        </row>
        <row r="1399">
          <cell r="A1399" t="str">
            <v>Колбаса Сервелат Мясорубский с мелкорубленным окороком 0,35 кг срез ТМ Стародворье   Поком</v>
          </cell>
          <cell r="B1399" t="str">
            <v>SU002848</v>
          </cell>
        </row>
        <row r="1400">
          <cell r="A1400" t="str">
            <v>В/к колбасы Сервелат Мясорубский с мелкорубленным окороком срез Бордо Фикс.вес 0,35 фиброуз Стародворье</v>
          </cell>
          <cell r="B1400" t="str">
            <v>SU002848</v>
          </cell>
        </row>
        <row r="1401">
          <cell r="A1401" t="str">
            <v>325 Колбаса Сервелат Мясорубский ТМ Стародворье с мелкорубленным окороком 0,35 кг  ПОКОМ</v>
          </cell>
          <cell r="B1401" t="str">
            <v>SU002848</v>
          </cell>
        </row>
        <row r="1402">
          <cell r="A1402" t="str">
            <v>300  Колбаса Сервелат Мясорубский с мелкорубленным окороком ТМ Стародворье, в/у 0,35кг  ПОКОМ</v>
          </cell>
          <cell r="B1402" t="str">
            <v>SU002848</v>
          </cell>
        </row>
        <row r="1403">
          <cell r="A1403" t="str">
            <v>Колбаса Сервелат Мясорубский ТМ Стародворье, в/у 0,35кг  ПОКОМ</v>
          </cell>
          <cell r="B1403" t="str">
            <v>SU002848</v>
          </cell>
        </row>
        <row r="1404">
          <cell r="A1404" t="str">
            <v>300  Колбаса Сервелат Мясорубский ТМ Стародворье, в/у 0,35кг  ПОКОМКОМ</v>
          </cell>
          <cell r="B1404" t="str">
            <v>SU002848</v>
          </cell>
        </row>
        <row r="1405">
          <cell r="A1405" t="str">
            <v>305 Колбаса Сервелат Мясорубский с мелкорубл.окороком в/у 0,35 кг срез    ПОКОМ_ДУБЛЯЖ</v>
          </cell>
          <cell r="B1405" t="str">
            <v>SU002848</v>
          </cell>
        </row>
        <row r="1406">
          <cell r="A1406" t="str">
            <v>307 Колбаса Сервелат Мясорубский с мелкорубл.окороком в/у 0,35 кг срез    ПОКОМ</v>
          </cell>
          <cell r="B1406" t="str">
            <v>SU002848</v>
          </cell>
        </row>
        <row r="1407">
          <cell r="A1407" t="str">
            <v xml:space="preserve"> 307  Колбаса Сервелат Мясорубский с мелкорубленным окороком 0,35 кг срез ТМ Стародворье   Поком</v>
          </cell>
          <cell r="B1407" t="str">
            <v>SU002848</v>
          </cell>
        </row>
        <row r="1408">
          <cell r="A1408" t="str">
            <v>Колбаса Салями Мясорубская с рубленным шпиком ВЕС ТМ Стародворье  ПОКОМ</v>
          </cell>
          <cell r="B1408" t="str">
            <v>SU002876</v>
          </cell>
        </row>
        <row r="1409">
          <cell r="A1409" t="str">
            <v>Салями Мясорубская в/к с рубленым шпиком (Стародворские кобасы)</v>
          </cell>
          <cell r="B1409" t="str">
            <v>SU002876</v>
          </cell>
        </row>
        <row r="1410">
          <cell r="A1410" t="str">
            <v>Салями Мясорубская с рубленым шпиком в/к (Стародворье), кг</v>
          </cell>
          <cell r="B1410" t="str">
            <v>SU002876</v>
          </cell>
        </row>
        <row r="1411">
          <cell r="A1411" t="str">
            <v>Салями Мясорубская с рубленым шпиком в/к (Стародворье), Кг</v>
          </cell>
          <cell r="B1411" t="str">
            <v>SU002876</v>
          </cell>
        </row>
        <row r="1412">
          <cell r="A1412" t="str">
            <v>304  Колбаса Салями Мясорубская с рубленным шпиком ВЕС ТМ Стародворье  ПОКОМ</v>
          </cell>
          <cell r="B1412" t="str">
            <v>SU002876</v>
          </cell>
        </row>
        <row r="1413">
          <cell r="A1413" t="str">
            <v>Колбаса Салями Мясорубская с рубленым шпиком 0,35 кг срез ТМ Стародворье   Поком</v>
          </cell>
          <cell r="B1413" t="str">
            <v>SU002877</v>
          </cell>
        </row>
        <row r="1414">
          <cell r="A1414" t="str">
            <v>Копченые колбасы Салями Мясорубская с рубленым шпиком срез Бордо ф/в 0,35 фиброуз Стародворье</v>
          </cell>
          <cell r="B1414" t="str">
            <v>SU002877</v>
          </cell>
        </row>
        <row r="1415">
          <cell r="A1415" t="str">
            <v xml:space="preserve"> 306  Колбаса Салями Мясорубская с рубленым шпиком 0,35 кг срез ТМ Стародворье   Поком</v>
          </cell>
          <cell r="B1415" t="str">
            <v>SU002877</v>
          </cell>
        </row>
        <row r="1416">
          <cell r="A1416" t="str">
            <v>Паштеты «Любительский ГОСТ» Фикс.вес 0,1 ТМ «Стародворье»</v>
          </cell>
          <cell r="B1416" t="str">
            <v>SU002841</v>
          </cell>
        </row>
        <row r="1417">
          <cell r="A1417" t="str">
            <v>419 Паштеты «Любительский ГОСТ» Фикс.вес 0,1 ТМ «Стародворье»  Поком</v>
          </cell>
          <cell r="B1417" t="str">
            <v>SU002841</v>
          </cell>
        </row>
        <row r="1418">
          <cell r="A1418" t="str">
            <v xml:space="preserve"> 334  Паштет Любительский ТМ Стародворье ламистер 0,1 кг  ПОКОМ</v>
          </cell>
          <cell r="B1418" t="str">
            <v>SU002841</v>
          </cell>
        </row>
        <row r="1419">
          <cell r="A1419" t="str">
            <v>334  Паштет Любительский ТМ Стародворье ламистер 0,1 кг  ПОКОМ</v>
          </cell>
          <cell r="B1419" t="str">
            <v>SU002841</v>
          </cell>
        </row>
        <row r="1420">
          <cell r="A1420" t="str">
            <v>338  Паштет печеночный с морковью ТМ Стародворье ламистер 0,1 кг.  ПОКОМ</v>
          </cell>
          <cell r="B1420" t="str">
            <v>SU002840</v>
          </cell>
        </row>
        <row r="1421">
          <cell r="A1421" t="str">
            <v>420 Паштеты «Печеночный с морковью ГОСТ» Фикс.вес 0,1 ТМ «Стародворье»  Поком</v>
          </cell>
          <cell r="B1421" t="str">
            <v>SU002840</v>
          </cell>
        </row>
        <row r="1422">
          <cell r="A1422" t="str">
            <v>Паштеты «Печеночный с морковью ГОСТ» Фикс.вес 0,1 ТМ «Стародворье»</v>
          </cell>
          <cell r="B1422" t="str">
            <v>SU002840</v>
          </cell>
        </row>
        <row r="1423">
          <cell r="A1423" t="str">
            <v>Сосиски С соусом Барбекю Ядрена копоть Фикс.вес 0,33 ц/о мгс Ядрена копоть</v>
          </cell>
          <cell r="B1423" t="str">
            <v>SU002893</v>
          </cell>
        </row>
        <row r="1424">
          <cell r="A1424" t="str">
            <v>Сосиски С соусом Барбекю ТМ Ядрена копоть ТС Ядрена копоть вискофан мгс ф/в 0,33 кг СК2</v>
          </cell>
          <cell r="B1424" t="str">
            <v>SU002893</v>
          </cell>
        </row>
        <row r="1425">
          <cell r="A1425" t="str">
            <v>Сосиски Сочные без свинины ТМ Особый рецепт амицел мгс ф/в 0,4 кг СК</v>
          </cell>
          <cell r="B1425" t="str">
            <v>SU002895</v>
          </cell>
        </row>
        <row r="1426">
          <cell r="A1426" t="str">
            <v>350  Сосиски Сочные без свинины ТМ Особый рецепт 0,4 кг. ПОКОМ</v>
          </cell>
          <cell r="B1426" t="str">
            <v>SU002895</v>
          </cell>
        </row>
        <row r="1427">
          <cell r="A1427" t="str">
            <v>Сосиски Сочные без свинины ТМ Особый рецепт амицел мгс вес СК</v>
          </cell>
          <cell r="B1427" t="str">
            <v>SU002896</v>
          </cell>
        </row>
        <row r="1428">
          <cell r="A1428" t="str">
            <v>425 Сосиски «Сочные без свинины» Весовые ТМ «Особый рецепт» 1,3 кг  Поком</v>
          </cell>
          <cell r="B1428" t="str">
            <v>SU002896</v>
          </cell>
        </row>
        <row r="1429">
          <cell r="A1429" t="str">
            <v>349  Сосиски Сочные без свинины ТМ Особый рецепт, ВЕС ПОКОМ</v>
          </cell>
          <cell r="B1429" t="str">
            <v>SU002896</v>
          </cell>
        </row>
        <row r="1430">
          <cell r="A1430" t="str">
            <v xml:space="preserve"> 355  Колбаса Сервелат запеченный ТМ Стародворье ТС Дугушка. 0,6 кг. ПОКОМ</v>
          </cell>
          <cell r="B1430" t="str">
            <v>SU002918</v>
          </cell>
        </row>
        <row r="1431">
          <cell r="A1431" t="str">
            <v>355  Колбаса Сервелат запеченный ТМ Стародворье ТС Дугушка. 0,6 кг. ПОКОМ</v>
          </cell>
          <cell r="B1431" t="str">
            <v>SU002918</v>
          </cell>
        </row>
        <row r="1432">
          <cell r="A1432" t="str">
            <v>В/к колбасы «Сервелат Запеченный» Фикс.вес 0,6 Вектор ТМ «Дугушка»</v>
          </cell>
          <cell r="B1432" t="str">
            <v>SU002918</v>
          </cell>
        </row>
        <row r="1433">
          <cell r="A1433" t="str">
            <v xml:space="preserve"> 353  Колбаса Салями запеченная ТМ Стародворье ТС Дугушка. 0,6 кг ПОКОМ</v>
          </cell>
          <cell r="B1433" t="str">
            <v>SU002919</v>
          </cell>
        </row>
        <row r="1434">
          <cell r="A1434" t="str">
            <v>353  Колбаса Салями запеченная ТМ Стародворье ТС Дугушка. 0,6 кг ПОКОМ</v>
          </cell>
          <cell r="B1434" t="str">
            <v>SU002919</v>
          </cell>
        </row>
        <row r="1435">
          <cell r="A1435" t="str">
            <v>В/к колбасы «Салями Запеченая» Фикс.вес 0,6 Вектор ТМ «Дугушка»</v>
          </cell>
          <cell r="B1435" t="str">
            <v>SU002919</v>
          </cell>
        </row>
        <row r="1436">
          <cell r="A1436" t="str">
            <v>Вареные колбасы "Сливушка" Вес П/а ТМ "Вязанка"</v>
          </cell>
          <cell r="B1436" t="str">
            <v>SU002928</v>
          </cell>
        </row>
        <row r="1437">
          <cell r="A1437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437" t="str">
            <v>SU002928</v>
          </cell>
        </row>
        <row r="1438">
          <cell r="A1438" t="str">
            <v>369 Колбаса Сливушка ТМ Вязанка в оболочке полиамид вес.  ПОКОМ</v>
          </cell>
          <cell r="B1438" t="str">
            <v>SU002928</v>
          </cell>
        </row>
        <row r="1439">
          <cell r="A1439" t="str">
            <v xml:space="preserve"> 335  Колбаса Сливушка ТМ Вязанка. ВЕС.  ПОКОМ</v>
          </cell>
          <cell r="B1439" t="str">
            <v>SU002928</v>
          </cell>
        </row>
        <row r="1440">
          <cell r="A1440" t="str">
            <v>Колбаса Сливушка Вязанка вес.</v>
          </cell>
          <cell r="B1440" t="str">
            <v>SU002928</v>
          </cell>
        </row>
        <row r="1441">
          <cell r="A1441" t="str">
            <v>Колбаса Сливушка ТМ Вязанка вес.</v>
          </cell>
          <cell r="B1441" t="str">
            <v>SU002928</v>
          </cell>
        </row>
        <row r="1442">
          <cell r="A1442" t="str">
            <v>Колбаса Вареная Вязанка Сливушки 1,3кг (Стародвор) 50 суток, кг</v>
          </cell>
          <cell r="B1442" t="str">
            <v>SU002928</v>
          </cell>
        </row>
        <row r="1443">
          <cell r="A1443" t="str">
            <v>Колбаса Сливушка ТМ Вязанка. ВЕС.  ПОКОМ</v>
          </cell>
          <cell r="B1443" t="str">
            <v>SU002928</v>
          </cell>
        </row>
        <row r="1444">
          <cell r="A1444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44" t="str">
            <v>SU002844</v>
          </cell>
        </row>
        <row r="1445">
          <cell r="A1445" t="str">
            <v>Сосиски Сочинки Сливочные 0,4 кг ТМ Стародворье  ПОКОМ, шт</v>
          </cell>
          <cell r="B1445" t="str">
            <v>SU002844</v>
          </cell>
        </row>
        <row r="1446">
          <cell r="A1446" t="str">
            <v>Сосиски Стародворье Сочинки сливочные, 400 г</v>
          </cell>
          <cell r="B1446" t="str">
            <v>SU002844</v>
          </cell>
        </row>
        <row r="1447">
          <cell r="A1447" t="str">
            <v>Сосиски Сочинки Сливочные 0,4кг Стародворские колбасы</v>
          </cell>
          <cell r="B1447" t="str">
            <v>SU002844</v>
          </cell>
        </row>
        <row r="1448">
          <cell r="A1448" t="str">
            <v>372  Сосиски Сочинки Сливочные 0,4 кг ТМ Стародворье  ПОКОМ</v>
          </cell>
          <cell r="B1448" t="str">
            <v>SU002844</v>
          </cell>
        </row>
        <row r="1449">
          <cell r="A1449" t="str">
            <v>Сосиски Сочинки Сливочные ТМ Стародворье  0,4 кг</v>
          </cell>
          <cell r="B1449" t="str">
            <v>SU002844</v>
          </cell>
        </row>
        <row r="1450">
          <cell r="A1450" t="str">
            <v>343 Сосиски Сочинки Сливочные 0,4 кг ТМ Стародворье  ПОКОМ, шт</v>
          </cell>
          <cell r="B1450" t="str">
            <v>SU002844</v>
          </cell>
        </row>
        <row r="1451">
          <cell r="A1451" t="str">
            <v>343  Сосиски Сочинки Сливочные 0,4 кг ТМ Стародворье  ПОКОМ, шт</v>
          </cell>
          <cell r="B1451" t="str">
            <v>SU002844</v>
          </cell>
        </row>
        <row r="1452">
          <cell r="A1452" t="str">
            <v xml:space="preserve"> 343 Сосиски Сочинки Сливочные ТМ Стародворье  0,4 кг</v>
          </cell>
          <cell r="B1452" t="str">
            <v>SU002844</v>
          </cell>
        </row>
        <row r="1453">
          <cell r="A1453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53" t="str">
            <v>SU002842</v>
          </cell>
        </row>
        <row r="1454">
          <cell r="A1454" t="str">
            <v>Сосиски Сочинки Молочные 0,4 кг ТМ Стародворье  ПОКОМ, шт</v>
          </cell>
          <cell r="B1454" t="str">
            <v>SU002842</v>
          </cell>
        </row>
        <row r="1455">
          <cell r="A1455" t="str">
            <v>Сосиски Стародворье Сочинки молочные, 400 г</v>
          </cell>
          <cell r="B1455" t="str">
            <v>SU002842</v>
          </cell>
        </row>
        <row r="1456">
          <cell r="A1456" t="str">
            <v>Сосиски Сочинки Молочные 0,4кг Стародворские колбасы</v>
          </cell>
          <cell r="B1456" t="str">
            <v>SU002842</v>
          </cell>
        </row>
        <row r="1457">
          <cell r="A1457" t="str">
            <v>371  Сосиски Сочинки Молочные 0,4 кг ТМ Стародворье  ПОКОМ</v>
          </cell>
          <cell r="B1457" t="str">
            <v>SU002842</v>
          </cell>
        </row>
        <row r="1458">
          <cell r="A1458" t="str">
            <v>342 Сосиски Сочинки Молочные 0,4 кг ТМ Стародворье  ПОКОМ, шт</v>
          </cell>
          <cell r="B1458" t="str">
            <v>SU002842</v>
          </cell>
        </row>
        <row r="1459">
          <cell r="A1459" t="str">
            <v>342  Сосиски Сочинки Молочные 0,4 кг ТМ Стародворье  ПОКОМ, шт</v>
          </cell>
          <cell r="B1459" t="str">
            <v>SU002842</v>
          </cell>
        </row>
        <row r="1460">
          <cell r="A1460" t="str">
            <v xml:space="preserve"> 342 Сосиски Сочинки Молочные ТМ Стародворье 0,4 кг ПОКОМ</v>
          </cell>
          <cell r="B1460" t="str">
            <v>SU002842</v>
          </cell>
        </row>
        <row r="1461">
          <cell r="A1461" t="str">
            <v>Колбаса Сочинка зернистая с сочной грудинкой ТМ Стародворье.ВЕС ПОКОМ</v>
          </cell>
          <cell r="B1461" t="str">
            <v>SU002945</v>
          </cell>
        </row>
        <row r="1462">
          <cell r="A1462" t="str">
            <v>Сочинка зернистая с сочной грудинкой в/к 0,9кг (Бордо), кг</v>
          </cell>
          <cell r="B1462" t="str">
            <v>SU002945</v>
          </cell>
        </row>
        <row r="1463">
          <cell r="A1463" t="str">
            <v>Сочинка зернистая с сочной грудинкой в/к 0,9кг (Бордо), Кг</v>
          </cell>
          <cell r="B1463" t="str">
            <v>SU002945</v>
          </cell>
        </row>
        <row r="1464">
          <cell r="A1464" t="str">
            <v>П/к колбасы «Сочинка зернистая с сочной грудинкой» Весовой фиброуз ТМ «Стародворье»</v>
          </cell>
          <cell r="B1464" t="str">
            <v>SU002945</v>
          </cell>
        </row>
        <row r="1465">
          <cell r="A1465" t="str">
            <v>Колбаса Сочинка Зернистая  в/к ТМ Стародворье в оболочке фиброуз в ва ПОКОМ, кг</v>
          </cell>
          <cell r="B1465" t="str">
            <v>SU002945</v>
          </cell>
        </row>
        <row r="1466">
          <cell r="A1466" t="str">
            <v>Сочинка Зернистая</v>
          </cell>
          <cell r="B1466" t="str">
            <v>SU002945</v>
          </cell>
        </row>
        <row r="1467">
          <cell r="A1467" t="str">
            <v>346  Колбаса Сочинка зернистая с сочной грудинкой ТМ Стародворье.ВЕС ПОКОМ, кг</v>
          </cell>
          <cell r="B1467" t="str">
            <v>SU002945</v>
          </cell>
        </row>
        <row r="1468">
          <cell r="A1468" t="str">
            <v>346 Колбаса Сочинка Зернистая  в/к ТМ Стародворье в оболочке фиброуз в ва ПОКОМ, кг</v>
          </cell>
          <cell r="B1468" t="str">
            <v>SU002945</v>
          </cell>
        </row>
        <row r="1469">
          <cell r="A1469" t="str">
            <v>346  Колбаса Сочинка зернистая с сочной грудинкой ТМ Стародворье.ВЕС ПОКОМ</v>
          </cell>
          <cell r="B1469" t="str">
            <v>SU002945</v>
          </cell>
        </row>
        <row r="1470">
          <cell r="A1470" t="str">
            <v>Колбаса Сочинка рубленая с сочным окороком ТМ Стародворье ВЕС ПОКОМ</v>
          </cell>
          <cell r="B1470" t="str">
            <v>SU002947</v>
          </cell>
        </row>
        <row r="1471">
          <cell r="A1471" t="str">
            <v>Сочинка рубленая с сочным окороком в/к 0,9кг (Бордо), кг</v>
          </cell>
          <cell r="B1471" t="str">
            <v>SU002947</v>
          </cell>
        </row>
        <row r="1472">
          <cell r="A1472" t="str">
            <v>Сочинка рубленая с сочным окороком в/к 0,9кг (Бордо), Кг</v>
          </cell>
          <cell r="B1472" t="str">
            <v>SU002947</v>
          </cell>
        </row>
        <row r="1473">
          <cell r="A1473" t="str">
            <v>Сочимка Рубленная</v>
          </cell>
          <cell r="B1473" t="str">
            <v>SU002947</v>
          </cell>
        </row>
        <row r="1474">
          <cell r="A1474" t="str">
            <v>Сочинца Рубленная</v>
          </cell>
          <cell r="B1474" t="str">
            <v>SU002947</v>
          </cell>
        </row>
        <row r="1475">
          <cell r="A1475" t="str">
            <v>Сочинка Рубленная</v>
          </cell>
          <cell r="B1475" t="str">
            <v>SU002947</v>
          </cell>
        </row>
        <row r="1476">
          <cell r="A1476" t="str">
            <v>Колбаса Сочинка рубленая  в/к ТМ Стародворье в оболочке фиброуз в ва ПОКОМ, кг</v>
          </cell>
          <cell r="B1476" t="str">
            <v>SU002947</v>
          </cell>
        </row>
        <row r="1477">
          <cell r="A1477" t="str">
            <v>П/к колбасы «Сочинка рубленая с сочным окороком» Весовой фиброуз ТМ «Стародворье»</v>
          </cell>
          <cell r="B1477" t="str">
            <v>SU002947</v>
          </cell>
        </row>
        <row r="1478">
          <cell r="A1478" t="str">
            <v>417 П/к колбасы «Сочинка рубленая с сочным окороком» Весовой фиброуз ТМ «Стародворье»  Поком</v>
          </cell>
          <cell r="B1478" t="str">
            <v>SU002947</v>
          </cell>
        </row>
        <row r="1479">
          <cell r="A1479" t="str">
            <v>Колбаса Сочинка рубленная</v>
          </cell>
          <cell r="B1479" t="str">
            <v>SU002947</v>
          </cell>
        </row>
        <row r="1480">
          <cell r="A1480" t="str">
            <v>347  Колбаса Сочинка рубленая с сочным окороком ТМ Стародворье ВЕС ПОКОМ, кг</v>
          </cell>
          <cell r="B1480" t="str">
            <v>SU002947</v>
          </cell>
        </row>
        <row r="1481">
          <cell r="A1481" t="str">
            <v>347 Колбаса Сочинка рубленая  в/к ТМ Стародворье в оболочке фиброуз в ва ПОКОМ, кг</v>
          </cell>
          <cell r="B1481" t="str">
            <v>SU002947</v>
          </cell>
        </row>
        <row r="1482">
          <cell r="A1482" t="str">
            <v xml:space="preserve"> 347  Колбаса Сочинка рубленая с сочным окороком ТМ Стародворье ВЕС ПОКОМ</v>
          </cell>
          <cell r="B1482" t="str">
            <v>SU002947</v>
          </cell>
        </row>
        <row r="1483">
          <cell r="A1483" t="str">
            <v>Колбаса Сочинка по-европейски с сочной грудинкой ТМ Стародворье, ВЕС ПОКОМ</v>
          </cell>
          <cell r="B1483" t="str">
            <v>SU002941</v>
          </cell>
        </row>
        <row r="1484">
          <cell r="A1484" t="str">
            <v>Колбаса Сочинка по-европейски с сочной грудинкой ТМ Стародворье в оболочке фиброуз в ва ПОКОМ, кг</v>
          </cell>
          <cell r="B1484" t="str">
            <v>SU002941</v>
          </cell>
        </row>
        <row r="1485">
          <cell r="A1485" t="str">
            <v>Сочинка по-европейски с сочной грудинкой в/к 0,9кг (Бордо), кг</v>
          </cell>
          <cell r="B1485" t="str">
            <v>SU002941</v>
          </cell>
        </row>
        <row r="1486">
          <cell r="A1486" t="str">
            <v>Сочинка по-европейски с сочной грудинкой в/к 0,9кг (Бордо), Кг</v>
          </cell>
          <cell r="B1486" t="str">
            <v>SU002941</v>
          </cell>
        </row>
        <row r="1487">
          <cell r="A1487" t="str">
            <v>Сочинка па-европейски с соч. груд.</v>
          </cell>
          <cell r="B1487" t="str">
            <v>SU002941</v>
          </cell>
        </row>
        <row r="1488">
          <cell r="A1488" t="str">
            <v>Сочинка по-европейски с соч. груд.</v>
          </cell>
          <cell r="B1488" t="str">
            <v>SU002941</v>
          </cell>
        </row>
        <row r="1489">
          <cell r="A1489" t="str">
            <v>Сочинка По Европейски 0,8</v>
          </cell>
          <cell r="B1489" t="str">
            <v>SU002941</v>
          </cell>
        </row>
        <row r="1490">
          <cell r="A1490" t="str">
            <v>В/к колбасы «Сочинка по-европейски с сочной грудинкой» Весовой фиброуз ТМ «Стародворье»</v>
          </cell>
          <cell r="B1490" t="str">
            <v>SU002941</v>
          </cell>
        </row>
        <row r="1491">
          <cell r="A1491" t="str">
            <v>383 Колбаса Сочинка по-европейски с сочной грудиной ТМ Стародворье в оболочке фиброуз в ва  Поком</v>
          </cell>
          <cell r="B1491" t="str">
            <v>SU002941</v>
          </cell>
        </row>
        <row r="1492">
          <cell r="A1492" t="str">
            <v>344  Колбаса Сочинка по-европейски с сочной грудинкой ТМ Стародворье, ВЕС ПОКОМ, кг</v>
          </cell>
          <cell r="B1492" t="str">
            <v>SU002941</v>
          </cell>
        </row>
        <row r="1493">
          <cell r="A1493" t="str">
            <v>344 Колбаса Сочинка по-европейски с сочной грудинкой ТМ Стародворье в оболочке фиброуз в ва ПОКОМ, кг</v>
          </cell>
          <cell r="B1493" t="str">
            <v>SU002941</v>
          </cell>
        </row>
        <row r="1494">
          <cell r="A1494" t="str">
            <v>344  Колбаса Сочинка по-европейски с сочной грудинкой ТМ Стародворье в оболочке фиброуз в ва ПОКОМ, кг</v>
          </cell>
          <cell r="B1494" t="str">
            <v>SU002941</v>
          </cell>
        </row>
        <row r="1495">
          <cell r="A1495" t="str">
            <v>344 Колбаса Сочинка по-европейски с сочной грудинкой ТМ Стародворье, ВЕС ПОКОМ</v>
          </cell>
          <cell r="B1495" t="str">
            <v>SU002941</v>
          </cell>
        </row>
        <row r="1496">
          <cell r="A1496" t="str">
            <v xml:space="preserve"> 344  Колбаса Сочинка по-европейски с сочной грудинкой ТМ Стародворье, ВЕС ПОКОМ</v>
          </cell>
          <cell r="B1496" t="str">
            <v>SU002941</v>
          </cell>
        </row>
        <row r="1497">
          <cell r="A1497" t="str">
            <v>Колбаса Сочинка по-фински с сочным окроком ТМ Стародворье ВЕС ПОКОМ</v>
          </cell>
          <cell r="B1497" t="str">
            <v>SU002943</v>
          </cell>
        </row>
        <row r="1498">
          <cell r="A1498" t="str">
            <v>Колбаса Сочинка по-фински с сочным окороком ТМ Стародворье в оболочке фиброуз в ва ПОКОМ, кг</v>
          </cell>
          <cell r="B1498" t="str">
            <v>SU002943</v>
          </cell>
        </row>
        <row r="1499">
          <cell r="A1499" t="str">
            <v>Сочинка по-фински с сочным окороком в/к 0,9кг (Бордо), кг</v>
          </cell>
          <cell r="B1499" t="str">
            <v>SU002943</v>
          </cell>
        </row>
        <row r="1500">
          <cell r="A1500" t="str">
            <v>Сочинка по-фински с сочным окороком в/к 0,9кг (Бордо), Кг</v>
          </cell>
          <cell r="B1500" t="str">
            <v>SU002943</v>
          </cell>
        </row>
        <row r="1501">
          <cell r="A1501" t="str">
            <v>Сочинка по-фински с сочным окороком</v>
          </cell>
          <cell r="B1501" t="str">
            <v>SU002943</v>
          </cell>
        </row>
        <row r="1502">
          <cell r="A1502" t="str">
            <v>Сочинка По Фински 0,8</v>
          </cell>
          <cell r="B1502" t="str">
            <v>SU002943</v>
          </cell>
        </row>
        <row r="1503">
          <cell r="A1503" t="str">
            <v>В/к колбасы «Сочинка по-фински с сочным окороком» Весовой фиброуз ТМ «Стародворье»</v>
          </cell>
          <cell r="B1503" t="str">
            <v>SU002943</v>
          </cell>
        </row>
        <row r="1504">
          <cell r="A1504" t="str">
            <v>384  Колбаса Сочинка по-фински с сочным окороком ТМ Стародворье в оболочке фиброуз в ва  Поком</v>
          </cell>
          <cell r="B1504" t="str">
            <v>SU002943</v>
          </cell>
        </row>
        <row r="1505">
          <cell r="A1505" t="str">
            <v>345  Колбаса Сочинка по-фински с сочным окроком ТМ Стародворье ВЕС ПОКОМ, кг</v>
          </cell>
          <cell r="B1505" t="str">
            <v>SU002943</v>
          </cell>
        </row>
        <row r="1506">
          <cell r="A1506" t="str">
            <v>345 Колбаса Сочинка по-фински с сочным окороком ТМ Стародворье в оболочке фиброуз в ва ПОКОМ, кг</v>
          </cell>
          <cell r="B1506" t="str">
            <v>SU002943</v>
          </cell>
        </row>
        <row r="1507">
          <cell r="A1507" t="str">
            <v>345  Колбаса Сочинка по-фински с сочным окороком ТМ Стародворье в оболочке фиброуз в ва ПОКОМ, кг</v>
          </cell>
          <cell r="B1507" t="str">
            <v>SU002943</v>
          </cell>
        </row>
        <row r="1508">
          <cell r="A1508" t="str">
            <v xml:space="preserve"> 345  Колбаса Сочинка по-фински с сочным окроком ТМ Стародворье ВЕС ПОКОМ</v>
          </cell>
          <cell r="B1508" t="str">
            <v>SU002943</v>
          </cell>
        </row>
        <row r="1509">
          <cell r="A1509" t="str">
            <v>Колбаса Салями запеч Дугушка, оболочка вектор, ВЕС, ТМ Стародворье  ПОКОМ</v>
          </cell>
          <cell r="B1509" t="str">
            <v>SU002158</v>
          </cell>
        </row>
        <row r="1510">
          <cell r="A1510" t="str">
            <v>ДУГУШКА Санями запечеченая ТМ Стародворье</v>
          </cell>
          <cell r="B1510" t="str">
            <v>SU002158</v>
          </cell>
        </row>
        <row r="1511">
          <cell r="A1511" t="str">
            <v>ДУГУШКА Салями запечеченая ТМ Стародеорье</v>
          </cell>
          <cell r="B1511" t="str">
            <v>SU002158</v>
          </cell>
        </row>
        <row r="1512">
          <cell r="A1512" t="str">
            <v>ДУГУШКА Салями запечеченая ТМ Стародворье</v>
          </cell>
          <cell r="B1512" t="str">
            <v>SU002158</v>
          </cell>
        </row>
        <row r="1513">
          <cell r="A1513" t="str">
            <v>ДУГУШКА Салями запечеченая ТМ Старадворье</v>
          </cell>
          <cell r="B1513" t="str">
            <v>SU002158</v>
          </cell>
        </row>
        <row r="1514">
          <cell r="A1514" t="str">
            <v>К ДУГУШКА САЛЯМИ ЗАПЕЧЁННАЯ 0,850 СТАРОД, кг</v>
          </cell>
          <cell r="B1514" t="str">
            <v>SU002158</v>
          </cell>
        </row>
        <row r="1515">
          <cell r="A1515" t="str">
            <v>239  Колбаса Салями запеч Дугушка, оболочка вектор, ВЕС, ТМ Стародворье  ПОКОМ, кг</v>
          </cell>
          <cell r="B1515" t="str">
            <v>SU002158</v>
          </cell>
        </row>
        <row r="1516">
          <cell r="A1516" t="str">
            <v>239 Колбаса Салями запеч Дугушка, оболочка вектор, ВЕС, ТМ Стародворье ПОКОМ, кг</v>
          </cell>
          <cell r="B1516" t="str">
            <v>SU002158</v>
          </cell>
        </row>
        <row r="1517">
          <cell r="A1517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517" t="str">
            <v>SU002158</v>
          </cell>
        </row>
        <row r="1518">
          <cell r="A1518" t="str">
            <v>В/к колбасы Салями Запеченая Дугушка Весовые Вектор Дугушка</v>
          </cell>
          <cell r="B1518" t="str">
            <v>SU002158</v>
          </cell>
        </row>
        <row r="1519">
          <cell r="A1519" t="str">
            <v>Салями ЗАПЕЧЕННАЯ в/к в/у (Дугушка) , кг</v>
          </cell>
          <cell r="B1519" t="str">
            <v>SU002158</v>
          </cell>
        </row>
        <row r="1520">
          <cell r="A1520" t="str">
            <v>Салями ЗАПЕЧЕННАЯ в/к в/у (Дугушка) , Кг</v>
          </cell>
          <cell r="B1520" t="str">
            <v>SU002158</v>
          </cell>
        </row>
        <row r="1521">
          <cell r="A1521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521" t="str">
            <v>SU002158</v>
          </cell>
        </row>
        <row r="1522">
          <cell r="A1522" t="str">
            <v>Салями Запеченая Дугушка в/к Стародворские колбасы</v>
          </cell>
          <cell r="B1522" t="str">
            <v>SU002158</v>
          </cell>
        </row>
        <row r="1523">
          <cell r="A1523" t="str">
            <v>Салями Дугушка</v>
          </cell>
          <cell r="B1523" t="str">
            <v>SU002158</v>
          </cell>
        </row>
        <row r="1524">
          <cell r="A1524" t="str">
            <v>Салями Дугушка  в/к вес (Стародворье) 55 суток, кг</v>
          </cell>
          <cell r="B1524" t="str">
            <v>SU002158</v>
          </cell>
        </row>
        <row r="1525">
          <cell r="A1525" t="str">
            <v xml:space="preserve"> 239  Колбаса Салями запеч Дугушка, оболочка вектор, ВЕС, ТМ Стародворье  ПОКОМ</v>
          </cell>
          <cell r="B1525" t="str">
            <v>SU002158</v>
          </cell>
        </row>
        <row r="1526">
          <cell r="A1526" t="str">
            <v>242  Колбаса Сервелат ЗАПЕЧ.Дугушка ТМ Стародворье, вектор, в/к     ПОКОМ, кг</v>
          </cell>
          <cell r="B1526" t="str">
            <v>SU002151</v>
          </cell>
        </row>
        <row r="1527">
          <cell r="A1527" t="str">
            <v>242 Колбаса Сервелат ЗАПЕЧ.Дугушка ТМ Стародворье, вектор, в/к ПОКОМ, кг</v>
          </cell>
          <cell r="B1527" t="str">
            <v>SU002151</v>
          </cell>
        </row>
        <row r="1528">
          <cell r="A1528" t="str">
            <v>Колбаса Сервелат ЗАПЕЧ.Дугушка ТМ Стародворье, вектор, в/к     ПОКОМ</v>
          </cell>
          <cell r="B1528" t="str">
            <v>SU002151</v>
          </cell>
        </row>
        <row r="1529">
          <cell r="A1529" t="str">
            <v>Сервелат ЗАПЕЧЕННЫЙ в/к в/у (Дугушка) , Кг</v>
          </cell>
          <cell r="B1529" t="str">
            <v>SU002151</v>
          </cell>
        </row>
        <row r="1530">
          <cell r="A1530" t="str">
            <v>Сервелат Дугушка Запеченый  в/к вес (Стародворье) 55 суток, кг</v>
          </cell>
          <cell r="B1530" t="str">
            <v>SU002151</v>
          </cell>
        </row>
        <row r="1531">
          <cell r="A1531" t="str">
            <v>ДУГУШКА Сервелат в!к Стародворские колбасы</v>
          </cell>
          <cell r="B1531" t="str">
            <v>SU002151</v>
          </cell>
        </row>
        <row r="1532">
          <cell r="A1532" t="str">
            <v>ДУГУШКА Сервелат в/к Стародворские колбасы</v>
          </cell>
          <cell r="B1532" t="str">
            <v>SU002151</v>
          </cell>
        </row>
        <row r="1533">
          <cell r="A1533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533" t="str">
            <v>SU002151</v>
          </cell>
        </row>
        <row r="1534">
          <cell r="A1534" t="str">
            <v>Колбаса Сервелат ЗАПЕЧ.Дугушка ТМ Стародворье, вектор, в/к     ПОКОМ, кг</v>
          </cell>
          <cell r="B1534" t="str">
            <v>SU002151</v>
          </cell>
        </row>
        <row r="1535">
          <cell r="A1535" t="str">
            <v>Сервелат запеченный Дугушка в/к Стародвор.колбасы</v>
          </cell>
          <cell r="B1535" t="str">
            <v>SU002151</v>
          </cell>
        </row>
        <row r="1536">
          <cell r="A1536" t="str">
            <v>В/к колбасы Сервелат Запеченный Дугушка Вес Вектор Дугушка</v>
          </cell>
          <cell r="B1536" t="str">
            <v>SU002151</v>
          </cell>
        </row>
        <row r="1537">
          <cell r="A1537" t="str">
            <v xml:space="preserve"> 242  Колбаса Сервелат ЗАПЕЧ.Дугушка ТМ Стародворье, вектор, в/к     ПОКОМ</v>
          </cell>
          <cell r="B1537" t="str">
            <v>SU002151</v>
          </cell>
        </row>
        <row r="1538">
          <cell r="A1538" t="str">
            <v>236  Колбаса Рубленая ЗАПЕЧ. Дугушка ТМ Стародворье, вектор, в/к    ПОКОМ, кг</v>
          </cell>
          <cell r="B1538" t="str">
            <v>SU002150</v>
          </cell>
        </row>
        <row r="1539">
          <cell r="A1539" t="str">
            <v>Колбаса Рубленая ЗАПЕЧ. Дугушка ТМ Стародворье, вектор, в/к    ПОКОМ</v>
          </cell>
          <cell r="B1539" t="str">
            <v>SU002150</v>
          </cell>
        </row>
        <row r="1540">
          <cell r="A1540" t="str">
            <v>В/к колбасы Рубленая Запеченная Дугушка Весовые Вектор Дугушка</v>
          </cell>
          <cell r="B1540" t="str">
            <v>SU002150</v>
          </cell>
        </row>
        <row r="1541">
          <cell r="A1541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541" t="str">
            <v>SU002150</v>
          </cell>
        </row>
        <row r="1542">
          <cell r="A1542" t="str">
            <v>ДУГУШКА Рубленая п!к Стародворские колбасы</v>
          </cell>
          <cell r="B1542" t="str">
            <v>SU002150</v>
          </cell>
        </row>
        <row r="1543">
          <cell r="A1543" t="str">
            <v>ДУГУШКА Рубленая л/к Стародворские колбасы</v>
          </cell>
          <cell r="B1543" t="str">
            <v>SU002150</v>
          </cell>
        </row>
        <row r="1544">
          <cell r="A1544" t="str">
            <v>ДУГУШКА Рубленая п/к Стародворские колбасы</v>
          </cell>
          <cell r="B1544" t="str">
            <v>SU002150</v>
          </cell>
        </row>
        <row r="1545">
          <cell r="A1545" t="str">
            <v>СТ Рубленая Запеченная Дугушка Стародворье</v>
          </cell>
          <cell r="B1545" t="str">
            <v>SU002150</v>
          </cell>
        </row>
        <row r="1546">
          <cell r="A1546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546" t="str">
            <v>SU002150</v>
          </cell>
        </row>
        <row r="1547">
          <cell r="A1547" t="str">
            <v>Рубленая ЗАПЕЧЕННАЯ в/у (Дугушка) , кг</v>
          </cell>
          <cell r="B1547" t="str">
            <v>SU002150</v>
          </cell>
        </row>
        <row r="1548">
          <cell r="A1548" t="str">
            <v>Рубленая ЗАПЕЧЕННАЯ в/у (Дугушка) , Кг</v>
          </cell>
          <cell r="B1548" t="str">
            <v>SU002150</v>
          </cell>
        </row>
        <row r="1549">
          <cell r="A1549" t="str">
            <v>Рубл Дугушка  вес (Стародворье) 55 суток, кг</v>
          </cell>
          <cell r="B1549" t="str">
            <v>SU002150</v>
          </cell>
        </row>
        <row r="1550">
          <cell r="A1550" t="str">
            <v>Рубл Дугушка   вес (Стародворье) 55 суток, кг</v>
          </cell>
          <cell r="B1550" t="str">
            <v>SU002150</v>
          </cell>
        </row>
        <row r="1551">
          <cell r="A1551" t="str">
            <v>Рубленая запечен.Дугушка п/к Стародворские колбасы</v>
          </cell>
          <cell r="B1551" t="str">
            <v>SU002150</v>
          </cell>
        </row>
        <row r="1552">
          <cell r="A1552" t="str">
            <v xml:space="preserve"> 236  Колбаса Рубленая ЗАПЕЧ. Дугушка ТМ Стародворье, вектор, в/к    ПОКОМ</v>
          </cell>
          <cell r="B1552" t="str">
            <v>SU002150</v>
          </cell>
        </row>
        <row r="1553">
          <cell r="A1553" t="str">
            <v>361 Колбаса Салями Филейбургская зернистая ТМ Баварушка в оболочке  в вак 0.28кг ПОКОМ</v>
          </cell>
          <cell r="B1553" t="str">
            <v>SU003083</v>
          </cell>
        </row>
        <row r="1554">
          <cell r="A1554" t="str">
            <v>В/к колбасы "Салями Филейбургская зернистая" срез Фикс.вес 0,28 фиброуз ТМ "Баварушка"</v>
          </cell>
          <cell r="B1554" t="str">
            <v>SU003083</v>
          </cell>
        </row>
        <row r="1555">
          <cell r="A1555" t="str">
            <v>364 Колбаса Сервелат Филейбургский с копченой грудинкой ТМ Баварушка  в/у 0,28 кг  ПОКОМ</v>
          </cell>
          <cell r="B1555" t="str">
            <v>SU003080</v>
          </cell>
        </row>
        <row r="1556">
          <cell r="A1556" t="str">
            <v>В/к колбасы "Сервелат Филейбургский с копченой грудинкой" срез Филейбургская Фикс.вес 0,28 фиброуз ТМ "Баварушка"</v>
          </cell>
          <cell r="B1556" t="str">
            <v>SU003080</v>
          </cell>
        </row>
        <row r="1557">
          <cell r="A1557" t="str">
            <v>Колбаса Русская по-стародворски, 0,5 кг.  ПОКОМ</v>
          </cell>
          <cell r="B1557" t="str">
            <v xml:space="preserve">НЕТ </v>
          </cell>
        </row>
        <row r="1558">
          <cell r="A1558" t="str">
            <v>Колбаса Русская стародворская, амифлекс 0,5 кг, ТМ Стародворье</v>
          </cell>
          <cell r="B1558" t="str">
            <v xml:space="preserve">НЕТ </v>
          </cell>
        </row>
        <row r="1559">
          <cell r="A1559" t="str">
            <v>Сосиски Венские, Вязанка ВЕС. ПОКОМ</v>
          </cell>
          <cell r="B1559" t="str">
            <v xml:space="preserve">НЕТ </v>
          </cell>
        </row>
        <row r="1560">
          <cell r="A1560" t="str">
            <v>236  Колбаса Рубленая ЗАПЕЧ. Дугушка ТМ Стародворье, вектор, в/к   ПОКОМ, кг</v>
          </cell>
          <cell r="B1560" t="str">
            <v>SU002150</v>
          </cell>
        </row>
        <row r="1561">
          <cell r="A1561" t="str">
            <v>с/к колбасы «Балыкбургская с мраморным балыком и нотками кориандра» ф/в 0,03 нарезка ТМ «Баварушка»</v>
          </cell>
          <cell r="B1561" t="str">
            <v>SU003059</v>
          </cell>
        </row>
        <row r="1562">
          <cell r="A1562" t="str">
            <v>367 Колбаса Балыкбургская с мраморным балыком и кориандра. 0,03кг нарезка ТМ Баварушка  ПОКОМ</v>
          </cell>
          <cell r="B1562" t="str">
            <v>SU003059</v>
          </cell>
        </row>
        <row r="1563">
          <cell r="A1563" t="str">
            <v>366 Колбаса Филейбургская зернистая 0,03 кг с/к нарезка. ТМ Баварушка  ПОКОМ</v>
          </cell>
          <cell r="B1563" t="str">
            <v>SU003058</v>
          </cell>
        </row>
        <row r="1564">
          <cell r="A1564" t="str">
            <v>439 Колбаса Баварушка 130г Балыкбургская с мраморным балыком с/в  Поком</v>
          </cell>
          <cell r="B1564" t="str">
            <v>SU003056</v>
          </cell>
        </row>
        <row r="1565">
          <cell r="A1565" t="str">
            <v>368 Колбаса Балыкбургская с мраморным балыком 0,13 кг. ТМ Баварушка  ПОКОМ</v>
          </cell>
          <cell r="B1565" t="str">
            <v>SU003056</v>
          </cell>
        </row>
        <row r="1566">
          <cell r="A1566" t="str">
            <v>373 Колбаса вареная Сочинка ТМ Стародворье ВЕС ПОКОМ</v>
          </cell>
          <cell r="B1566" t="str">
            <v>SU002824</v>
          </cell>
        </row>
        <row r="1567">
          <cell r="A1567" t="str">
            <v>372  Ветчина Сочинка ТМ Стародворье. ВЕС ПОКОМ</v>
          </cell>
          <cell r="B1567" t="str">
            <v>SU003068</v>
          </cell>
        </row>
        <row r="1568">
          <cell r="A1568" t="str">
            <v>с/в колбасы «Филейбургская с филе сочного окорока» ф/в 0,13 н/о ТМ «Баварушка»</v>
          </cell>
          <cell r="B1568" t="str">
            <v>SU003060</v>
          </cell>
        </row>
        <row r="1569">
          <cell r="A1569" t="str">
            <v>380  Колбаса Филейбургская с филе сочного окорока 0,13кг с/в ТМ Баварушка  ПОКОМ</v>
          </cell>
          <cell r="B1569" t="str">
            <v>SU003060</v>
          </cell>
        </row>
        <row r="1570">
          <cell r="A1570" t="str">
            <v>392 Вареные колбасы «Докторская ГОСТ» Фикс.вес 0,6 Вектор ТМ «Дугушка»  Поком</v>
          </cell>
          <cell r="B1570" t="str">
            <v>SU002632</v>
          </cell>
        </row>
        <row r="1571">
          <cell r="A1571" t="str">
            <v>Вареные колбасы «Докторская ГОСТ» Фикс.вес 0,6 Вектор ТМ «Дугушка»</v>
          </cell>
          <cell r="B1571" t="str">
            <v>SU002632</v>
          </cell>
        </row>
        <row r="1572">
          <cell r="A1572" t="str">
            <v xml:space="preserve"> 376  Колбаса Докторская Дугушка 0,6кг ГОСТ ТМ Стародворье  ПОКОМ</v>
          </cell>
          <cell r="B1572" t="str">
            <v>SU002632</v>
          </cell>
        </row>
        <row r="1573">
          <cell r="A1573" t="str">
            <v>377  Колбаса Молочная Дугушка 0,6кг ТМ Стародворье  ПОКОМ</v>
          </cell>
          <cell r="B1573" t="str">
            <v>SU002631</v>
          </cell>
        </row>
        <row r="1574">
          <cell r="A1574" t="str">
            <v>381 Колбаса Филейбургская с ароматными пряностями 0,03 кг с/в ТМ Баварушка  ПОКОМ</v>
          </cell>
          <cell r="B1574" t="str">
            <v>SU003061</v>
          </cell>
        </row>
        <row r="1575">
          <cell r="A1575" t="str">
            <v>380 Колбаски Балыкбургские с сыром ТМ Баварушка вес  Поком</v>
          </cell>
          <cell r="B1575" t="str">
            <v>SU003071</v>
          </cell>
        </row>
        <row r="1576">
          <cell r="A1576" t="str">
            <v xml:space="preserve"> 354  Колбаса Рубленая запеченная ТМ Стародворье,ТС Дугушка  0,6 кг ПОКОМ</v>
          </cell>
          <cell r="B1576" t="str">
            <v>SU002916</v>
          </cell>
        </row>
        <row r="1577">
          <cell r="A1577" t="str">
            <v>354  Колбаса Рубленая запеченная ТМ Стародворье,ТС Дугушка  0,6 кг ПОКОМ</v>
          </cell>
          <cell r="B1577" t="str">
            <v>SU002916</v>
          </cell>
        </row>
        <row r="1578">
          <cell r="A1578" t="str">
            <v>В/к колбасы «Рубленая Запеченная» Фикс.вес 0,6 Вектор ТМ «Дугушка»</v>
          </cell>
          <cell r="B1578" t="str">
            <v>SU002916</v>
          </cell>
        </row>
        <row r="1579">
          <cell r="A1579" t="str">
            <v xml:space="preserve"> 387  Колбаса вареная Мусульманская Халяль ТМ Вязанка, 0,4 кг ПОКОМ</v>
          </cell>
          <cell r="B1579" t="str">
            <v>SU002983</v>
          </cell>
        </row>
        <row r="1580">
          <cell r="A1580" t="str">
            <v>387  Колбаса вареная Мусульманская Халяль ТМ Вязанка, 0,4 кг ПОКОМ</v>
          </cell>
          <cell r="B1580" t="str">
            <v>SU002983</v>
          </cell>
        </row>
        <row r="1581">
          <cell r="A1581" t="str">
            <v>389 Колбаса вареная Мусульманская Халяль ТМ Вязанка Халяль оболочка вектор 0,4 кг АК.  Поком</v>
          </cell>
          <cell r="B1581" t="str">
            <v>SU002983</v>
          </cell>
        </row>
        <row r="1582">
          <cell r="A1582" t="str">
            <v>Колбаса вареная Мусульманская Халяль ТМ Вязанка, 0,4 кг ПОКОМ</v>
          </cell>
          <cell r="B1582" t="str">
            <v>SU002983</v>
          </cell>
        </row>
        <row r="1583">
          <cell r="A1583" t="str">
            <v>Колбаса вареная Мусульманская ТМ Вязанка Халяль вектор ф/в 0,4 кг Казахстан АК</v>
          </cell>
          <cell r="B1583" t="str">
            <v>SU002983</v>
          </cell>
        </row>
        <row r="1584">
          <cell r="A1584" t="str">
            <v>Колбаса вареная Мусульманская ТМ Вязанка Халяль вектор ф\в 0,4 кг Казахстан АК</v>
          </cell>
          <cell r="B1584" t="str">
            <v>SU002983</v>
          </cell>
        </row>
        <row r="1585">
          <cell r="A1585" t="str">
            <v>Колбаса вареная Мусульманская халяль 0,4 кг (СТМ Вязанка) К7 Стародворские колбаы</v>
          </cell>
          <cell r="B1585" t="str">
            <v>SU002983</v>
          </cell>
        </row>
        <row r="1586">
          <cell r="A1586" t="str">
            <v>Колбаса вареная Мусульманская халяль 0,4 кг (СТМ Вязанка) К7 Стародворские колбам</v>
          </cell>
          <cell r="B1586" t="str">
            <v>SU002983</v>
          </cell>
        </row>
        <row r="1587">
          <cell r="A1587" t="str">
            <v>Колбаса вареная Мусульманская халяль 0,4 кг (СТМ Вязанка) К7 Стародворские колбасы</v>
          </cell>
          <cell r="B1587" t="str">
            <v>SU002983</v>
          </cell>
        </row>
        <row r="1588">
          <cell r="A1588" t="str">
            <v>Колбаса вареная Мусульманская хапяль 0,4 кг (СТМ Вязанка) К Стародворские колбаы</v>
          </cell>
          <cell r="B1588" t="str">
            <v>SU002983</v>
          </cell>
        </row>
        <row r="1589">
          <cell r="A1589" t="str">
            <v>Колбаса вареная Мусульманская халяль 0,4 кг (СТМ Вязанка) К Стародворские колбаы</v>
          </cell>
          <cell r="B1589" t="str">
            <v>SU002983</v>
          </cell>
        </row>
        <row r="1590">
          <cell r="A1590" t="str">
            <v>Колбаса вареная Мусульманская халяль 0,4 кг (СТМ Вязанка) К Стародворские колбам</v>
          </cell>
          <cell r="B1590" t="str">
            <v>SU002983</v>
          </cell>
        </row>
        <row r="1591">
          <cell r="A1591" t="str">
            <v>Колбаса вареная Мусульманская халяль 0,4 кг (СТМ Вязанка) К2 Стародворские кол6аы</v>
          </cell>
          <cell r="B1591" t="str">
            <v>SU002983</v>
          </cell>
        </row>
        <row r="1592">
          <cell r="A1592" t="str">
            <v>Колбаса вареная Мусульманская халяль 0,4 кг (СТМ Вязанка) К, Стародворские колбаы</v>
          </cell>
          <cell r="B1592" t="str">
            <v>SU002983</v>
          </cell>
        </row>
        <row r="1593">
          <cell r="A1593" t="str">
            <v>Колбаса вареная Мусульманская халяль 0,4 кг (СТМ Вязанка) К Стародворские колбасы</v>
          </cell>
          <cell r="B1593" t="str">
            <v>SU002983</v>
          </cell>
        </row>
        <row r="1594">
          <cell r="A1594" t="str">
            <v>Колбаса вареная Мусульманская халяль 0,4 кг (С7М Вязанка) К2 Стародворские колбам</v>
          </cell>
          <cell r="B1594" t="str">
            <v>SU002983</v>
          </cell>
        </row>
        <row r="1595">
          <cell r="A1595" t="str">
            <v>Колбаса вареная Мусульманская халяль 0,4 кг (СТМ Вязанка) К2 Стародворские колбаы</v>
          </cell>
          <cell r="B1595" t="str">
            <v>SU002983</v>
          </cell>
        </row>
        <row r="1596">
          <cell r="A1596" t="str">
            <v>Колбаса вареная Мусульманская каляль 0,4 кг (СТМ Вязанка) Ю Стародворские колбам</v>
          </cell>
          <cell r="B1596" t="str">
            <v>SU002983</v>
          </cell>
        </row>
        <row r="1597">
          <cell r="A1597" t="str">
            <v>Колбаса вареная Мусульманская халяль 0,4 кг (СТМ Вязанка) К2 Стародворские колбам</v>
          </cell>
          <cell r="B1597" t="str">
            <v>SU002983</v>
          </cell>
        </row>
        <row r="1598">
          <cell r="A1598" t="str">
            <v>Колбаса вареная Мусулыманская напяль 0,4 кг (СТМ Вязанка) К2 Стародворские колбаы</v>
          </cell>
          <cell r="B1598" t="str">
            <v>SU002983</v>
          </cell>
        </row>
        <row r="1599">
          <cell r="A1599" t="str">
            <v>Колбаса вареная Мусульманская халяль (СТМ Вязанка) КZ Стародворские колбам 0,4 кг</v>
          </cell>
          <cell r="B1599" t="str">
            <v>SU002983</v>
          </cell>
        </row>
        <row r="1600">
          <cell r="A1600" t="str">
            <v>Колбаса вареная Мусульманская халяль ТМ Вязанка вектор ф/в 0,4 кг НД Узбекистан АК</v>
          </cell>
          <cell r="B1600" t="str">
            <v>SU002983</v>
          </cell>
        </row>
        <row r="1601">
          <cell r="A1601" t="str">
            <v>колбаса вареная Мусульманская халяль Вязанка 0,4 кг</v>
          </cell>
          <cell r="B1601" t="str">
            <v>SU002983</v>
          </cell>
        </row>
        <row r="1602">
          <cell r="A1602" t="str">
            <v>сосиски Восточные халяль Вязанка  0,33 кг</v>
          </cell>
          <cell r="B1602" t="str">
            <v>SU002984</v>
          </cell>
        </row>
        <row r="1603">
          <cell r="A1603" t="str">
            <v>Сосиски Восточные халяль ТМ Вязанка полиамид в/у ф/в 0,33 кг Казахстан АК</v>
          </cell>
          <cell r="B1603" t="str">
            <v>SU002984</v>
          </cell>
        </row>
        <row r="1604">
          <cell r="A1604" t="str">
            <v>390 Сосиски Восточные Халяль ТМ Вязанка в оболочке полиамид в вакуумной упаковке 0,33 кг  Поком</v>
          </cell>
          <cell r="B1604" t="str">
            <v>SU002984</v>
          </cell>
        </row>
        <row r="1605">
          <cell r="A1605" t="str">
            <v>Сосиски Восточные Халяль ТМ Вязанка 0,33 кг АК. ПОКОМ</v>
          </cell>
          <cell r="B1605" t="str">
            <v>SU002984</v>
          </cell>
        </row>
        <row r="1606">
          <cell r="A1606" t="str">
            <v>Сосиски Восточные халяль ТМ Вязанка полиамид в/у ф/в 0,33 кг НД Узбекистан АК</v>
          </cell>
          <cell r="B1606" t="str">
            <v>SU002984</v>
          </cell>
        </row>
        <row r="1607">
          <cell r="A1607" t="str">
            <v xml:space="preserve"> 388  Сосиски Восточные Халяль ТМ Вязанка 0,33 кг АК. ПОКОМ</v>
          </cell>
          <cell r="B1607" t="str">
            <v>SU002984</v>
          </cell>
        </row>
        <row r="1608">
          <cell r="A1608" t="str">
            <v>388  Сосиски Восточные Халяль ТМ Вязанка 0,33 кг АК. ПОКОМ</v>
          </cell>
          <cell r="B1608" t="str">
            <v>SU002984</v>
          </cell>
        </row>
        <row r="1609">
          <cell r="A1609" t="str">
            <v xml:space="preserve"> 394 Колбаса полукопченая Аль-Ислами халяль ТМ Вязанка оболочка фиброуз в в/у 0,35 кг  ПОКОМ</v>
          </cell>
          <cell r="B1609" t="str">
            <v>SU002985</v>
          </cell>
        </row>
        <row r="1610">
          <cell r="A1610" t="str">
            <v>Колбаса полукопченая Аль-Ислами халяль ТМ Вязанка оболочка фиброуз в в/у 0,35 кг  ПОКОМ</v>
          </cell>
          <cell r="B1610" t="str">
            <v>SU002985</v>
          </cell>
        </row>
        <row r="1611">
          <cell r="A1611" t="str">
            <v>394 Колбаса полукопченая Аль-Ислами халяль ТМ Вязанка оболочка фиброуз в в/у 0,35 кг  ПОКОМ</v>
          </cell>
          <cell r="B1611" t="str">
            <v>SU002985</v>
          </cell>
        </row>
        <row r="1612">
          <cell r="A1612" t="str">
            <v>П/к колбасы «Аль-Ислами халяль» ф/в 0,35 фиброуз ТМ «Вязанка»</v>
          </cell>
          <cell r="B1612" t="str">
            <v>SU002985</v>
          </cell>
        </row>
        <row r="1613">
          <cell r="A1613" t="str">
            <v>П\к колбасы «Аль-Ислами Халяль» ф\в 0,35кг ТМ Вязанка</v>
          </cell>
          <cell r="B1613" t="str">
            <v>SU002985</v>
          </cell>
        </row>
        <row r="1614">
          <cell r="A1614" t="str">
            <v>Колбаса п/к Алы-ислами халяль вак/уп 0,35 кг (СТМ Вязанка) К</v>
          </cell>
          <cell r="B1614" t="str">
            <v>SU002985</v>
          </cell>
        </row>
        <row r="1615">
          <cell r="A1615" t="str">
            <v>Колбаса п/к Аль-Ислами халяль вак/уп 0,35 кг (СТМ Вязанка) К</v>
          </cell>
          <cell r="B1615" t="str">
            <v>SU002985</v>
          </cell>
        </row>
        <row r="1616">
          <cell r="A1616" t="str">
            <v>Колбаса п/к Аль-Ислами халяль вак1уп 0,35 кг [СТМ Вязанка] К</v>
          </cell>
          <cell r="B1616" t="str">
            <v>SU002985</v>
          </cell>
        </row>
        <row r="1617">
          <cell r="A1617" t="str">
            <v>Колбаса п/к Аль-Nслами халяль вак1уп 0,35 кг (СТМ Вязанка) К</v>
          </cell>
          <cell r="B1617" t="str">
            <v>SU002985</v>
          </cell>
        </row>
        <row r="1618">
          <cell r="A1618" t="str">
            <v>Колбаса п/к Аль-Ислами халяль вак/уп 0.35 кг (СТМ Вязанка) К</v>
          </cell>
          <cell r="B1618" t="str">
            <v>SU002985</v>
          </cell>
        </row>
        <row r="1619">
          <cell r="A1619" t="str">
            <v>Колбаса п/к Аль-Ислами халяль вак/уп 0,35 кг (СТМ  Вязанка) К</v>
          </cell>
          <cell r="B1619" t="str">
            <v>SU002985</v>
          </cell>
        </row>
        <row r="1620">
          <cell r="A1620" t="str">
            <v>Колбаса п/к Аль-Исламы халяль вак1уп 0,35 кг (СТМ Вязанка) К</v>
          </cell>
          <cell r="B1620" t="str">
            <v>SU002985</v>
          </cell>
        </row>
        <row r="1621">
          <cell r="A1621" t="str">
            <v>Колбаса п/к Аль-Ислами халяль вак1уп 0,35 кг (СТМ Вязанка) К</v>
          </cell>
          <cell r="B1621" t="str">
            <v>SU002985</v>
          </cell>
        </row>
        <row r="1622">
          <cell r="A1622" t="str">
            <v>Колбаса п/к Аль-ислами халяль вак1уп 0,35 кг (СТМ Вязанка) К</v>
          </cell>
          <cell r="B1622" t="str">
            <v>SU002985</v>
          </cell>
        </row>
        <row r="1623">
          <cell r="A1623" t="str">
            <v>Колбаса полукопченая Аль-Ислами ТМ Вязанка Халяль фиброуз в/у ф/в 0,35 кг Казахстан АК</v>
          </cell>
          <cell r="B1623" t="str">
            <v>SU002985</v>
          </cell>
        </row>
        <row r="1624">
          <cell r="A1624" t="str">
            <v>405 Ветчины пастеризованная «Нежная с филе» Фикс.вес 0,4 п/а ТМ «Особый рецепт»  Поком</v>
          </cell>
          <cell r="B1624" t="str">
            <v>SU002788</v>
          </cell>
        </row>
        <row r="1625">
          <cell r="A1625" t="str">
            <v>352  Ветчина Нежная с нежным филе 0,4 кг ТМ Особый рецепт  ПОКОМ</v>
          </cell>
          <cell r="B1625" t="str">
            <v>SU002788</v>
          </cell>
        </row>
        <row r="1626">
          <cell r="A1626" t="str">
            <v>389  Колбаса Сервелат Филейбургский с ароматными пряностями. Баварушка ТМ 0,28 кг срез ПОКОМ</v>
          </cell>
          <cell r="B1626" t="str">
            <v>SU003079</v>
          </cell>
        </row>
        <row r="1627">
          <cell r="A1627" t="str">
            <v>390  Колбаса Сервелат Филейбургский с филе сочного окорока ТМ Баварушка 0,28 кг срез ПОКОМ</v>
          </cell>
          <cell r="B1627" t="str">
            <v>SU003081</v>
          </cell>
        </row>
        <row r="1628">
          <cell r="A1628" t="str">
            <v>213  Колбаса в/к Сервелат Рижский, ВЕС.,ТМ КОЛБАСНЫЙ СТАНДАРТ ПОКОМ.</v>
          </cell>
          <cell r="B1628" t="str">
            <v>SU002809</v>
          </cell>
        </row>
        <row r="1629">
          <cell r="A1629" t="str">
            <v>213  Колбаса в/к Сервелат Рижский, ВЕС.,ТМ КОЛБАСНЫЙ СТАНДАРТ ПОКОМ</v>
          </cell>
          <cell r="B1629" t="str">
            <v>SU002809</v>
          </cell>
        </row>
        <row r="1630">
          <cell r="A1630" t="str">
            <v>Колбаса в/к Сервелат Рижский, ВЕС.,ТМ КОЛБАСНЫЙ СТАНДАРТ ПОКОМ, кг</v>
          </cell>
          <cell r="B1630" t="str">
            <v>SU002809</v>
          </cell>
        </row>
        <row r="1631">
          <cell r="A1631" t="str">
            <v>Колбаса в/к Сервелат Рижский, ВЕС.,ТМ КОЛБАСНЫЙ СТАНДАРТ ПОКОМ</v>
          </cell>
          <cell r="B1631" t="str">
            <v>SU002809</v>
          </cell>
        </row>
        <row r="1632">
          <cell r="A1632" t="str">
            <v>317 Колбаса Сервелат Рижский ТМ Зареченские ТС Зареченские  фиброуз в вакуумной у  ПОКОМ</v>
          </cell>
          <cell r="B1632" t="str">
            <v>SU002809</v>
          </cell>
        </row>
        <row r="1633">
          <cell r="A1633" t="str">
            <v>213  Колбаса в/к Сервелат Рижский, ВЕС.,ТМ КОЛБАСНЫЙ СТАНДАРТ ПОКОМ, кг</v>
          </cell>
          <cell r="B1633" t="str">
            <v>SU002809</v>
          </cell>
        </row>
        <row r="1634">
          <cell r="A1634" t="str">
            <v>Сервелат Рижский п!к ТМ Колбасный стандарт Стародворские колбасы</v>
          </cell>
          <cell r="B1634" t="str">
            <v>SU002809</v>
          </cell>
        </row>
        <row r="1635">
          <cell r="A1635" t="str">
            <v>Сервелат Рижский п/к ТМ Колбасный стандарт Стародворские колбасы</v>
          </cell>
          <cell r="B1635" t="str">
            <v>SU002809</v>
          </cell>
        </row>
        <row r="1636">
          <cell r="A1636" t="str">
            <v>Сервелат Рижский п/к ТМ Колбасным стандарт Стародворские колбасы</v>
          </cell>
          <cell r="B1636" t="str">
            <v>SU002809</v>
          </cell>
        </row>
        <row r="1637">
          <cell r="A1637" t="str">
            <v>Сервелат Рижский п/к ТМ Колбасный стандарт Стародворскиеколбасы</v>
          </cell>
          <cell r="B1637" t="str">
            <v>SU002809</v>
          </cell>
        </row>
        <row r="1638">
          <cell r="A1638" t="str">
            <v>Сервелат Рижский л/к ТМ Колбасный стандарт Стародворские колбасы</v>
          </cell>
          <cell r="B1638" t="str">
            <v>SU002809</v>
          </cell>
        </row>
        <row r="1639">
          <cell r="A1639" t="str">
            <v>Сервелат Рижский (Славница) в/к в/у, Кг</v>
          </cell>
          <cell r="B1639" t="str">
            <v>SU002809</v>
          </cell>
        </row>
        <row r="1640">
          <cell r="A1640" t="str">
            <v>Сервелат Рижский в/к Стародвор. колбасы</v>
          </cell>
          <cell r="B1640" t="str">
            <v>SU002809</v>
          </cell>
        </row>
        <row r="1641">
          <cell r="A1641" t="str">
            <v>В/к колбасы "Рижский" НТУ Весовые Фиброуз в/у ТМ "Зареченские"</v>
          </cell>
          <cell r="B1641" t="str">
            <v>SU002809</v>
          </cell>
        </row>
        <row r="1642">
          <cell r="A1642" t="str">
            <v>К СЕРВЕЛАТ РИЖСКИЙ 0,75 КОЛБ СТАН, кг</v>
          </cell>
          <cell r="B1642" t="str">
            <v>SU002809</v>
          </cell>
        </row>
        <row r="1643">
          <cell r="A1643" t="str">
            <v xml:space="preserve"> 317 Колбаса Сервелат Рижский ТМ Зареченские, ВЕС  ПОКОМ</v>
          </cell>
          <cell r="B1643" t="str">
            <v>SU002809</v>
          </cell>
        </row>
        <row r="1644">
          <cell r="A1644" t="str">
            <v>Сервелат Рижский,Пражский в/к Стародвор. колбасы</v>
          </cell>
          <cell r="B1644" t="str">
            <v>SU002809</v>
          </cell>
        </row>
        <row r="1645">
          <cell r="A1645" t="str">
            <v>Колбаса Сервелат Рижский ТМ Зареченские, ВЕС  ПОКОМ</v>
          </cell>
          <cell r="B1645" t="str">
            <v>SU002809</v>
          </cell>
        </row>
        <row r="1646">
          <cell r="A1646" t="str">
            <v>Вареные колбасы «Муромская» Весовой п/а ТМ «Зареченские»</v>
          </cell>
          <cell r="B1646" t="str">
            <v>SU002807</v>
          </cell>
        </row>
        <row r="1647">
          <cell r="A1647" t="str">
            <v>411 Вареные колбасы «Муромская» Весовой п/а ТМ «Зареченские»  Поком</v>
          </cell>
          <cell r="B1647" t="str">
            <v>SU002807</v>
          </cell>
        </row>
        <row r="1648">
          <cell r="A1648" t="str">
            <v>Колбаса вареная Муромская ТМ Зареченские ТС Зареченские продукты полиамид вес ЗП</v>
          </cell>
          <cell r="B1648" t="str">
            <v>SU002807</v>
          </cell>
        </row>
        <row r="1649">
          <cell r="A1649" t="str">
            <v>Сосиски Сочные ТМ Зареченские ТС Зареченские продукты полиамид мгс вес ЗП</v>
          </cell>
          <cell r="B1649" t="str">
            <v>SU002803</v>
          </cell>
        </row>
        <row r="1650">
          <cell r="A1650" t="str">
            <v>Сосиски Сочные ТМ Зареченские ТС Зареченские продукты полиамид мгс ф/в 0,5 кг ЗП</v>
          </cell>
          <cell r="B1650" t="str">
            <v>SU002804</v>
          </cell>
        </row>
        <row r="1651">
          <cell r="A1651" t="str">
            <v>Вареные колбасы «Молочная оригинальная» Вес П/а ТМ «Особый рецепт» большой батон</v>
          </cell>
          <cell r="B1651" t="str">
            <v>SU002899</v>
          </cell>
        </row>
        <row r="1652">
          <cell r="A1652" t="str">
            <v>391  Колбаса Филейбургская с душистым чесноком ТМ Баварушка 0,28 кг срез. ПОКОМ</v>
          </cell>
          <cell r="B1652" t="str">
            <v>SU003082</v>
          </cell>
        </row>
        <row r="1653">
          <cell r="A1653" t="str">
            <v xml:space="preserve"> 436 Колбаса Докторская Дугушка ТМ Стародворье ТС Дугушка в оболочке вектор 0,6 кг.  Поком</v>
          </cell>
          <cell r="B1653" t="str">
            <v>SU002220</v>
          </cell>
        </row>
        <row r="1654">
          <cell r="A1654" t="str">
            <v>392  Колбаса Докторская Дугушка ТМ Стародворье ТС Дугушка 0,6 кг. ПОКОМ</v>
          </cell>
          <cell r="B1654" t="str">
            <v>SU002220</v>
          </cell>
        </row>
        <row r="1655">
          <cell r="A1655" t="str">
            <v>395 Ветчины «Дугушка» Фикс.вес 0,6 П/а ТМ «Дугушка»  Поком</v>
          </cell>
          <cell r="B1655" t="str">
            <v>SU002643</v>
          </cell>
        </row>
        <row r="1656">
          <cell r="A1656" t="str">
            <v xml:space="preserve"> 397  Ветчина Дугушка ТМ Стародворье ТС Дугушка в полиамидной оболочке 0,6 кг. ПОКОМ</v>
          </cell>
          <cell r="B1656" t="str">
            <v>SU002643</v>
          </cell>
        </row>
        <row r="1657">
          <cell r="A1657" t="str">
            <v>Ветчина Дугушка ТМ Стародворье, вектор в/у, 0,4кг    ПОКОМ, шт</v>
          </cell>
          <cell r="B1657" t="str">
            <v>SU002643</v>
          </cell>
        </row>
        <row r="1658">
          <cell r="A1658" t="str">
            <v>Ветчина (Дугушка) 0,6кг ШТ, шт</v>
          </cell>
          <cell r="B1658" t="str">
            <v>SU002643</v>
          </cell>
        </row>
        <row r="1659">
          <cell r="A1659" t="str">
            <v>Ветчина (Дугушка) 0,6кг ШТ, ШТ</v>
          </cell>
          <cell r="B1659" t="str">
            <v>SU002643</v>
          </cell>
        </row>
        <row r="1660">
          <cell r="A1660" t="str">
            <v>Ветчина (Дугушка) 0,4кг ШТ, ШТ</v>
          </cell>
          <cell r="B1660" t="str">
            <v>SU002643</v>
          </cell>
        </row>
        <row r="1661">
          <cell r="A1661" t="str">
            <v>Ветчина Балыкбургская Баварушка</v>
          </cell>
          <cell r="B1661" t="str">
            <v>SU002542</v>
          </cell>
        </row>
        <row r="1662">
          <cell r="A1662" t="str">
            <v xml:space="preserve"> 395  Колбаса Докторская ГОСТ ТМ Вязанка в оболочке полиамид 0,37 кг. ПОКОМ</v>
          </cell>
          <cell r="B1662" t="str">
            <v>SU002986</v>
          </cell>
        </row>
        <row r="1663">
          <cell r="A1663" t="str">
            <v>391 Вареные колбасы «Докторская ГОСТ» Фикс.вес 0,37 п/а ТМ «Вязанка»  Поком</v>
          </cell>
          <cell r="B1663" t="str">
            <v>SU002986</v>
          </cell>
        </row>
        <row r="1664">
          <cell r="A1664" t="str">
            <v xml:space="preserve"> 396  Сардельки Филейские Вязанка ТМ Вязанка в оболочке NDX  0,4 кг. ПОКОМ</v>
          </cell>
          <cell r="B1664" t="str">
            <v>SU002834</v>
          </cell>
        </row>
        <row r="1665">
          <cell r="A1665" t="str">
            <v>396 Сардельки «Филейские» Фикс.вес 0,4 NDX мгс ТМ «Вязанка»</v>
          </cell>
          <cell r="B1665" t="str">
            <v>SU002834</v>
          </cell>
        </row>
        <row r="1666">
          <cell r="A1666" t="str">
            <v>Молочная особая 0.5</v>
          </cell>
          <cell r="B1666" t="str">
            <v>SU002787</v>
          </cell>
        </row>
        <row r="1667">
          <cell r="A1667" t="str">
            <v>Молочная особая 0.4</v>
          </cell>
          <cell r="B1667" t="str">
            <v>SU002787</v>
          </cell>
        </row>
        <row r="1668">
          <cell r="A1668" t="str">
            <v>Молочная Особая 0.4 кг</v>
          </cell>
          <cell r="B1668" t="str">
            <v>SU002787</v>
          </cell>
        </row>
        <row r="1669">
          <cell r="A1669" t="str">
            <v>Молочная Особая колбаса 0,4кг/шт п/а Стародворье</v>
          </cell>
          <cell r="B1669" t="str">
            <v>SU002787</v>
          </cell>
        </row>
        <row r="1670">
          <cell r="A1670" t="str">
            <v>412 Вареные колбасы «Молочная с нежным филе» Фикс.вес 0,4 кг п/а ТМ «Особый рецепт»  Поком</v>
          </cell>
          <cell r="B1670" t="str">
            <v>SU002787</v>
          </cell>
        </row>
        <row r="1671">
          <cell r="A1671" t="str">
            <v>413 Вареные колбасы пастеризованн «Стародворская без шпика» Фикс.вес 0,4 п/а ТМ «Стародворье»  Поком</v>
          </cell>
          <cell r="B1671" t="str">
            <v>SU002894</v>
          </cell>
        </row>
        <row r="1672">
          <cell r="A1672" t="str">
            <v>422 Сардельки «Сливушки с сыром #минидельки» ф/в 0,33 айпил ТМ «Вязанка»  Поком</v>
          </cell>
          <cell r="B1672" t="str">
            <v>SU002997</v>
          </cell>
        </row>
        <row r="1673">
          <cell r="A1673" t="str">
            <v>423 Сосиски «Сливушки с сыром» ф/в 0,3 п/а ТМ «Вязанка»  Поком</v>
          </cell>
          <cell r="B1673" t="str">
            <v>SU002996</v>
          </cell>
        </row>
        <row r="1674">
          <cell r="A1674" t="str">
            <v xml:space="preserve"> 413  Ветчина Сливушка с индейкой ТМ Вязанка  0,3 кг. ПОКОМ</v>
          </cell>
          <cell r="B1674" t="str">
            <v>SU003037</v>
          </cell>
        </row>
        <row r="1675">
          <cell r="A1675" t="str">
            <v>413  Ветчина Сливушка с индейкой ТМ Вязанка  0,3 кг. ПОКОМ</v>
          </cell>
          <cell r="B1675" t="str">
            <v>SU003037</v>
          </cell>
        </row>
        <row r="1676">
          <cell r="A1676" t="str">
            <v>273  Сосиски Сочинки с сочной грудинкой, МГС 0.3кг,   ПОКОМ</v>
          </cell>
          <cell r="B1676" t="str">
            <v>SU002618</v>
          </cell>
        </row>
        <row r="1677">
          <cell r="A1677" t="str">
            <v>470 Колбаса Любительская ТМ Вязанка в оболочке полиамид.Мясной продукт категории А.  Поком</v>
          </cell>
          <cell r="B1677" t="str">
            <v>SU003111</v>
          </cell>
        </row>
        <row r="1678">
          <cell r="A1678" t="str">
            <v xml:space="preserve"> 440  Колбаса Любительская ТМ Вязанка в оболочке полиамид.ВЕС ПОКОМ</v>
          </cell>
          <cell r="B1678" t="str">
            <v>SU003111</v>
          </cell>
        </row>
        <row r="1679">
          <cell r="A1679" t="str">
            <v>Вареные колбасы «Любительская ГОСТ» Весовой п/а ТМ «Вязанка»</v>
          </cell>
          <cell r="B1679" t="str">
            <v>SU003111</v>
          </cell>
        </row>
        <row r="1680">
          <cell r="A1680" t="str">
            <v>415  Колбаса Балыкбургская с мраморным балыком 0,11 кг ТМ Баварушка  ПОКОМ</v>
          </cell>
          <cell r="B1680" t="str">
            <v>SU003279</v>
          </cell>
        </row>
        <row r="1681">
          <cell r="A1681" t="str">
            <v>Колбаса сыровяленая Балыкбургская с мраморным балыком ТМ Баварушка черева в/у  ф/в 0,11 кг. ДК</v>
          </cell>
          <cell r="B1681" t="str">
            <v>SU003279</v>
          </cell>
        </row>
        <row r="1682">
          <cell r="A1682" t="str">
            <v xml:space="preserve"> 458 Колбаса Балыкбургская ТМ Баварушка с мраморным балыком в оболочке черева в вакуу 0,11 кг.  Поком</v>
          </cell>
          <cell r="B1682" t="str">
            <v>SU003279</v>
          </cell>
        </row>
        <row r="1683">
          <cell r="A1683" t="str">
            <v>с/к колбасы «Филейбургская с ароматными пряностями» ф/в 0,06 нарезка ТМ «Баварушка»</v>
          </cell>
          <cell r="B1683" t="str">
            <v>SU003278</v>
          </cell>
        </row>
        <row r="1684">
          <cell r="A1684" t="str">
            <v>472 Колбаса Филейбургская ТМ Баварушка с ароматными пряностями в в/у 0,06 кг нарезка.  Поком</v>
          </cell>
          <cell r="B1684" t="str">
            <v>SU003278</v>
          </cell>
        </row>
        <row r="1685">
          <cell r="A1685" t="str">
            <v>472 Колбаса Филейбургская ТМ Баварушка с ароматными пряностями в в/у 0,06 кг нарезка.  Поком</v>
          </cell>
          <cell r="B1685" t="str">
            <v>SU003278</v>
          </cell>
        </row>
        <row r="1686">
          <cell r="A1686" t="str">
            <v xml:space="preserve"> 417  Колбаса Филейбургская с ароматными пряностями 0,06 кг нарезка ТМ Баварушка  ПОКОМ</v>
          </cell>
          <cell r="B1686" t="str">
            <v>SU003278</v>
          </cell>
        </row>
        <row r="1687">
          <cell r="A1687" t="str">
            <v>417  Колбаса Филейбургская с ароматными пряностями 0,06 кг нарезка ТМ Баварушка  ПОКОМ</v>
          </cell>
          <cell r="B1687" t="str">
            <v>SU003278</v>
          </cell>
        </row>
        <row r="1688">
          <cell r="A1688" t="str">
            <v>471 Колбаса Балыкбургская ТМ Баварушка с мраморным балыком и нотками кориандра 0,06кг нарезка  Поком</v>
          </cell>
          <cell r="B1688" t="str">
            <v>SU003280</v>
          </cell>
        </row>
        <row r="1689">
          <cell r="A1689" t="str">
            <v>471 Колбаса Балыкбургская ТМ Баварушка с мраморным балыком и нотками кориандра 0,06кг нарезка  Поком</v>
          </cell>
          <cell r="B1689" t="str">
            <v>SU003280</v>
          </cell>
        </row>
        <row r="1690">
          <cell r="A1690" t="str">
            <v>с/к колбасы «Балыкбургская с мраморным балыком и нотками кориандра» ф/в 0,06 нарезка ТМ «Баварушка»</v>
          </cell>
          <cell r="B1690" t="str">
            <v>SU003280</v>
          </cell>
        </row>
        <row r="1691">
          <cell r="A1691" t="str">
            <v>418  Колбаса Балыкбургская с мраморным балыком и нотками кориандра 0,06 кг нарезка ТМ Баварушка  ПО</v>
          </cell>
          <cell r="B1691" t="str">
            <v>SU003280</v>
          </cell>
        </row>
        <row r="1692">
          <cell r="A1692" t="str">
            <v>с/к колбасы «Филейбургская зернистая» ф/в 0,06 нарезка ТМ «Баварушка»</v>
          </cell>
          <cell r="B1692" t="str">
            <v>SU003277</v>
          </cell>
        </row>
        <row r="1693">
          <cell r="A1693" t="str">
            <v>473 Колбаса Филейбургская ТМ Баварушка зернистая в вакуумной упаковке 0,06 кг нарезка.  Поком</v>
          </cell>
          <cell r="B1693" t="str">
            <v>SU003277</v>
          </cell>
        </row>
        <row r="1694">
          <cell r="A1694" t="str">
            <v>473 Колбаса Филейбургская ТМ Баварушка зернистая в вакуумной упаковке 0,06 кг нарезка.  Поком</v>
          </cell>
          <cell r="B1694" t="str">
            <v>SU003277</v>
          </cell>
        </row>
        <row r="1695">
          <cell r="A1695" t="str">
            <v xml:space="preserve"> 419  Колбаса Филейбургская зернистая 0,06 кг нарезка ТМ Баварушка  ПОКОМ</v>
          </cell>
          <cell r="B1695" t="str">
            <v>SU003277</v>
          </cell>
        </row>
        <row r="1696">
          <cell r="A1696" t="str">
            <v>420  Колбаса Мясорубская 0,28 кг ТМ Стародворье в оболочке черева  ПОКОМ</v>
          </cell>
          <cell r="B1696" t="str">
            <v>SU003046</v>
          </cell>
        </row>
        <row r="1697">
          <cell r="A1697" t="str">
            <v>374  Сосиски Сочинки с сыром ф/в 0,3 кг п/а ТМ "Стародворье"  Поком</v>
          </cell>
          <cell r="B1697" t="str">
            <v>SU003073</v>
          </cell>
        </row>
        <row r="1698">
          <cell r="A1698" t="str">
            <v>425 Сосиски Датские ТМ Зареченские,  0,3 кг. ПОКОМ</v>
          </cell>
          <cell r="B1698" t="str">
            <v>SU002812</v>
          </cell>
        </row>
        <row r="1699">
          <cell r="A1699" t="str">
            <v>Сосиски «Датские» Фикс.вес 0,3 П/а мгс ТМ «Зареченские»</v>
          </cell>
          <cell r="B1699" t="str">
            <v>SU002812</v>
          </cell>
        </row>
        <row r="1700">
          <cell r="A1700" t="str">
            <v>423  Колбаса Сервелат Рижский ТМ Зареченские ТС Зареченские продукты, 0,28 кг срез ПОКОМ</v>
          </cell>
          <cell r="B1700" t="str">
            <v>SU002856</v>
          </cell>
        </row>
        <row r="1701">
          <cell r="A1701" t="str">
            <v>Колбаса в/к Сервелат Рижский, 0,35 кг</v>
          </cell>
          <cell r="B1701" t="str">
            <v>SU002856</v>
          </cell>
        </row>
        <row r="1702">
          <cell r="A1702" t="str">
            <v>В/к колбасы «Сервелат Рижский» срез Фикс.вес 0,28 Фиброуз в/у ТМ «Зареченские»</v>
          </cell>
          <cell r="B1702" t="str">
            <v>SU002856</v>
          </cell>
        </row>
        <row r="1703">
          <cell r="A1703" t="str">
            <v>424 Колбаса Сервелат Пражский ТМ Зареченские,  0,28 кг срез. ПОКОМ</v>
          </cell>
          <cell r="B1703" t="str">
            <v>SU002855</v>
          </cell>
        </row>
        <row r="1704">
          <cell r="A1704" t="str">
            <v>Колбаса в/к Сервелат Пражский 0,35 кг</v>
          </cell>
          <cell r="B1704" t="str">
            <v>SU002855</v>
          </cell>
        </row>
        <row r="1705">
          <cell r="A1705" t="str">
            <v>Копченые колбасы «Сервелат Пражский» срез Фикс.вес 0,28 фиброуз в/у ТМ «Зареченские»</v>
          </cell>
          <cell r="B1705" t="str">
            <v>SU002855</v>
          </cell>
        </row>
        <row r="1706">
          <cell r="A1706" t="str">
            <v xml:space="preserve"> 422  Деликатесы Бекон Балыкбургский ТМ Баварушка  0,15 кг.ПОКОМ</v>
          </cell>
          <cell r="B1706" t="str">
            <v>SU003314</v>
          </cell>
        </row>
        <row r="1707">
          <cell r="A1707" t="str">
            <v>492 Деликатесы Бекон Балыкбургский 0,15 кг. ТМ Баварушка с натуральным копчением  Поком</v>
          </cell>
          <cell r="B1707" t="str">
            <v>SU003314</v>
          </cell>
        </row>
        <row r="1708">
          <cell r="A1708" t="str">
            <v>Деликатесы «Бекон Балыкбургский с натуральным копчением» ф/в 0,15 нарезка ТМ «Баварушка»</v>
          </cell>
          <cell r="B1708" t="str">
            <v>SU003314</v>
          </cell>
        </row>
        <row r="1709">
          <cell r="A1709" t="str">
            <v>494 Ветчина Балыкбургская ТМ Баварушка с мраморным балыком в вакуумн упаковке 0,1 кг нарезка.  Поком</v>
          </cell>
          <cell r="B1709" t="str">
            <v>SU003315</v>
          </cell>
        </row>
        <row r="1710">
          <cell r="A1710" t="str">
            <v>454 Ветчина Балыкбургская ТМ Баварушка с мраморным балыком в в.у 0,1 кг нарезка ПОКОМ</v>
          </cell>
          <cell r="B1710" t="str">
            <v>SU003315</v>
          </cell>
        </row>
        <row r="1711">
          <cell r="A1711" t="str">
            <v xml:space="preserve"> 494 Ветчина Балыкбургская ТМ Баварушка с мраморным балыком в вакумн упаковке 0,1 кг нарезка.  Поком</v>
          </cell>
          <cell r="B1711" t="str">
            <v>SU003315</v>
          </cell>
        </row>
        <row r="1712">
          <cell r="A1712" t="str">
            <v>с/к колбасы «Ветчина Балыкбургская с мраморным балыком» ф/в 0,1 нарезка ТМ «Баварушка»</v>
          </cell>
          <cell r="B1712" t="str">
            <v>SU003315</v>
          </cell>
        </row>
        <row r="1713">
          <cell r="A1713" t="str">
            <v>414  Колбаса Филейбургская с филе сочного окорока 0,11 кг.с/к. ТМ Баварушка ПОКОМ</v>
          </cell>
          <cell r="B1713" t="str">
            <v>SU003281</v>
          </cell>
        </row>
        <row r="1714">
          <cell r="A1714" t="str">
            <v>с/к колбасы «Филейбургская с филе сочного окорока» ф/в 0,11 н/о ТМ «Баварушка»</v>
          </cell>
          <cell r="B1714" t="str">
            <v>SU003281</v>
          </cell>
        </row>
        <row r="1715">
          <cell r="A1715" t="str">
            <v xml:space="preserve"> 414  Колбаса Филейбургская с филе сочного окорока 0,11 кг.с/к. ТМ Баварушка ПОКОМ</v>
          </cell>
          <cell r="B1715" t="str">
            <v>SU003281</v>
          </cell>
        </row>
        <row r="1716">
          <cell r="A1716" t="str">
            <v>414  Колбаса Филейбургская с филе сочного окорока 0,11 кг ТМ Баварушка ПОКОМ</v>
          </cell>
          <cell r="B1716" t="str">
            <v>SU003281</v>
          </cell>
        </row>
        <row r="1717">
          <cell r="A1717" t="str">
            <v>421  Сосиски Царедворские 0,33 кг ТМ Стародворье  ПОКОМ</v>
          </cell>
          <cell r="B1717" t="str">
            <v>SU002619</v>
          </cell>
        </row>
        <row r="1718">
          <cell r="A1718" t="str">
            <v>428  Сосиски Царедворские по-баварски ТМ Стародворье, 0,33 кг ПОКОМ</v>
          </cell>
          <cell r="B1718" t="str">
            <v>SU002723</v>
          </cell>
        </row>
        <row r="1719">
          <cell r="A1719" t="str">
            <v>426  Колбаса варенокопченая из мяса птицы Сервелат Царедворский, 0,28 кг срез ПОКОМ</v>
          </cell>
          <cell r="B1719" t="str">
            <v>SU002699</v>
          </cell>
        </row>
        <row r="1720">
          <cell r="A1720" t="str">
            <v xml:space="preserve"> 430  Колбаса Стародворская с окороком 0,4 кг. ТМ Стародворье в оболочке полиамид  ПОКОМ</v>
          </cell>
          <cell r="B1720" t="str">
            <v>SU003272</v>
          </cell>
        </row>
        <row r="1721">
          <cell r="A1721" t="str">
            <v>430  Колбаса Стародворская с окороком 0,4 кг. ТМ Стародворье в оболочке полиамид  ПОКОМ</v>
          </cell>
          <cell r="B1721" t="str">
            <v>SU003272</v>
          </cell>
        </row>
        <row r="1722">
          <cell r="A1722" t="str">
            <v>Вареные колбасы «Стародворская с окороком» ф/в 0,4 п/а ТМ «Стародворье»</v>
          </cell>
          <cell r="B1722" t="str">
            <v>SU003272</v>
          </cell>
        </row>
        <row r="1723">
          <cell r="A1723" t="str">
            <v xml:space="preserve"> 435  Колбаса Молочная Стародворская  с молоком в оболочке полиамид 0,4 кг.ТМ Стародворье ПОКОМ</v>
          </cell>
          <cell r="B1723" t="str">
            <v>SU003274</v>
          </cell>
        </row>
        <row r="1724">
          <cell r="A1724" t="str">
            <v>488 Колбаса Молочная Стародворская ТМ Стародворье с молоком в оболочке полиамид 0,4кг.  Поком</v>
          </cell>
          <cell r="B1724" t="str">
            <v>SU003274</v>
          </cell>
        </row>
        <row r="1725">
          <cell r="A1725" t="str">
            <v xml:space="preserve"> 432  Колбаса Стародворская со шпиком  в оболочке полиамид ТМ Стародворье 0,37 кг ПОКОМ</v>
          </cell>
          <cell r="B1725" t="str">
            <v>SU003276</v>
          </cell>
        </row>
        <row r="1726">
          <cell r="A1726" t="str">
            <v>Вареные колбасы «Молочная Стародворская с молоком» ф/в 0,4 п/а ТМ «Стародворье»</v>
          </cell>
          <cell r="B1726" t="str">
            <v>SU003274</v>
          </cell>
        </row>
        <row r="1727">
          <cell r="A1727" t="str">
            <v>432  Колбаса Стародворская со шпиком  в оболочке полиамид ТМ Стародворье 0,37 кг ПОКОМ</v>
          </cell>
          <cell r="B1727" t="str">
            <v>SU003276</v>
          </cell>
        </row>
        <row r="1728">
          <cell r="A1728" t="str">
            <v>Вареные колбасы «Стародворская со шпиком» ф/в 0,37 п/а ТМ «Стародворье»</v>
          </cell>
          <cell r="B1728" t="str">
            <v>SU003276</v>
          </cell>
        </row>
        <row r="1729">
          <cell r="A1729" t="str">
            <v xml:space="preserve"> 431  Колбаса Стародворская с окороком в оболочке полиамид ТМ Стародворье ВЕС ПОКОМ</v>
          </cell>
          <cell r="B1729" t="str">
            <v>SU003271</v>
          </cell>
        </row>
        <row r="1730">
          <cell r="A1730" t="str">
            <v>431  Колбаса Стародворская с окороком в оболочке полиамид ТМ Стародворье ВЕС ПОКОМ</v>
          </cell>
          <cell r="B1730" t="str">
            <v>SU003271</v>
          </cell>
        </row>
        <row r="1731">
          <cell r="A1731" t="str">
            <v>Колбаса Стародвворская с окороком</v>
          </cell>
          <cell r="B1731" t="str">
            <v>SU003271</v>
          </cell>
        </row>
        <row r="1732">
          <cell r="A1732" t="str">
            <v>Колбаса Стародворская с окороком</v>
          </cell>
          <cell r="B1732" t="str">
            <v>SU003271</v>
          </cell>
        </row>
        <row r="1733">
          <cell r="A1733" t="str">
            <v>Вареные колбасы «Стародворская с окороком » Весовой п/а ТМ «Стародворье»</v>
          </cell>
          <cell r="B1733" t="str">
            <v>SU003271</v>
          </cell>
        </row>
        <row r="1734">
          <cell r="A1734" t="str">
            <v xml:space="preserve"> 480 Колбаса Молочная Стародворская ТМ Стародворье с молоком в оболочке полиамид  Поком</v>
          </cell>
          <cell r="B1734" t="str">
            <v>SU003273</v>
          </cell>
        </row>
        <row r="1735">
          <cell r="A1735" t="str">
            <v xml:space="preserve"> 436  Колбаса Молочная стародворская с молоком, ВЕС, ТМ Стародворье  ПОКОМ</v>
          </cell>
          <cell r="B1735" t="str">
            <v>SU003273</v>
          </cell>
        </row>
        <row r="1736">
          <cell r="A1736" t="str">
            <v>Вареные колбасы «Молочная Стародворская с молоком» Весовой п/а ТМ «Стародворье»</v>
          </cell>
          <cell r="B1736" t="str">
            <v>SU003273</v>
          </cell>
        </row>
        <row r="1737">
          <cell r="A1737" t="str">
            <v>433 Колбаса Стародворская со шпиком  в оболочке полиамид. ТМ Стародворье ВЕС ПОКОМ</v>
          </cell>
          <cell r="B1737" t="str">
            <v>SU003275</v>
          </cell>
        </row>
        <row r="1738">
          <cell r="A1738" t="str">
            <v>Колбаса Стародворская со шпиком</v>
          </cell>
          <cell r="B1738" t="str">
            <v>SU003275</v>
          </cell>
        </row>
        <row r="1739">
          <cell r="A1739" t="str">
            <v>Вареные колбасы «Стародворская со шпиком» Весовой п/а ТМ «Стародворье»</v>
          </cell>
          <cell r="B1739" t="str">
            <v>SU003275</v>
          </cell>
        </row>
        <row r="1740">
          <cell r="A1740" t="str">
            <v>Колбаса Филедворская с молоком ТМ Стародворье в оболочке полиамид. ВЕС ПОКОМ</v>
          </cell>
          <cell r="B1740" t="str">
            <v>SU003267</v>
          </cell>
        </row>
        <row r="1741">
          <cell r="A1741" t="str">
            <v>Вареные колбасы «Филедворская с молоком» Весовой п/а ТМ «Стародворье»</v>
          </cell>
          <cell r="B1741" t="str">
            <v>SU003267</v>
          </cell>
        </row>
        <row r="1742">
          <cell r="A1742" t="str">
            <v xml:space="preserve"> 427  Колбаса Филедворская ТМ Стародворье в оболочке полиамид. ВЕС ПОКОМ</v>
          </cell>
          <cell r="B1742" t="str">
            <v>SU003265</v>
          </cell>
        </row>
        <row r="1743">
          <cell r="A1743" t="str">
            <v>479 Колбаса Филедворская ТМ Стародворье в оболочке полиамид.  Поком</v>
          </cell>
          <cell r="B1743" t="str">
            <v>SU003265</v>
          </cell>
        </row>
        <row r="1744">
          <cell r="A1744" t="str">
            <v>Докторская по-Стародворски вар Филедворская Стародвор. колбасы НЕ ДУГУШКА!!!!!!!</v>
          </cell>
          <cell r="B1744" t="str">
            <v>SU003265</v>
          </cell>
        </row>
        <row r="1745">
          <cell r="A1745" t="str">
            <v>Докторская по-Стародворски вар Филедворская Стародвор. колбасы</v>
          </cell>
          <cell r="B1745" t="str">
            <v>SU003265</v>
          </cell>
        </row>
        <row r="1746">
          <cell r="A1746" t="str">
            <v>Вареные колбасы «Филедворская» Вес п/а ТМ «Стародворье»</v>
          </cell>
          <cell r="B1746" t="str">
            <v>SU003265</v>
          </cell>
        </row>
        <row r="1747">
          <cell r="A1747" t="str">
            <v xml:space="preserve"> 437  Шпикачки Сочинки в оболочке черева в модифицированной газовой среде.ТМ Стародворье ВЕС ПОКОМ</v>
          </cell>
          <cell r="B1747" t="str">
            <v>SU003043</v>
          </cell>
        </row>
        <row r="1748">
          <cell r="A1748" t="str">
            <v>437  Шпикачки Сочинки в оболочке черева в модифицированной газовой среде.ТМ Стародворье ВЕС ПОКОМ</v>
          </cell>
          <cell r="B1748" t="str">
            <v>SU003043</v>
          </cell>
        </row>
        <row r="1749">
          <cell r="A1749" t="str">
            <v>Шпикачки Сочинки ТМ Стародворье</v>
          </cell>
          <cell r="B1749" t="str">
            <v>SU003043</v>
          </cell>
        </row>
        <row r="1750">
          <cell r="A1750" t="str">
            <v>Сардельки «Шпикачки Сочинки» Весовой н/о ТМ «Стародворье»</v>
          </cell>
          <cell r="B1750" t="str">
            <v>SU003043</v>
          </cell>
        </row>
        <row r="1751">
          <cell r="A1751" t="str">
            <v xml:space="preserve"> 438  Колбаса Филедворская 0,4 кг. ТМ Стародворье  ПОКОМ</v>
          </cell>
          <cell r="B1751" t="str">
            <v>SU003266</v>
          </cell>
        </row>
        <row r="1752">
          <cell r="A1752" t="str">
            <v>Колбаса Филедворская 0,4 кг. ТМ Стародворье  ПОКОМ</v>
          </cell>
          <cell r="B1752" t="str">
            <v>SU003266</v>
          </cell>
        </row>
        <row r="1753">
          <cell r="A1753" t="str">
            <v>438  Колбаса Филедворская 0,4 кг. ТМ Стародворье  ПОКОМ</v>
          </cell>
          <cell r="B1753" t="str">
            <v>SU003266</v>
          </cell>
        </row>
        <row r="1754">
          <cell r="A1754" t="str">
            <v xml:space="preserve"> 484 Колбаса Филедворская ТМ Стародворье в оболочке полиамид 0,4 кг.  Поком</v>
          </cell>
          <cell r="B1754" t="str">
            <v>SU003266</v>
          </cell>
        </row>
        <row r="1755">
          <cell r="A1755" t="str">
            <v>Вареные колбасы «Филедворская» ф/в 0,4 п/а ТМ «Стародворье»</v>
          </cell>
          <cell r="B1755" t="str">
            <v>SU003266</v>
          </cell>
        </row>
        <row r="1756">
          <cell r="A1756" t="str">
            <v>Сосиски Молочные ГОСТ 0,3 кг ТМ Вязанка</v>
          </cell>
          <cell r="B1756" t="str">
            <v>SU003313</v>
          </cell>
        </row>
        <row r="1757">
          <cell r="A1757" t="str">
            <v>490 Сосиски Молочные ГОСТ 0,3 кг. ТМ Вязанка  ПОКОМ</v>
          </cell>
          <cell r="B1757" t="str">
            <v>SU003313</v>
          </cell>
        </row>
        <row r="1758">
          <cell r="A1758" t="str">
            <v xml:space="preserve"> 450  Сосиски Молочные ТМ Вязанка в оболочке целлофан. 0,3 кг ПОКОМ</v>
          </cell>
          <cell r="B1758" t="str">
            <v>SU003313</v>
          </cell>
        </row>
        <row r="1759">
          <cell r="A1759" t="str">
            <v>Сосиски «Молочные ГОСТ» ф/в 0,3 ц/о ТМ «Вязанка»</v>
          </cell>
          <cell r="B1759" t="str">
            <v>SU003313</v>
          </cell>
        </row>
        <row r="1760">
          <cell r="A1760" t="str">
            <v>сосиски Молочные ГОСТ 0,3 кг ТМ Вязанка</v>
          </cell>
          <cell r="B1760" t="str">
            <v>SU003313</v>
          </cell>
        </row>
        <row r="1761">
          <cell r="A1761" t="str">
            <v>Сосиски Филейские 0,3 кг ТМ Вязанка</v>
          </cell>
          <cell r="B1761" t="str">
            <v>SU002825</v>
          </cell>
        </row>
        <row r="1762">
          <cell r="A1762" t="str">
            <v>491 Сосиски Филейские 0,3 кг. ТМ Вязанка  ПОКОМ</v>
          </cell>
          <cell r="B1762" t="str">
            <v>SU002825</v>
          </cell>
        </row>
        <row r="1763">
          <cell r="A1763" t="str">
            <v xml:space="preserve"> 451 Сосиски Филейские ТМ Вязанка в оболочке целлофан 0,3 кг. ПОКОМ</v>
          </cell>
          <cell r="B1763" t="str">
            <v>SU002825</v>
          </cell>
        </row>
        <row r="1764">
          <cell r="A1764" t="str">
            <v>сосиски Филейские 0,3 кг ТМ Вязанка</v>
          </cell>
          <cell r="B1764" t="str">
            <v>SU002825</v>
          </cell>
        </row>
        <row r="1765">
          <cell r="A1765" t="str">
            <v>Копченые колбасы "Краковюрст с изысканными пряностями копченые" ф/в 0,2 NDX ТМ "Баварушка"</v>
          </cell>
          <cell r="B1765" t="str">
            <v>SU003342</v>
          </cell>
        </row>
        <row r="1766">
          <cell r="A1766" t="str">
            <v>447  Колбаски Краковюрст ТМ Баварушка с изысканными пряностями в оболочке NDX в в.у 0,2 кг. ПОКОМ</v>
          </cell>
          <cell r="B1766" t="str">
            <v>SU003342</v>
          </cell>
        </row>
        <row r="1767">
          <cell r="A1767" t="str">
            <v>Колбаса полукопченая Краковюрст ТМ Баварушка рубленая черева в/у ф/в 0,2 кг</v>
          </cell>
          <cell r="B1767" t="str">
            <v>SU003345</v>
          </cell>
        </row>
        <row r="1768">
          <cell r="A1768" t="str">
            <v xml:space="preserve"> 445  Колбаса Краковюрст ТМ Баварушка рубленая в оболочке черева в в.у 0,2 кг ПОКОМ</v>
          </cell>
          <cell r="B1768" t="str">
            <v>SU003345</v>
          </cell>
        </row>
        <row r="1769">
          <cell r="A1769" t="str">
            <v>445  Колбаса Краковюрст ТМ Баварушка рубленая в оболочке черева в в.у 0,2 кг ПОКОМ</v>
          </cell>
          <cell r="B1769" t="str">
            <v>SU003345</v>
          </cell>
        </row>
        <row r="1770">
          <cell r="A1770" t="str">
            <v>446  Колбаса Краковюрст ТМ Баварушка с душистым чесноком в оболочке черева в в.у 0,2 кг. ПОКОМ</v>
          </cell>
          <cell r="B1770" t="str">
            <v>SU003344</v>
          </cell>
        </row>
        <row r="1771">
          <cell r="A1771" t="str">
            <v>448  Сосиски Сливушки по-венски ТМ Вязанка. 0,3 кг ПОКОМ</v>
          </cell>
          <cell r="B1771" t="str">
            <v>SU003336</v>
          </cell>
        </row>
        <row r="1772">
          <cell r="A1772" t="str">
            <v>458  Сосиски Молочные 0,2кг ГОСТ ТМ Вязанка  ПОКОМ</v>
          </cell>
          <cell r="B1772" t="str">
            <v>SU003502</v>
          </cell>
        </row>
        <row r="1773">
          <cell r="A1773" t="str">
            <v>«Сосиски Молочные ГОСТ 0,2 кг ТМ Вязанка»</v>
          </cell>
          <cell r="B1773" t="str">
            <v>SU003502</v>
          </cell>
        </row>
        <row r="1774">
          <cell r="A1774" t="str">
            <v>Доктор Оригин без свин большой батон 1,8кг (Особый рецепт) 60 суток, кг</v>
          </cell>
          <cell r="B1774" t="str">
            <v>SU002187</v>
          </cell>
        </row>
        <row r="1775">
          <cell r="A1775" t="str">
            <v>Доктор Оригин без свин вес 800гр (Стародвор) 60 суток, кг</v>
          </cell>
          <cell r="B1775" t="str">
            <v>SU002073</v>
          </cell>
        </row>
        <row r="1776">
          <cell r="A1776" t="str">
            <v>Филейная Оригин без свин 400гр (Особый рецепт) 60 суток, шт</v>
          </cell>
          <cell r="B1776" t="str">
            <v>SU003426</v>
          </cell>
        </row>
        <row r="1777">
          <cell r="A1777" t="str">
            <v>Доктор Оригин без свин 400гр (Особый рецепт) 60 суток, шт</v>
          </cell>
          <cell r="B1777" t="str">
            <v>SU003426</v>
          </cell>
        </row>
        <row r="1778">
          <cell r="A1778" t="str">
            <v>Сочинка зернистая 0,8</v>
          </cell>
          <cell r="B1778" t="str">
            <v>SU002945</v>
          </cell>
        </row>
        <row r="1779">
          <cell r="A1779" t="str">
            <v>429  Колбаса Нежная со шпиком.ТС Зареченские продукты в оболочке полиамид ВЕС ПОКОМ</v>
          </cell>
          <cell r="B1779" t="str">
            <v>SU003289</v>
          </cell>
        </row>
        <row r="1780">
          <cell r="A1780" t="str">
            <v>Вареные колбасы «Нежная со шпиком» Весовой п/а ТМ «Зареченские»</v>
          </cell>
          <cell r="B1780" t="str">
            <v>SU003289</v>
          </cell>
        </row>
        <row r="1781">
          <cell r="A1781" t="str">
            <v>478  Сардельки Зареченские ВЕС ТМ Зареченские  ПОКОМ</v>
          </cell>
          <cell r="B1781" t="str">
            <v>SU002970</v>
          </cell>
        </row>
        <row r="1782">
          <cell r="A1782" t="str">
            <v>Сардельки Зареченские Весовой NDX ТМ Зареченские</v>
          </cell>
          <cell r="B1782" t="str">
            <v>SU002970</v>
          </cell>
        </row>
        <row r="1783">
          <cell r="A1783" t="str">
            <v>Колбаса Филедворская по-стародворски ТМ Стародворье в оболочке полиамид. ПОКОМ</v>
          </cell>
          <cell r="B1783" t="str">
            <v>SU003387</v>
          </cell>
        </row>
        <row r="1784">
          <cell r="A1784" t="str">
            <v>469  Колбаса Филедворская по-стародворски ТМ Стародворье в оболочке полиамид.ВЕС  ПОКОМ</v>
          </cell>
          <cell r="B1784" t="str">
            <v>SU003387</v>
          </cell>
        </row>
        <row r="1785">
          <cell r="A1785" t="str">
            <v>Филедворская по-стародворски п/а (Стародвор}</v>
          </cell>
          <cell r="B1785" t="str">
            <v>SU003387</v>
          </cell>
        </row>
        <row r="1786">
          <cell r="A1786" t="str">
            <v>Филедворская по-старадворски п/а (Стародвор)</v>
          </cell>
          <cell r="B1786" t="str">
            <v>SU003387</v>
          </cell>
        </row>
        <row r="1787">
          <cell r="A1787" t="str">
            <v>Филедворская па-стародворски п/а (Стародеор)</v>
          </cell>
          <cell r="B1787" t="str">
            <v>SU003387</v>
          </cell>
        </row>
        <row r="1788">
          <cell r="A1788" t="str">
            <v>Филедворская по-стародворски п/а (Стародвор)</v>
          </cell>
          <cell r="B1788" t="str">
            <v>SU003387</v>
          </cell>
        </row>
        <row r="1789">
          <cell r="A1789" t="str">
            <v>Колбаса Молочная по-стародворски, ВЕС   ПОКОМ</v>
          </cell>
          <cell r="B1789" t="str">
            <v>SU003389</v>
          </cell>
        </row>
        <row r="1790">
          <cell r="A1790" t="str">
            <v>485  Колбаса Молочная по-стародворски ТМ Стародворье в оболочке полиамид. ВЕС ПОКОМ</v>
          </cell>
          <cell r="B1790" t="str">
            <v>SU003389</v>
          </cell>
        </row>
        <row r="1791">
          <cell r="A1791" t="str">
            <v>Молочная по-стародворски нар п/а Стародворские колбасы</v>
          </cell>
          <cell r="B1791" t="str">
            <v>SU003389</v>
          </cell>
        </row>
        <row r="1792">
          <cell r="A1792" t="str">
            <v>Молочная по-старадворски нар п!а Стародворские колбасы</v>
          </cell>
          <cell r="B1792" t="str">
            <v>SU003389</v>
          </cell>
        </row>
        <row r="1793">
          <cell r="A1793" t="str">
            <v>Молочная по-стародворски вар п/а Стародворские колбасы</v>
          </cell>
          <cell r="B1793" t="str">
            <v>SU003389</v>
          </cell>
        </row>
        <row r="1794">
          <cell r="A1794" t="str">
            <v>Стародворская традиционная со шпиком п/а{Стародворские колбасы}</v>
          </cell>
          <cell r="B1794" t="str">
            <v>SU003396</v>
          </cell>
        </row>
        <row r="1795">
          <cell r="A1795" t="str">
            <v>Стародворская традиционная со шпиком п!а(Стародворские колбасы )</v>
          </cell>
          <cell r="B1795" t="str">
            <v>SU003396</v>
          </cell>
        </row>
        <row r="1796">
          <cell r="A1796" t="str">
            <v>Стародворская традиционная со шпиком п/а(Стародворские колбасы)</v>
          </cell>
          <cell r="B1796" t="str">
            <v>SU003396</v>
          </cell>
        </row>
        <row r="1797">
          <cell r="A1797" t="str">
            <v>Стародворская традиционная со шпиком п/а(Стародворскиеколбасы)</v>
          </cell>
          <cell r="B1797" t="str">
            <v>SU003396</v>
          </cell>
        </row>
        <row r="1798">
          <cell r="A1798" t="str">
            <v>Стародворская традиционная со шпиком п/а(Стародворские колбасы )</v>
          </cell>
          <cell r="B1798" t="str">
            <v>SU003396</v>
          </cell>
        </row>
        <row r="1799">
          <cell r="A1799" t="str">
            <v>Стародворскаятрадиционная со шпиком п/а(Стародворские колбасы)</v>
          </cell>
          <cell r="B1799" t="str">
            <v>SU003396</v>
          </cell>
        </row>
        <row r="1800">
          <cell r="A1800" t="str">
            <v>Вареные колбасы «Стародворская Традиционная со шпиком» Весовой п/а ТМ «Стародворье»</v>
          </cell>
          <cell r="B1800" t="str">
            <v>SU003396</v>
          </cell>
        </row>
        <row r="1801">
          <cell r="A1801" t="str">
            <v>Колбаса Стародворская Традиционная со шпиком оболочке полиамид ТМ Стародворье.</v>
          </cell>
          <cell r="B1801" t="str">
            <v>SU003396</v>
          </cell>
        </row>
        <row r="1802">
          <cell r="A1802" t="str">
            <v>464  Колбаса Стародворская Традиционная со шпиком оболочке полиамид ТМ Стародворье.</v>
          </cell>
          <cell r="B1802" t="str">
            <v>SU003396</v>
          </cell>
        </row>
        <row r="1803">
          <cell r="A1803" t="str">
            <v>Стародворская традиционная со шпикам п/а(Стародворские колбасы)</v>
          </cell>
          <cell r="B1803" t="str">
            <v>SU003396</v>
          </cell>
        </row>
        <row r="1804">
          <cell r="A1804" t="str">
            <v>Филедворская со шпиком по-стародворски п/а (Стар од)</v>
          </cell>
          <cell r="B1804" t="str">
            <v>SU003391</v>
          </cell>
        </row>
        <row r="1805">
          <cell r="A1805" t="str">
            <v>Филедворская со шпиком по-стародворски п/а (Отарод)</v>
          </cell>
          <cell r="B1805" t="str">
            <v>SU003391</v>
          </cell>
        </row>
        <row r="1806">
          <cell r="A1806" t="str">
            <v>Филедворская со шпикам па-стародворски п/а(Старод)</v>
          </cell>
          <cell r="B1806" t="str">
            <v>SU003391</v>
          </cell>
        </row>
        <row r="1807">
          <cell r="A1807" t="str">
            <v>Филедворская со шпиком па-стародворски п/а(Старод)</v>
          </cell>
          <cell r="B1807" t="str">
            <v>SU003391</v>
          </cell>
        </row>
        <row r="1808">
          <cell r="A1808" t="str">
            <v>Филедворская со шпиком по-стародворски п/а(Старод)</v>
          </cell>
          <cell r="B1808" t="str">
            <v>SU003391</v>
          </cell>
        </row>
        <row r="1809">
          <cell r="A1809" t="str">
            <v>Филедворская со шпиком по-старадворски п/а(Старод)</v>
          </cell>
          <cell r="B1809" t="str">
            <v>SU003391</v>
          </cell>
        </row>
        <row r="1810">
          <cell r="A1810" t="str">
            <v>Филедворская со шпиком по-стародворски п1а(Старод)</v>
          </cell>
          <cell r="B1810" t="str">
            <v>SU003391</v>
          </cell>
        </row>
        <row r="1811">
          <cell r="A1811" t="str">
            <v>Филедворская со шпикам по-стародворски п/а(Старод)</v>
          </cell>
          <cell r="B1811" t="str">
            <v>SU003391</v>
          </cell>
        </row>
        <row r="1812">
          <cell r="A1812" t="str">
            <v>Колбаса Филедворская со шпиком по-стародворски ТМ Стародворье в оболочке полиамид. ПОКОМ</v>
          </cell>
          <cell r="B1812" t="str">
            <v>SU003391</v>
          </cell>
        </row>
        <row r="1813">
          <cell r="A1813" t="str">
            <v>Молочная Бордо вар 500гр Стародвор.колбасы</v>
          </cell>
          <cell r="B1813" t="str">
            <v>SU003395</v>
          </cell>
        </row>
        <row r="1814">
          <cell r="A1814" t="str">
            <v>Молочная Бордо вар 400гр Стародвор.колбасы</v>
          </cell>
          <cell r="B1814" t="str">
            <v>SU003395</v>
          </cell>
        </row>
        <row r="1815">
          <cell r="A1815" t="str">
            <v>483  Колбаса Молочная Традиционная ТМ Стародворье в оболочке полиамид 0,4 кг. ПОКОМ</v>
          </cell>
          <cell r="B1815" t="str">
            <v>SU003395</v>
          </cell>
        </row>
        <row r="1816">
          <cell r="A1816" t="str">
            <v>Молочная Традиционная п/а 400r Стародворские колбасы</v>
          </cell>
          <cell r="B1816" t="str">
            <v>SU003395</v>
          </cell>
        </row>
        <row r="1817">
          <cell r="A1817" t="str">
            <v>Молочная Традиционная п/а 400г Стародворские колбасы</v>
          </cell>
          <cell r="B1817" t="str">
            <v>SU003395</v>
          </cell>
        </row>
        <row r="1818">
          <cell r="A1818" t="str">
            <v>Филейная Оригин без свин вес 800гр (Стародвор) 60 суток, кг</v>
          </cell>
          <cell r="B1818" t="str">
            <v>SU003425</v>
          </cell>
        </row>
        <row r="1819">
          <cell r="A1819" t="str">
            <v>Докторская оригинальная без свинины Стародворские колбасы</v>
          </cell>
          <cell r="B1819" t="str">
            <v>SU003425</v>
          </cell>
        </row>
        <row r="1820">
          <cell r="A1820" t="str">
            <v>Докторская Оригинальная без свинины Стародворские колбасы</v>
          </cell>
          <cell r="B1820" t="str">
            <v>SU003425</v>
          </cell>
        </row>
        <row r="1821">
          <cell r="A1821" t="str">
            <v xml:space="preserve"> 465  Колбаса Филейная оригинальная ВЕС 0,8кг ТМ Особый рецепт в оболочке полиамид  ПОКОМ</v>
          </cell>
          <cell r="B1821" t="str">
            <v>SU003425</v>
          </cell>
        </row>
        <row r="1822">
          <cell r="A1822" t="str">
            <v>465  Колбаса Филейная оригинальная ВЕС ~0,8кг ТМ Особый рецепт в оболочке полиамид  ПОКОМ</v>
          </cell>
          <cell r="B1822" t="str">
            <v>SU003425</v>
          </cell>
        </row>
        <row r="1823">
          <cell r="A1823" t="str">
            <v>465  Колбаса Филейная оригинальная ВЕС 0,8кг ТМ Особый рецепт в оболочке полиамид  ПОКОМ</v>
          </cell>
          <cell r="B1823" t="str">
            <v>SU003425</v>
          </cell>
        </row>
        <row r="1824">
          <cell r="A1824" t="str">
            <v xml:space="preserve"> 218  Колбаса Докторская оригинальная ТМ Особый рецепт БОЛЬШОЙ БАТОН, п/а ВЕС, ТМ Стародворье ПОКОМ</v>
          </cell>
          <cell r="B1824" t="str">
            <v>SU003425</v>
          </cell>
        </row>
        <row r="1825">
          <cell r="A1825" t="str">
            <v>486  Колбаски Бюргерсы с сыром 0,27кг ТМ Баварушка  ПОКОМ</v>
          </cell>
          <cell r="B1825" t="str">
            <v>SU003132</v>
          </cell>
        </row>
        <row r="1826">
          <cell r="A1826" t="str">
            <v>479  Шпикачки Зареченские ВЕС ТМ Зареченские  ПОКОМ</v>
          </cell>
          <cell r="B1826" t="str">
            <v>SU002971</v>
          </cell>
        </row>
        <row r="1827">
          <cell r="A1827" t="str">
            <v>474  Колбаса Молочная 0,4кг ТМ Зареченские  ПОКОМ</v>
          </cell>
          <cell r="B1827" t="str">
            <v>SU003296</v>
          </cell>
        </row>
        <row r="1828">
          <cell r="A1828" t="str">
            <v>475  Колбаса Нежная 0,4кг ТМ Зареченские  ПОКОМ</v>
          </cell>
          <cell r="B1828" t="str">
            <v>SU002974</v>
          </cell>
        </row>
        <row r="1829">
          <cell r="A1829" t="str">
            <v>476  Колбаса Нежная со шпиком 0,4кг ТМ Зареченские  ПОКОМ</v>
          </cell>
          <cell r="B1829" t="str">
            <v>SU003295</v>
          </cell>
        </row>
        <row r="1830">
          <cell r="A1830" t="str">
            <v>477  Ветчина Рубленая 0,4кг ТМ Зареченские  ПОКОМ</v>
          </cell>
          <cell r="B1830" t="str">
            <v>SU003298</v>
          </cell>
        </row>
        <row r="1831">
          <cell r="A1831" t="str">
            <v>472  Колбаса Молочная ВЕС ТМ Зареченские  ПОКОМ</v>
          </cell>
          <cell r="B1831" t="str">
            <v>SU003290</v>
          </cell>
        </row>
        <row r="1832">
          <cell r="A1832" t="str">
            <v>473  Ветчина Рубленая ВЕС ТМ Зареченские  ПОКОМ</v>
          </cell>
          <cell r="B1832" t="str">
            <v>SU003398</v>
          </cell>
        </row>
        <row r="1833">
          <cell r="A1833" t="str">
            <v>490  Колбаса Сервелат Филейский ТМ Вязанка  0,3 кг. срез  ПОКОМ</v>
          </cell>
          <cell r="B1833" t="str">
            <v>SU003029</v>
          </cell>
        </row>
        <row r="1834">
          <cell r="A1834" t="str">
            <v>В/к колбасы «Сервелат Филейский» срез ф/в 0,3 фиброуз ТМ «Вязанка»</v>
          </cell>
          <cell r="B1834" t="str">
            <v>SU003029</v>
          </cell>
        </row>
        <row r="1835">
          <cell r="A1835" t="str">
            <v>491  Колбаса Филейская Рубленая ТМ Вязанка  0,3 кг. срез.  ПОКОМ</v>
          </cell>
          <cell r="B1835" t="str">
            <v>SU003031</v>
          </cell>
        </row>
        <row r="1836">
          <cell r="A1836" t="str">
            <v>В/к колбасы «Филейская Рубленая» срез ф/в 0,3 фиброуз ТМ «Вязанка»</v>
          </cell>
          <cell r="B1836" t="str">
            <v>SU003031</v>
          </cell>
        </row>
        <row r="1837">
          <cell r="A1837" t="str">
            <v>492  Колбаса Салями Филейская 0,3кг ТМ Вязанка  ПОКОМ</v>
          </cell>
          <cell r="B1837" t="str">
            <v>SU003027</v>
          </cell>
        </row>
        <row r="1838">
          <cell r="A1838" t="str">
            <v>В/к колбасы "Сочинка по-европейски с сочной грудинкой" срез Фикс.вес 0,3 фиброуз ТМ "Стародворье"</v>
          </cell>
          <cell r="B1838" t="str">
            <v>SU002944</v>
          </cell>
        </row>
        <row r="1839">
          <cell r="A1839" t="str">
            <v>Колбаса Сочинка по-европейски с сочной грудинкой 0,3 кг</v>
          </cell>
          <cell r="B1839" t="str">
            <v>SU002944</v>
          </cell>
        </row>
        <row r="1840">
          <cell r="A1840" t="str">
            <v>495  Колбаса Сочинка по-европейски с сочной грудинкой 0,3кг ТМ Стародворье  ПОКОМ</v>
          </cell>
          <cell r="B1840" t="str">
            <v>SU002944</v>
          </cell>
        </row>
        <row r="1841">
          <cell r="A1841" t="str">
            <v>колбаса варена-копченая  Сочинка по Фински с сочным окороком ТМ Старадворье фиброуз в/у ф/в 0,3 кг срез СК2</v>
          </cell>
          <cell r="B1841" t="str">
            <v>SU002942</v>
          </cell>
        </row>
        <row r="1842">
          <cell r="A1842" t="str">
            <v>В/к колбасы "Сочинка по-фински с сочным окороком" срез Фикс.вес 0,3 фиброуз ТМ "Стародворье"</v>
          </cell>
          <cell r="B1842" t="str">
            <v>SU002942</v>
          </cell>
        </row>
        <row r="1843">
          <cell r="A1843" t="str">
            <v>Колбаса Сочинка по-фински с сочным окороком ТМ Стародворье 0,3 кг срез.  Поком</v>
          </cell>
          <cell r="B1843" t="str">
            <v>SU002942</v>
          </cell>
        </row>
        <row r="1844">
          <cell r="A1844" t="str">
            <v>496  Колбаса Сочинка по-фински с сочным окроком 0,3кг ТМ Стародворье  ПОКОМ</v>
          </cell>
          <cell r="B1844" t="str">
            <v>SU002942</v>
          </cell>
        </row>
        <row r="1845">
          <cell r="A1845" t="str">
            <v>497  Колбаса Сочинка зернистая с сочной грудинкой 0,3кг ТМ Стародворье  ПОКОМ</v>
          </cell>
          <cell r="B1845" t="str">
            <v>SU002946</v>
          </cell>
        </row>
        <row r="1846">
          <cell r="A1846" t="str">
            <v>П/к колбасы "Сочинка рубленая с сочным окороком" срез Фикс.вес 0,3 фиброуз ТМ "Стародворье"</v>
          </cell>
          <cell r="B1846" t="str">
            <v>SU002948</v>
          </cell>
        </row>
        <row r="1847">
          <cell r="A1847" t="str">
            <v>498  Колбаса Сочинка рубленая с сочным окороком 0,3кг ТМ Стародворье  ПОКОМ</v>
          </cell>
          <cell r="B1847" t="str">
            <v>SU002948</v>
          </cell>
        </row>
        <row r="1848">
          <cell r="A1848" t="str">
            <v>499  Сардельки Дугушки со сливочным маслом ВЕС ТМ Стародворье ТС Дугушка  ПОКОМ</v>
          </cell>
          <cell r="B1848" t="str">
            <v>SU003687</v>
          </cell>
        </row>
        <row r="1849">
          <cell r="A1849" t="str">
            <v>493  Колбаса Салями Филейская ТМ Вязанка ВЕС  ПОКОМ</v>
          </cell>
          <cell r="B1849" t="str">
            <v>SU003028</v>
          </cell>
        </row>
        <row r="1850">
          <cell r="A1850" t="str">
            <v>494  Колбаса Филейская Рубленая ТМ Вязанка ВЕС  ПОКОМ</v>
          </cell>
          <cell r="B1850" t="str">
            <v>SU003032</v>
          </cell>
        </row>
        <row r="1851">
          <cell r="A1851" t="str">
            <v>501 Сосиски Филейские по-ганноверски ТМ Вязанка.в оболочке амицел в м.г.с ВЕС. ПОКОМ</v>
          </cell>
          <cell r="B1851" t="str">
            <v>SU003616</v>
          </cell>
        </row>
        <row r="1852">
          <cell r="A1852" t="str">
            <v>Сосиски "Филейские по-ганноверски" Весовой амицел ТМ "Вязанка"</v>
          </cell>
          <cell r="B1852" t="str">
            <v>SU003616</v>
          </cell>
        </row>
        <row r="1853">
          <cell r="A1853" t="str">
            <v>500  Сосиски Сливушки по-венски ВЕС ТМ Вязанка  ПОКОМ</v>
          </cell>
          <cell r="B1853" t="str">
            <v>SU003337</v>
          </cell>
        </row>
        <row r="1854">
          <cell r="A1854" t="str">
            <v>504  Ветчина Мясорубская с окороком 0,33кг срез ТМ Стародворье  ПОКОМ</v>
          </cell>
          <cell r="B1854" t="str">
            <v>SU003512</v>
          </cell>
        </row>
        <row r="1855">
          <cell r="A1855" t="str">
            <v>Ветчины «Мясорубская с окороком» Фикс.вес 0,33 фиброуз ТМ «Стародворье»</v>
          </cell>
          <cell r="B1855" t="str">
            <v>SU003512</v>
          </cell>
        </row>
        <row r="1856">
          <cell r="A1856" t="str">
            <v>Ветчины «Стародворская» ф/в 0,33 п/а ТМ «Стародворье»</v>
          </cell>
          <cell r="B1856" t="str">
            <v>SU003573</v>
          </cell>
        </row>
        <row r="1857">
          <cell r="A1857" t="str">
            <v>505  Ветчина Стародворская ТМ Стародворье брикет 0,33 кг.  ПОКОМ</v>
          </cell>
          <cell r="B1857" t="str">
            <v>SU003573</v>
          </cell>
        </row>
        <row r="1858">
          <cell r="A1858" t="str">
            <v>502  Колбаски Краковюрст ТМ Баварушка с изысканными пряностями в оболочке NDX в мгс 0,28 кг. ПОКОМ</v>
          </cell>
          <cell r="B1858" t="str">
            <v>SU003505</v>
          </cell>
        </row>
        <row r="1859">
          <cell r="A1859" t="str">
            <v>Сардельки Сочинки ТМ Стародворье в оболочке черева ВЕС ПОКОМ</v>
          </cell>
          <cell r="B1859" t="str">
            <v>SU003042</v>
          </cell>
        </row>
        <row r="1860">
          <cell r="A1860" t="str">
            <v>Докторская особый рецепт вес</v>
          </cell>
          <cell r="B1860" t="str">
            <v>SU000251</v>
          </cell>
        </row>
        <row r="1861">
          <cell r="A1861" t="str">
            <v>219  Колбаса Докторская Особая ТМ Особый рецепт, ВЕС  ПОКОМ</v>
          </cell>
          <cell r="B1861" t="str">
            <v>SU000251</v>
          </cell>
        </row>
        <row r="1862">
          <cell r="A1862" t="str">
            <v>Колбаса Докторская Особая ТМ Особый рецепт, ВЕС  ПОКОМ, кг</v>
          </cell>
          <cell r="B1862" t="str">
            <v>SU000251</v>
          </cell>
        </row>
        <row r="1863">
          <cell r="A1863" t="str">
            <v>СТ Докторская особая Славница</v>
          </cell>
          <cell r="B1863" t="str">
            <v>SU000251</v>
          </cell>
        </row>
        <row r="1864">
          <cell r="A1864" t="str">
            <v>Докторская Особая сетка вар ТМ Славница (Стародвор.колбасы)</v>
          </cell>
          <cell r="B1864" t="str">
            <v>SU000251</v>
          </cell>
        </row>
        <row r="1865">
          <cell r="A1865" t="str">
            <v>Колбаса Докторская Особая 2 сорт 2,5кг (Славница 60 суток), кг</v>
          </cell>
          <cell r="B1865" t="str">
            <v>SU000251</v>
          </cell>
        </row>
        <row r="1866">
          <cell r="A1866" t="str">
            <v>Вареные колбасы Докторская Особая Особая Весовые П/а Особый рецепт</v>
          </cell>
          <cell r="B1866" t="str">
            <v>SU000251</v>
          </cell>
        </row>
        <row r="1867">
          <cell r="A1867" t="str">
            <v>В ДОКТОРСКАЯ ОСОБАЯ 2,6 ОСОБЫЙ РЕЦЕПТ, кг</v>
          </cell>
          <cell r="B1867" t="str">
            <v>SU000251</v>
          </cell>
        </row>
        <row r="1868">
          <cell r="A1868" t="str">
            <v>219  Колбаса Докторская Особая ТМ Особый рецепт, ВЕС  ПОКОМ, кг</v>
          </cell>
          <cell r="B1868" t="str">
            <v>SU000251</v>
          </cell>
        </row>
        <row r="1869">
          <cell r="A1869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869" t="str">
            <v>SU000251</v>
          </cell>
        </row>
        <row r="1870">
          <cell r="A1870" t="str">
            <v>Колбаса Докторская Особая ТМ Особый рецепт, ВЕС "Восходящая звезда" ПОКОМ</v>
          </cell>
          <cell r="B1870" t="str">
            <v>SU000251</v>
          </cell>
        </row>
        <row r="1871">
          <cell r="A1871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871" t="str">
            <v>SU000251</v>
          </cell>
        </row>
        <row r="1872">
          <cell r="A1872" t="str">
            <v>особая Докторская 2,б5кг сетка Зареченские колбасы</v>
          </cell>
          <cell r="B1872" t="str">
            <v>SU000251</v>
          </cell>
        </row>
        <row r="1873">
          <cell r="A1873" t="str">
            <v>Особая Докторская 2.б5кг сетка Зареченские колбасы</v>
          </cell>
          <cell r="B1873" t="str">
            <v>SU000251</v>
          </cell>
        </row>
        <row r="1874">
          <cell r="A1874" t="str">
            <v>Особая Докторская 2.65кг сетка Зареченские колбасы</v>
          </cell>
          <cell r="B1874" t="str">
            <v>SU000251</v>
          </cell>
        </row>
        <row r="1875">
          <cell r="A1875" t="str">
            <v>особая Докторская 2,65кг сетка Зареченские колбасы</v>
          </cell>
          <cell r="B1875" t="str">
            <v>SU000251</v>
          </cell>
        </row>
        <row r="1876">
          <cell r="A1876" t="str">
            <v>Особая Докторская 2,65кг сетка Зареченские колбасы</v>
          </cell>
          <cell r="B1876" t="str">
            <v>SU000251</v>
          </cell>
        </row>
        <row r="1877">
          <cell r="A1877" t="str">
            <v>508  Сосиски Аравийские ВЕС ТМ Вязанка  ПОКОМ</v>
          </cell>
          <cell r="B1877" t="str">
            <v>SU003534</v>
          </cell>
        </row>
        <row r="1878">
          <cell r="A1878" t="str">
            <v>509  Колбаса Пряная Халяль ВЕС ТМ Сафияль  ПОКОМ</v>
          </cell>
          <cell r="B1878" t="str">
            <v>SU003403</v>
          </cell>
        </row>
        <row r="1879">
          <cell r="A1879" t="str">
            <v>507  Колбаса Персидская халяль ВЕС ТМ Вязанка  ПОКОМ</v>
          </cell>
          <cell r="B1879" t="str">
            <v>SU003533</v>
          </cell>
        </row>
        <row r="1880">
          <cell r="A1880" t="str">
            <v>Сос Венские 600 гр шт Стародворские колбасы</v>
          </cell>
          <cell r="B1880" t="str">
            <v>SU003340</v>
          </cell>
        </row>
        <row r="1881">
          <cell r="A1881" t="str">
            <v>Деликатесы в/к «Грудинка копчено-вареная» Фикс.вес 0,12 нарезка ТМ «Стародворье»</v>
          </cell>
          <cell r="B1881" t="str">
            <v>SU003921</v>
          </cell>
        </row>
        <row r="1882">
          <cell r="A1882" t="str">
            <v>Деликатесы в/к "Грудинка копчено-вареная" Фикс.вес 0,12 нарезка ТМ "Стародворье"</v>
          </cell>
          <cell r="B1882" t="str">
            <v>SU003921</v>
          </cell>
        </row>
        <row r="1883">
          <cell r="A1883" t="str">
            <v>519  Грудинка 0,12 кг нарезка ТМ Стародворье  ПОКОМ</v>
          </cell>
          <cell r="B1883" t="str">
            <v>SU003921</v>
          </cell>
        </row>
        <row r="1884">
          <cell r="A1884" t="str">
            <v>Деликатесы с/к «Бекон сырокопченый» Фикс.вес 0,12 нарезка ТМ «Стародворье»</v>
          </cell>
          <cell r="B1884" t="str">
            <v>SU003920</v>
          </cell>
        </row>
        <row r="1885">
          <cell r="A1885" t="str">
            <v>Деликатесы с/к "Бекон сырокопченый" Фикс.вес 0,12 нарезка ТМ "Стародворье"</v>
          </cell>
          <cell r="B1885" t="str">
            <v>SU003920</v>
          </cell>
        </row>
        <row r="1886">
          <cell r="A1886" t="str">
            <v>521  Бекон ТМ Стародворье в вакуумной упаковке 0,12кг нарезка  ПОКОМ</v>
          </cell>
          <cell r="B1886" t="str">
            <v>SU003920</v>
          </cell>
        </row>
        <row r="1887">
          <cell r="A1887" t="str">
            <v>Сырокопченые колбасы «Мраморная» Фикс.вес 0,07 нарезка ТМ «Стародворье»</v>
          </cell>
          <cell r="B1887" t="str">
            <v>SU003895</v>
          </cell>
        </row>
        <row r="1888">
          <cell r="A1888" t="str">
            <v>Сырокопченые колбасы "Мраморная" Фикс.вес 0,07 нарезка ТМ "Стародворье"</v>
          </cell>
          <cell r="B1888" t="str">
            <v>SU003895</v>
          </cell>
        </row>
        <row r="1889">
          <cell r="A1889" t="str">
            <v>520  Колбаса Мраморная ТМ Стародворье в вакуумной упаковке 0,07 кг нарезка  ПОКОМ</v>
          </cell>
          <cell r="B1889" t="str">
            <v>SU003895</v>
          </cell>
        </row>
        <row r="1890">
          <cell r="A1890" t="str">
            <v>Сырокопченые колбасы «Сальчичон» Фикс.вес 0,07 нарезка ТМ «Стародворье»</v>
          </cell>
          <cell r="B1890" t="str">
            <v>SU003893</v>
          </cell>
        </row>
        <row r="1891">
          <cell r="A1891" t="str">
            <v>Сырокопченые колбасы "Сальчичон" Фикс.вес 0,07 нарезка ТМ "Стародворье"</v>
          </cell>
          <cell r="B1891" t="str">
            <v>SU003893</v>
          </cell>
        </row>
        <row r="1892">
          <cell r="A1892" t="str">
            <v>523  Колбаса Сальчичон нарезка 0,07кг ТМ Стародворье  ПОКОМ</v>
          </cell>
          <cell r="B1892" t="str">
            <v>SU003893</v>
          </cell>
        </row>
        <row r="1893">
          <cell r="A1893" t="str">
            <v>Сырокопченые колбасы «Сервелат Ореховый» Фикс.вес 0,07 нарезка ТМ «Стародворье»</v>
          </cell>
          <cell r="B1893" t="str">
            <v>SU003894</v>
          </cell>
        </row>
        <row r="1894">
          <cell r="A1894" t="str">
            <v>Сырокопченые колбасы "Сервелат Ореховый" Фикс.вес 0,07 нарезка ТМ "Стародворье"</v>
          </cell>
          <cell r="B1894" t="str">
            <v>SU003894</v>
          </cell>
        </row>
        <row r="1895">
          <cell r="A1895" t="str">
            <v>524  Колбаса Сервелат Ореховый нарезка 0,07кг ТМ Стародворье  ПОКОМ</v>
          </cell>
          <cell r="B1895" t="str">
            <v>SU003894</v>
          </cell>
        </row>
        <row r="1896">
          <cell r="A1896" t="str">
            <v>Сыровяленые колбасы «Фуэт» Фикс.вес 0,07 нарезка ТМ «Стародворье»</v>
          </cell>
          <cell r="B1896" t="str">
            <v>SU003896</v>
          </cell>
        </row>
        <row r="1897">
          <cell r="A1897" t="str">
            <v>525  Колбаса Фуэт нарезка 0,07кг ТМ Стародворье  ПОКОМ</v>
          </cell>
          <cell r="B1897" t="str">
            <v>SU003896</v>
          </cell>
        </row>
        <row r="1898">
          <cell r="A1898" t="str">
            <v>Сыровяленые колбасы "Фуэт" Фикс.вес 0,07 нарезка ТМ "Стародворье"</v>
          </cell>
          <cell r="B1898" t="str">
            <v>SU003896</v>
          </cell>
        </row>
        <row r="1899">
          <cell r="A1899" t="str">
            <v>Деликатесы с/к «Бекон Вяленый выдержанный» Фикс.вес 0,055 нарезка ТМ «Стародворье»</v>
          </cell>
          <cell r="B1899" t="str">
            <v>SU003922</v>
          </cell>
        </row>
        <row r="1900">
          <cell r="A1900" t="str">
            <v>529  Бекон выдержанный нарезка 0,055кг ТМ Стародворье  ПОКОМ</v>
          </cell>
          <cell r="B1900" t="str">
            <v>SU003922</v>
          </cell>
        </row>
        <row r="1901">
          <cell r="A1901" t="str">
            <v>Деликатесы с/к "Бекон Вяленый выдержанный" Фикс.вес 0,055 нарезка ТМ "Стародворье"</v>
          </cell>
          <cell r="B1901" t="str">
            <v>SU003922</v>
          </cell>
        </row>
        <row r="1902">
          <cell r="A1902" t="str">
            <v>Деликатесы с/к «Корейка Вяленая выдержанная» Фикс.вес 0,05 нарезка ТМ «Стародворье»</v>
          </cell>
          <cell r="B1902" t="str">
            <v>SU003925</v>
          </cell>
        </row>
        <row r="1903">
          <cell r="A1903" t="str">
            <v>526  Корейка вяленая выдержанная нарезка 0,05кг ТМ Стародворье  ПОКОМ</v>
          </cell>
          <cell r="B1903" t="str">
            <v>SU003925</v>
          </cell>
        </row>
        <row r="1904">
          <cell r="A1904" t="str">
            <v>Деликатесы с/к "Корейка Вяленая выдержанная" Фикс.вес 0,05 нарезка ТМ "Стародворье"</v>
          </cell>
          <cell r="B1904" t="str">
            <v>SU003925</v>
          </cell>
        </row>
        <row r="1905">
          <cell r="A1905" t="str">
            <v>Деликатесы с/к «Окорок Прошутто сыровяленый выдержанный» Фикс.вес 0,055 нарезка ТМ «Стародворье»</v>
          </cell>
          <cell r="B1905" t="str">
            <v>SU003924</v>
          </cell>
        </row>
        <row r="1906">
          <cell r="A1906" t="str">
            <v>527  Окорок Прошутто выдержанный нарезка 0,055кг ТМ Стародворье  ПОКОМ</v>
          </cell>
          <cell r="B1906" t="str">
            <v>SU003924</v>
          </cell>
        </row>
        <row r="1907">
          <cell r="A1907" t="str">
            <v>Деликатесы с/к "Окорок Прошутто сыровяленый выдержанный" Фикс.вес 0,055 нарезка ТМ "Стародворье"</v>
          </cell>
          <cell r="B1907" t="str">
            <v>SU003924</v>
          </cell>
        </row>
        <row r="1908">
          <cell r="A1908" t="str">
            <v>Деликатесы с/к «Окорок Хамон Вяленый выдержанный» Фикс.вес 0,055 нарезка ТМ «Стародворье»</v>
          </cell>
          <cell r="B1908" t="str">
            <v>SU003923</v>
          </cell>
        </row>
        <row r="1909">
          <cell r="A1909" t="str">
            <v>530  Окорок Хамон выдержанный нарезка 0,055кг ТМ Стародворье  ПОКОМ</v>
          </cell>
          <cell r="B1909" t="str">
            <v>SU003923</v>
          </cell>
        </row>
        <row r="1910">
          <cell r="A1910" t="str">
            <v>Деликатесы с/к "Окорок Хамон Вяленый выдержанный" Фикс.вес 0,055 нарезка ТМ "Стародворье"</v>
          </cell>
          <cell r="B1910" t="str">
            <v>SU003923</v>
          </cell>
        </row>
        <row r="1911">
          <cell r="A1911" t="str">
            <v>Гвардейская сырокопчёная</v>
          </cell>
          <cell r="B1911" t="str">
            <v>SU003915</v>
          </cell>
        </row>
        <row r="1912">
          <cell r="A1912" t="str">
            <v xml:space="preserve"> 522  Колбаса Гвардейская с/к ТМ Стародворье  ПОКОМ</v>
          </cell>
          <cell r="B1912" t="str">
            <v>SU003915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арт.</v>
          </cell>
        </row>
        <row r="5">
          <cell r="E5">
            <v>29123.074000000004</v>
          </cell>
          <cell r="F5">
            <v>41545.358000000007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327.99799999999999</v>
          </cell>
          <cell r="D6">
            <v>304.99200000000002</v>
          </cell>
          <cell r="E6">
            <v>199.023</v>
          </cell>
          <cell r="F6">
            <v>291.64999999999998</v>
          </cell>
          <cell r="G6">
            <v>1</v>
          </cell>
          <cell r="H6">
            <v>50</v>
          </cell>
          <cell r="I6" t="str">
            <v>матрица</v>
          </cell>
          <cell r="K6" t="str">
            <v>SU000722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52.920999999999999</v>
          </cell>
          <cell r="D7">
            <v>249.09399999999999</v>
          </cell>
          <cell r="E7">
            <v>69.512</v>
          </cell>
          <cell r="F7">
            <v>212.51300000000001</v>
          </cell>
          <cell r="G7">
            <v>1</v>
          </cell>
          <cell r="H7">
            <v>45</v>
          </cell>
          <cell r="I7" t="str">
            <v>матрица</v>
          </cell>
          <cell r="K7" t="str">
            <v>SU001523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57.482999999999997</v>
          </cell>
          <cell r="D8">
            <v>238.51300000000001</v>
          </cell>
          <cell r="E8">
            <v>102.977</v>
          </cell>
          <cell r="F8">
            <v>158.61199999999999</v>
          </cell>
          <cell r="G8">
            <v>1</v>
          </cell>
          <cell r="H8">
            <v>45</v>
          </cell>
          <cell r="I8" t="str">
            <v>матрица</v>
          </cell>
          <cell r="K8" t="str">
            <v>SU001721</v>
          </cell>
        </row>
        <row r="9">
          <cell r="A9" t="str">
            <v xml:space="preserve"> 023  Колбаса Докторская ГОСТ, Вязанка вектор, 0,4 кг, ПОКОМ</v>
          </cell>
          <cell r="B9" t="str">
            <v>шт</v>
          </cell>
          <cell r="C9">
            <v>350</v>
          </cell>
          <cell r="D9">
            <v>831</v>
          </cell>
          <cell r="E9">
            <v>377</v>
          </cell>
          <cell r="F9">
            <v>791</v>
          </cell>
          <cell r="G9">
            <v>0.4</v>
          </cell>
          <cell r="H9">
            <v>50</v>
          </cell>
          <cell r="I9" t="str">
            <v>матрица</v>
          </cell>
          <cell r="K9" t="str">
            <v>SU001485</v>
          </cell>
        </row>
        <row r="10">
          <cell r="A10" t="str">
            <v xml:space="preserve"> 031  Сосиски Вязанка Сливочные, Вязанка амицел МГС, 0.33кг, ТМ Стародворские колбасы</v>
          </cell>
          <cell r="B10" t="str">
            <v>шт</v>
          </cell>
          <cell r="C10">
            <v>-2.3540000000000001</v>
          </cell>
          <cell r="D10">
            <v>1447</v>
          </cell>
          <cell r="E10">
            <v>670</v>
          </cell>
          <cell r="F10">
            <v>745.64599999999996</v>
          </cell>
          <cell r="G10">
            <v>0.33</v>
          </cell>
          <cell r="H10">
            <v>45</v>
          </cell>
          <cell r="I10" t="str">
            <v>матрица</v>
          </cell>
          <cell r="K10" t="str">
            <v>SU002139</v>
          </cell>
        </row>
        <row r="11">
          <cell r="A11" t="str">
            <v xml:space="preserve"> 034  Сосиски Рубленые, Вязанка вискофан МГС, 0.5кг, ПОКОМ</v>
          </cell>
          <cell r="B11" t="str">
            <v>шт</v>
          </cell>
          <cell r="G11">
            <v>0</v>
          </cell>
          <cell r="H11">
            <v>40</v>
          </cell>
          <cell r="I11" t="str">
            <v>матрица</v>
          </cell>
          <cell r="K11" t="str">
            <v>SU001354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 t="str">
            <v>шт</v>
          </cell>
          <cell r="C12">
            <v>65</v>
          </cell>
          <cell r="D12">
            <v>120</v>
          </cell>
          <cell r="E12">
            <v>78</v>
          </cell>
          <cell r="F12">
            <v>107</v>
          </cell>
          <cell r="G12">
            <v>0.17</v>
          </cell>
          <cell r="H12">
            <v>180</v>
          </cell>
          <cell r="I12" t="str">
            <v>матрица</v>
          </cell>
          <cell r="K12" t="str">
            <v>SU002092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 t="str">
            <v>шт</v>
          </cell>
          <cell r="C13">
            <v>20</v>
          </cell>
          <cell r="D13">
            <v>507.02600000000001</v>
          </cell>
          <cell r="E13">
            <v>217</v>
          </cell>
          <cell r="F13">
            <v>298</v>
          </cell>
          <cell r="G13">
            <v>0.3</v>
          </cell>
          <cell r="H13">
            <v>40</v>
          </cell>
          <cell r="I13" t="str">
            <v>матрица</v>
          </cell>
          <cell r="K13" t="str">
            <v>SU002252</v>
          </cell>
        </row>
        <row r="14">
          <cell r="A14" t="str">
            <v xml:space="preserve"> 083  Колбаса Швейцарская 0,17 кг., ШТ., сырокопченая   ПОКОМ</v>
          </cell>
          <cell r="B14" t="str">
            <v>шт</v>
          </cell>
          <cell r="C14">
            <v>93</v>
          </cell>
          <cell r="D14">
            <v>300</v>
          </cell>
          <cell r="E14">
            <v>120</v>
          </cell>
          <cell r="F14">
            <v>272</v>
          </cell>
          <cell r="G14">
            <v>0.17</v>
          </cell>
          <cell r="H14">
            <v>180</v>
          </cell>
          <cell r="I14" t="str">
            <v>матрица</v>
          </cell>
          <cell r="K14" t="str">
            <v>SU001869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65.694999999999993</v>
          </cell>
          <cell r="D15">
            <v>127.384</v>
          </cell>
          <cell r="E15">
            <v>39.963000000000001</v>
          </cell>
          <cell r="F15">
            <v>88.412999999999997</v>
          </cell>
          <cell r="G15">
            <v>1</v>
          </cell>
          <cell r="H15">
            <v>55</v>
          </cell>
          <cell r="I15" t="str">
            <v>матрица</v>
          </cell>
          <cell r="K15" t="str">
            <v>SU002035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984.35900000000004</v>
          </cell>
          <cell r="D16">
            <v>5569.1980000000003</v>
          </cell>
          <cell r="E16">
            <v>1295.604</v>
          </cell>
          <cell r="F16">
            <v>3325.3389999999999</v>
          </cell>
          <cell r="G16">
            <v>1</v>
          </cell>
          <cell r="H16">
            <v>50</v>
          </cell>
          <cell r="I16" t="str">
            <v>ТОП / матрица</v>
          </cell>
          <cell r="K16" t="str">
            <v>SU000126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48.600999999999999</v>
          </cell>
          <cell r="D17">
            <v>76.653000000000006</v>
          </cell>
          <cell r="E17">
            <v>39.668999999999997</v>
          </cell>
          <cell r="F17">
            <v>35.319000000000003</v>
          </cell>
          <cell r="G17">
            <v>1</v>
          </cell>
          <cell r="H17">
            <v>60</v>
          </cell>
          <cell r="I17" t="str">
            <v>матрица</v>
          </cell>
          <cell r="K17" t="str">
            <v>SU002011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1471.5340000000001</v>
          </cell>
          <cell r="D18">
            <v>6549.4750000000004</v>
          </cell>
          <cell r="E18">
            <v>1335.809</v>
          </cell>
          <cell r="F18">
            <v>3581.0169999999998</v>
          </cell>
          <cell r="G18">
            <v>1</v>
          </cell>
          <cell r="H18">
            <v>60</v>
          </cell>
          <cell r="I18" t="str">
            <v>ТОП / матрица</v>
          </cell>
          <cell r="K18" t="str">
            <v>SU000251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33.317999999999998</v>
          </cell>
          <cell r="D19">
            <v>138.50800000000001</v>
          </cell>
          <cell r="E19">
            <v>18.853999999999999</v>
          </cell>
          <cell r="F19">
            <v>102.49299999999999</v>
          </cell>
          <cell r="G19">
            <v>1</v>
          </cell>
          <cell r="H19">
            <v>60</v>
          </cell>
          <cell r="I19" t="str">
            <v>матрица</v>
          </cell>
          <cell r="K19" t="str">
            <v>SU002010</v>
          </cell>
        </row>
        <row r="20">
          <cell r="A20" t="str">
            <v xml:space="preserve"> 231  Колбаса Молочная по-стародворски, ВЕС   ПОКОМ</v>
          </cell>
          <cell r="B20" t="str">
            <v>кг</v>
          </cell>
          <cell r="C20">
            <v>12.2</v>
          </cell>
          <cell r="D20">
            <v>201.572</v>
          </cell>
          <cell r="E20">
            <v>13.375999999999999</v>
          </cell>
          <cell r="F20">
            <v>50.469000000000001</v>
          </cell>
          <cell r="G20">
            <v>0</v>
          </cell>
          <cell r="H20" t="e">
            <v>#N/A</v>
          </cell>
          <cell r="I20" t="str">
            <v>не в матрице</v>
          </cell>
          <cell r="J20" t="str">
            <v xml:space="preserve"> 485  Колбаса Молочная по-стародворски ТМ Стародворье в оболочке полиамид. ВЕС ПОКОМ </v>
          </cell>
        </row>
        <row r="21">
          <cell r="A21" t="str">
            <v xml:space="preserve"> 236  Колбаса Рубленая ЗАПЕЧ. Дугушка ТМ Стародворье, вектор, в/к    ПОКОМ</v>
          </cell>
          <cell r="B21" t="str">
            <v>кг</v>
          </cell>
          <cell r="C21">
            <v>9.3889999999999993</v>
          </cell>
          <cell r="D21">
            <v>52.917000000000002</v>
          </cell>
          <cell r="E21">
            <v>13.173999999999999</v>
          </cell>
          <cell r="F21">
            <v>44.765999999999998</v>
          </cell>
          <cell r="G21">
            <v>1</v>
          </cell>
          <cell r="H21">
            <v>70</v>
          </cell>
          <cell r="I21" t="str">
            <v>матрица</v>
          </cell>
          <cell r="K21" t="str">
            <v>SU002150</v>
          </cell>
        </row>
        <row r="22">
          <cell r="A22" t="str">
            <v xml:space="preserve"> 239  Колбаса Салями запеч Дугушка, оболочка вектор, ВЕС, ТМ Стародворье  ПОКОМ</v>
          </cell>
          <cell r="B22" t="str">
            <v>кг</v>
          </cell>
          <cell r="C22">
            <v>47.337000000000003</v>
          </cell>
          <cell r="D22">
            <v>75.62</v>
          </cell>
          <cell r="E22">
            <v>11.433999999999999</v>
          </cell>
          <cell r="F22">
            <v>66.757999999999996</v>
          </cell>
          <cell r="G22">
            <v>1</v>
          </cell>
          <cell r="H22" t="e">
            <v>#N/A</v>
          </cell>
          <cell r="I22" t="str">
            <v>матрица</v>
          </cell>
          <cell r="K22" t="str">
            <v>SU002158</v>
          </cell>
        </row>
        <row r="23">
          <cell r="A23" t="str">
            <v xml:space="preserve"> 242  Колбаса Сервелат ЗАПЕЧ.Дугушка ТМ Стародворье, вектор, в/к     ПОКОМ</v>
          </cell>
          <cell r="B23" t="str">
            <v>кг</v>
          </cell>
          <cell r="C23">
            <v>14.170999999999999</v>
          </cell>
          <cell r="D23">
            <v>96.643000000000001</v>
          </cell>
          <cell r="E23">
            <v>43.945</v>
          </cell>
          <cell r="F23">
            <v>60.743000000000002</v>
          </cell>
          <cell r="G23">
            <v>1</v>
          </cell>
          <cell r="H23">
            <v>70</v>
          </cell>
          <cell r="I23" t="str">
            <v>матрица</v>
          </cell>
          <cell r="K23" t="str">
            <v>SU002151</v>
          </cell>
        </row>
        <row r="24">
          <cell r="A24" t="str">
            <v xml:space="preserve"> 243  Колбаса Сервелат Зернистый, ВЕС.  ПОКОМ</v>
          </cell>
          <cell r="B24" t="str">
            <v>кг</v>
          </cell>
          <cell r="C24">
            <v>91.308000000000007</v>
          </cell>
          <cell r="D24">
            <v>579.28800000000001</v>
          </cell>
          <cell r="E24">
            <v>189.386</v>
          </cell>
          <cell r="F24">
            <v>374.27300000000002</v>
          </cell>
          <cell r="G24">
            <v>1</v>
          </cell>
          <cell r="H24">
            <v>35</v>
          </cell>
          <cell r="I24" t="str">
            <v>матрица</v>
          </cell>
          <cell r="K24" t="str">
            <v>SU001820</v>
          </cell>
        </row>
        <row r="25">
          <cell r="A25" t="str">
            <v xml:space="preserve"> 244  Колбаса Сервелат Кремлевский, ВЕС. ПОКОМ</v>
          </cell>
          <cell r="B25" t="str">
            <v>кг</v>
          </cell>
          <cell r="C25">
            <v>-5.0650000000000004</v>
          </cell>
          <cell r="D25">
            <v>7.2539999999999996</v>
          </cell>
          <cell r="E25">
            <v>486.25700000000001</v>
          </cell>
          <cell r="F25">
            <v>456.25599999999997</v>
          </cell>
          <cell r="G25">
            <v>1</v>
          </cell>
          <cell r="H25">
            <v>40</v>
          </cell>
          <cell r="I25" t="str">
            <v>матрица</v>
          </cell>
          <cell r="K25" t="str">
            <v>SU001822</v>
          </cell>
        </row>
        <row r="26">
          <cell r="A26" t="str">
            <v xml:space="preserve"> 247  Сардельки Нежные, ВЕС.  ПОКОМ</v>
          </cell>
          <cell r="B26" t="str">
            <v>кг</v>
          </cell>
          <cell r="C26">
            <v>4.2519999999999998</v>
          </cell>
          <cell r="D26">
            <v>717.19799999999998</v>
          </cell>
          <cell r="E26">
            <v>325.56799999999998</v>
          </cell>
          <cell r="F26">
            <v>45.106000000000002</v>
          </cell>
          <cell r="G26">
            <v>1</v>
          </cell>
          <cell r="H26">
            <v>30</v>
          </cell>
          <cell r="I26" t="str">
            <v>матрица</v>
          </cell>
          <cell r="K26" t="str">
            <v>SU001051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B27" t="str">
            <v>кг</v>
          </cell>
          <cell r="C27">
            <v>6.0309999999999997</v>
          </cell>
          <cell r="D27">
            <v>2325.4140000000002</v>
          </cell>
          <cell r="E27">
            <v>648.17100000000005</v>
          </cell>
          <cell r="F27">
            <v>460.56900000000002</v>
          </cell>
          <cell r="G27">
            <v>1</v>
          </cell>
          <cell r="H27">
            <v>30</v>
          </cell>
          <cell r="I27" t="str">
            <v>матрица</v>
          </cell>
          <cell r="K27" t="str">
            <v>SU000227</v>
          </cell>
        </row>
        <row r="28">
          <cell r="A28" t="str">
            <v xml:space="preserve"> 253  Сосиски Ганноверские   ПОКОМ</v>
          </cell>
          <cell r="B28" t="str">
            <v>кг</v>
          </cell>
          <cell r="C28">
            <v>375.21600000000001</v>
          </cell>
          <cell r="D28">
            <v>18456.073</v>
          </cell>
          <cell r="E28">
            <v>6139.6450000000004</v>
          </cell>
          <cell r="F28">
            <v>7757.5749999999998</v>
          </cell>
          <cell r="G28">
            <v>1</v>
          </cell>
          <cell r="H28">
            <v>40</v>
          </cell>
          <cell r="I28" t="str">
            <v>матрица</v>
          </cell>
          <cell r="K28" t="str">
            <v>SU001340</v>
          </cell>
        </row>
        <row r="29">
          <cell r="A29" t="str">
            <v xml:space="preserve"> 255  Сосиски Молочные для завтрака ТМ Особый рецепт, п/а МГС, ВЕС, ТМ Стародворье  ПОКОМ</v>
          </cell>
          <cell r="B29" t="str">
            <v>кг</v>
          </cell>
          <cell r="C29">
            <v>63.155000000000001</v>
          </cell>
          <cell r="D29">
            <v>128.21100000000001</v>
          </cell>
          <cell r="E29">
            <v>75.006</v>
          </cell>
          <cell r="F29">
            <v>97.552999999999997</v>
          </cell>
          <cell r="G29">
            <v>1</v>
          </cell>
          <cell r="H29">
            <v>40</v>
          </cell>
          <cell r="I29" t="str">
            <v>матрица</v>
          </cell>
          <cell r="K29" t="str">
            <v>SU002074</v>
          </cell>
        </row>
        <row r="30">
          <cell r="A30" t="str">
            <v xml:space="preserve"> 263  Шпикачки Стародворские, ВЕС.  ПОКОМ</v>
          </cell>
          <cell r="B30" t="str">
            <v>кг</v>
          </cell>
          <cell r="C30">
            <v>16.027999999999999</v>
          </cell>
          <cell r="D30">
            <v>359.67700000000002</v>
          </cell>
          <cell r="E30">
            <v>107.78700000000001</v>
          </cell>
          <cell r="F30">
            <v>220.56299999999999</v>
          </cell>
          <cell r="G30">
            <v>1</v>
          </cell>
          <cell r="H30">
            <v>30</v>
          </cell>
          <cell r="I30" t="str">
            <v>матрица</v>
          </cell>
          <cell r="K30" t="str">
            <v>SU001430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B31" t="str">
            <v>шт</v>
          </cell>
          <cell r="C31">
            <v>5</v>
          </cell>
          <cell r="D31">
            <v>398</v>
          </cell>
          <cell r="E31">
            <v>261</v>
          </cell>
          <cell r="F31">
            <v>135</v>
          </cell>
          <cell r="G31">
            <v>0.35</v>
          </cell>
          <cell r="H31">
            <v>40</v>
          </cell>
          <cell r="I31" t="str">
            <v>матрица</v>
          </cell>
          <cell r="K31" t="str">
            <v>SU002617</v>
          </cell>
        </row>
        <row r="32">
          <cell r="A32" t="str">
            <v xml:space="preserve"> 273  Сосиски Сочинки с сочной грудинкой, МГС 0.4кг,   ПОКОМ</v>
          </cell>
          <cell r="B32" t="str">
            <v>шт</v>
          </cell>
          <cell r="C32">
            <v>6</v>
          </cell>
          <cell r="D32">
            <v>1291</v>
          </cell>
          <cell r="E32">
            <v>535</v>
          </cell>
          <cell r="F32">
            <v>743</v>
          </cell>
          <cell r="G32">
            <v>0.4</v>
          </cell>
          <cell r="H32">
            <v>45</v>
          </cell>
          <cell r="I32" t="str">
            <v>матрица</v>
          </cell>
          <cell r="K32" t="str">
            <v>SU002618</v>
          </cell>
        </row>
        <row r="33">
          <cell r="A33" t="str">
            <v xml:space="preserve"> 278  Сосиски Сочинки с сочным окороком, МГС 0.4кг,   ПОКОМ</v>
          </cell>
          <cell r="B33" t="str">
            <v>шт</v>
          </cell>
          <cell r="C33">
            <v>186</v>
          </cell>
          <cell r="D33">
            <v>1299</v>
          </cell>
          <cell r="E33">
            <v>604</v>
          </cell>
          <cell r="F33">
            <v>864</v>
          </cell>
          <cell r="G33">
            <v>0.4</v>
          </cell>
          <cell r="H33">
            <v>45</v>
          </cell>
          <cell r="I33" t="str">
            <v>матрица</v>
          </cell>
          <cell r="K33" t="str">
            <v>SU002621</v>
          </cell>
        </row>
        <row r="34">
          <cell r="A34" t="str">
            <v xml:space="preserve"> 279  Колбаса Докторский гарант, Вязанка вектор, 0,4 кг.  ПОКОМ</v>
          </cell>
          <cell r="B34" t="str">
            <v>шт</v>
          </cell>
          <cell r="C34">
            <v>29</v>
          </cell>
          <cell r="D34">
            <v>713</v>
          </cell>
          <cell r="E34">
            <v>281</v>
          </cell>
          <cell r="F34">
            <v>456</v>
          </cell>
          <cell r="G34">
            <v>0.4</v>
          </cell>
          <cell r="H34">
            <v>50</v>
          </cell>
          <cell r="I34" t="str">
            <v>матрица</v>
          </cell>
          <cell r="K34" t="str">
            <v>SU002312</v>
          </cell>
        </row>
        <row r="35">
          <cell r="A35" t="str">
            <v xml:space="preserve"> 281  Сосиски Молочные для завтрака ТМ Особый рецепт, 0,4кг  ПОКОМ</v>
          </cell>
          <cell r="B35" t="str">
            <v>шт</v>
          </cell>
          <cell r="C35">
            <v>105</v>
          </cell>
          <cell r="D35">
            <v>520</v>
          </cell>
          <cell r="E35">
            <v>293</v>
          </cell>
          <cell r="F35">
            <v>324</v>
          </cell>
          <cell r="G35">
            <v>0.4</v>
          </cell>
          <cell r="H35">
            <v>40</v>
          </cell>
          <cell r="I35" t="str">
            <v>матрица</v>
          </cell>
          <cell r="K35" t="str">
            <v>SU002205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B36" t="str">
            <v>шт</v>
          </cell>
          <cell r="D36">
            <v>460</v>
          </cell>
          <cell r="E36">
            <v>199</v>
          </cell>
          <cell r="F36">
            <v>261</v>
          </cell>
          <cell r="G36">
            <v>0.1</v>
          </cell>
          <cell r="H36">
            <v>730</v>
          </cell>
          <cell r="I36" t="str">
            <v>матрица</v>
          </cell>
          <cell r="K36" t="str">
            <v>SU002368</v>
          </cell>
        </row>
        <row r="37">
          <cell r="A37" t="str">
            <v xml:space="preserve"> 291  Сосиски Молокуши миникушай ТМ Вязанка, 0.33кг, ПОКОМ</v>
          </cell>
          <cell r="B37" t="str">
            <v>шт</v>
          </cell>
          <cell r="C37">
            <v>1</v>
          </cell>
          <cell r="D37">
            <v>920</v>
          </cell>
          <cell r="E37">
            <v>478</v>
          </cell>
          <cell r="F37">
            <v>413</v>
          </cell>
          <cell r="G37">
            <v>0.33</v>
          </cell>
          <cell r="H37">
            <v>45</v>
          </cell>
          <cell r="I37" t="str">
            <v>матрица</v>
          </cell>
          <cell r="K37" t="str">
            <v>SU002769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B38" t="str">
            <v>шт</v>
          </cell>
          <cell r="C38">
            <v>87</v>
          </cell>
          <cell r="D38">
            <v>721</v>
          </cell>
          <cell r="E38">
            <v>279</v>
          </cell>
          <cell r="F38">
            <v>512</v>
          </cell>
          <cell r="G38">
            <v>0.35</v>
          </cell>
          <cell r="H38">
            <v>40</v>
          </cell>
          <cell r="I38" t="str">
            <v>матрица</v>
          </cell>
          <cell r="K38" t="str">
            <v>SU002660</v>
          </cell>
        </row>
        <row r="39">
          <cell r="A39" t="str">
            <v xml:space="preserve"> 305  Колбаса Сервелат Мясорубский с мелкорубленным окороком в/у  ТМ Стародворье ВЕС   ПОКОМ</v>
          </cell>
          <cell r="B39" t="str">
            <v>кг</v>
          </cell>
          <cell r="C39">
            <v>17.535</v>
          </cell>
          <cell r="D39">
            <v>182.762</v>
          </cell>
          <cell r="E39">
            <v>108.24299999999999</v>
          </cell>
          <cell r="F39">
            <v>47.029000000000003</v>
          </cell>
          <cell r="G39">
            <v>1</v>
          </cell>
          <cell r="H39">
            <v>40</v>
          </cell>
          <cell r="I39" t="str">
            <v>матрица</v>
          </cell>
          <cell r="K39" t="str">
            <v>SU002847</v>
          </cell>
        </row>
        <row r="40">
          <cell r="A40" t="str">
            <v xml:space="preserve"> 306  Колбаса Салями Мясорубская с рубленым шпиком 0,35 кг срез ТМ Стародворье   Поком</v>
          </cell>
          <cell r="B40" t="str">
            <v>шт</v>
          </cell>
          <cell r="C40">
            <v>2</v>
          </cell>
          <cell r="D40">
            <v>705</v>
          </cell>
          <cell r="E40">
            <v>286</v>
          </cell>
          <cell r="F40">
            <v>402</v>
          </cell>
          <cell r="G40">
            <v>0.35</v>
          </cell>
          <cell r="H40">
            <v>40</v>
          </cell>
          <cell r="I40" t="str">
            <v>матрица</v>
          </cell>
          <cell r="K40" t="str">
            <v>SU002877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B41" t="str">
            <v>шт</v>
          </cell>
          <cell r="C41">
            <v>1</v>
          </cell>
          <cell r="D41">
            <v>881</v>
          </cell>
          <cell r="E41">
            <v>388</v>
          </cell>
          <cell r="F41">
            <v>238</v>
          </cell>
          <cell r="G41">
            <v>0.35</v>
          </cell>
          <cell r="H41">
            <v>40</v>
          </cell>
          <cell r="I41" t="str">
            <v>матрица</v>
          </cell>
          <cell r="K41" t="str">
            <v>SU002848</v>
          </cell>
        </row>
        <row r="42">
          <cell r="A42" t="str">
            <v xml:space="preserve"> 312  Ветчина Филейская ВЕС ТМ  Вязанка ТС Столичная  ПОКОМ</v>
          </cell>
          <cell r="B42" t="str">
            <v>кг</v>
          </cell>
          <cell r="C42">
            <v>433.47399999999999</v>
          </cell>
          <cell r="D42">
            <v>1662.566</v>
          </cell>
          <cell r="E42">
            <v>495.00299999999999</v>
          </cell>
          <cell r="F42">
            <v>1084.05</v>
          </cell>
          <cell r="G42">
            <v>1</v>
          </cell>
          <cell r="H42">
            <v>50</v>
          </cell>
          <cell r="I42" t="str">
            <v>ТОП / матрица</v>
          </cell>
          <cell r="K42" t="str">
            <v>SU002828</v>
          </cell>
        </row>
        <row r="43">
          <cell r="A43" t="str">
            <v xml:space="preserve"> 315  Колбаса вареная Молокуша ТМ Вязанка ВЕС, ПОКОМ</v>
          </cell>
          <cell r="B43" t="str">
            <v>кг</v>
          </cell>
          <cell r="C43">
            <v>44.915999999999997</v>
          </cell>
          <cell r="D43">
            <v>380.15800000000002</v>
          </cell>
          <cell r="E43">
            <v>111.822</v>
          </cell>
          <cell r="F43">
            <v>271.34300000000002</v>
          </cell>
          <cell r="G43">
            <v>1</v>
          </cell>
          <cell r="H43">
            <v>50</v>
          </cell>
          <cell r="I43" t="str">
            <v>матрица</v>
          </cell>
          <cell r="K43" t="str">
            <v>SU002830</v>
          </cell>
        </row>
        <row r="44">
          <cell r="A44" t="str">
            <v xml:space="preserve"> 316  Колбаса Нежная ТМ Зареченские ВЕС  ПОКОМ</v>
          </cell>
          <cell r="B44" t="str">
            <v>кг</v>
          </cell>
          <cell r="C44">
            <v>233.358</v>
          </cell>
          <cell r="D44">
            <v>252.43199999999999</v>
          </cell>
          <cell r="E44">
            <v>101.81</v>
          </cell>
          <cell r="F44">
            <v>383.98</v>
          </cell>
          <cell r="G44">
            <v>1</v>
          </cell>
          <cell r="H44" t="e">
            <v>#N/A</v>
          </cell>
          <cell r="I44" t="str">
            <v>матрица</v>
          </cell>
          <cell r="K44" t="str">
            <v>SU002808</v>
          </cell>
        </row>
        <row r="45">
          <cell r="A45" t="str">
            <v xml:space="preserve"> 317 Колбаса Сервелат Рижский ТМ Зареченские, ВЕС  ПОКОМ</v>
          </cell>
          <cell r="B45" t="str">
            <v>кг</v>
          </cell>
          <cell r="C45">
            <v>24.292999999999999</v>
          </cell>
          <cell r="D45">
            <v>460.59100000000001</v>
          </cell>
          <cell r="E45">
            <v>123.167</v>
          </cell>
          <cell r="F45">
            <v>232.22200000000001</v>
          </cell>
          <cell r="G45">
            <v>1</v>
          </cell>
          <cell r="H45">
            <v>40</v>
          </cell>
          <cell r="I45" t="str">
            <v>ВНИМАНИЕ / матрица</v>
          </cell>
          <cell r="K45" t="str">
            <v>SU002809</v>
          </cell>
        </row>
        <row r="46">
          <cell r="A46" t="str">
            <v xml:space="preserve"> 319  Колбаса вареная Филейская ТМ Вязанка ТС Классическая, 0,45 кг. ПОКОМ</v>
          </cell>
          <cell r="B46" t="str">
            <v>шт</v>
          </cell>
          <cell r="C46">
            <v>822</v>
          </cell>
          <cell r="D46">
            <v>1868</v>
          </cell>
          <cell r="E46">
            <v>735</v>
          </cell>
          <cell r="F46">
            <v>1174</v>
          </cell>
          <cell r="G46">
            <v>0.45</v>
          </cell>
          <cell r="H46">
            <v>50</v>
          </cell>
          <cell r="I46" t="str">
            <v>матрица</v>
          </cell>
          <cell r="K46" t="str">
            <v>SU002815</v>
          </cell>
        </row>
        <row r="47">
          <cell r="A47" t="str">
            <v xml:space="preserve"> 321  Колбаса Сервелат Пражский ТМ Зареченские, ВЕС ПОКОМ</v>
          </cell>
          <cell r="B47" t="str">
            <v>кг</v>
          </cell>
          <cell r="C47">
            <v>15.265000000000001</v>
          </cell>
          <cell r="D47">
            <v>733.47500000000002</v>
          </cell>
          <cell r="E47">
            <v>268.11500000000001</v>
          </cell>
          <cell r="F47">
            <v>237.239</v>
          </cell>
          <cell r="G47">
            <v>1</v>
          </cell>
          <cell r="H47">
            <v>40</v>
          </cell>
          <cell r="I47" t="str">
            <v>матрица</v>
          </cell>
          <cell r="K47" t="str">
            <v>SU002805</v>
          </cell>
        </row>
        <row r="48">
          <cell r="A48" t="str">
            <v xml:space="preserve"> 322  Колбаса вареная Молокуша 0,45кг ТМ Вязанка  ПОКОМ</v>
          </cell>
          <cell r="B48" t="str">
            <v>шт</v>
          </cell>
          <cell r="C48">
            <v>352</v>
          </cell>
          <cell r="D48">
            <v>1715</v>
          </cell>
          <cell r="E48">
            <v>572</v>
          </cell>
          <cell r="F48">
            <v>707</v>
          </cell>
          <cell r="G48">
            <v>0.45</v>
          </cell>
          <cell r="H48">
            <v>50</v>
          </cell>
          <cell r="I48" t="str">
            <v>матрица</v>
          </cell>
          <cell r="K48" t="str">
            <v>SU002816</v>
          </cell>
        </row>
        <row r="49">
          <cell r="A49" t="str">
            <v xml:space="preserve"> 324  Ветчина Филейская ТМ Вязанка Столичная 0,45 кг ПОКОМ</v>
          </cell>
          <cell r="B49" t="str">
            <v>шт</v>
          </cell>
          <cell r="C49">
            <v>147</v>
          </cell>
          <cell r="D49">
            <v>638</v>
          </cell>
          <cell r="E49">
            <v>239</v>
          </cell>
          <cell r="F49">
            <v>331</v>
          </cell>
          <cell r="G49">
            <v>0.45</v>
          </cell>
          <cell r="H49">
            <v>50</v>
          </cell>
          <cell r="I49" t="str">
            <v>матрица</v>
          </cell>
          <cell r="K49" t="str">
            <v>SU002814</v>
          </cell>
        </row>
        <row r="50">
          <cell r="A50" t="str">
            <v xml:space="preserve"> 330  Колбаса вареная Филейская ТМ Вязанка ТС Классическая ВЕС  ПОКОМ</v>
          </cell>
          <cell r="B50" t="str">
            <v>кг</v>
          </cell>
          <cell r="C50">
            <v>53.725000000000001</v>
          </cell>
          <cell r="D50">
            <v>871.84699999999998</v>
          </cell>
          <cell r="E50">
            <v>195.04300000000001</v>
          </cell>
          <cell r="F50">
            <v>642.30999999999995</v>
          </cell>
          <cell r="G50">
            <v>1</v>
          </cell>
          <cell r="H50">
            <v>50</v>
          </cell>
          <cell r="I50" t="str">
            <v>матрица</v>
          </cell>
          <cell r="K50" t="str">
            <v>SU002829</v>
          </cell>
        </row>
        <row r="51">
          <cell r="A51" t="str">
            <v xml:space="preserve"> 333  Колбаса Балыковая, Вязанка фиброуз в/у, ВЕС ПОКОМ</v>
          </cell>
          <cell r="B51" t="str">
            <v>кг</v>
          </cell>
          <cell r="C51">
            <v>32.082000000000001</v>
          </cell>
          <cell r="D51">
            <v>52.088000000000001</v>
          </cell>
          <cell r="E51">
            <v>26.12</v>
          </cell>
          <cell r="F51">
            <v>48.776000000000003</v>
          </cell>
          <cell r="G51">
            <v>1</v>
          </cell>
          <cell r="H51">
            <v>40</v>
          </cell>
          <cell r="I51" t="str">
            <v>матрица</v>
          </cell>
          <cell r="K51" t="str">
            <v>SU000064</v>
          </cell>
        </row>
        <row r="52">
          <cell r="A52" t="str">
            <v xml:space="preserve"> 334  Паштет Любительский ТМ Стародворье ламистер 0,1 кг  ПОКОМ</v>
          </cell>
          <cell r="B52" t="str">
            <v>шт</v>
          </cell>
          <cell r="C52">
            <v>38</v>
          </cell>
          <cell r="D52">
            <v>360</v>
          </cell>
          <cell r="E52">
            <v>150</v>
          </cell>
          <cell r="F52">
            <v>248</v>
          </cell>
          <cell r="G52">
            <v>0.1</v>
          </cell>
          <cell r="H52">
            <v>730</v>
          </cell>
          <cell r="I52" t="str">
            <v>матрица</v>
          </cell>
          <cell r="K52" t="str">
            <v>SU002841</v>
          </cell>
        </row>
        <row r="53">
          <cell r="A53" t="str">
            <v xml:space="preserve"> 335  Колбаса Сливушка ТМ Вязанка. ВЕС.  ПОКОМ </v>
          </cell>
          <cell r="B53" t="str">
            <v>кг</v>
          </cell>
          <cell r="C53">
            <v>138.15299999999999</v>
          </cell>
          <cell r="D53">
            <v>49.957000000000001</v>
          </cell>
          <cell r="E53">
            <v>63.404000000000003</v>
          </cell>
          <cell r="F53">
            <v>95.507999999999996</v>
          </cell>
          <cell r="G53">
            <v>1</v>
          </cell>
          <cell r="H53">
            <v>50</v>
          </cell>
          <cell r="I53" t="str">
            <v>матрица</v>
          </cell>
          <cell r="K53" t="str">
            <v>SU002928</v>
          </cell>
        </row>
        <row r="54">
          <cell r="A54" t="str">
            <v xml:space="preserve"> 338  Паштет печеночный с морковью ТМ Стародворье ламистер 0,1 кг.  ПОКОМ</v>
          </cell>
          <cell r="B54" t="str">
            <v>шт</v>
          </cell>
          <cell r="D54">
            <v>300</v>
          </cell>
          <cell r="E54">
            <v>135</v>
          </cell>
          <cell r="F54">
            <v>165</v>
          </cell>
          <cell r="G54">
            <v>0.1</v>
          </cell>
          <cell r="H54">
            <v>730</v>
          </cell>
          <cell r="I54" t="str">
            <v>матрица</v>
          </cell>
          <cell r="K54" t="str">
            <v>SU002840</v>
          </cell>
        </row>
        <row r="55">
          <cell r="A55" t="str">
            <v xml:space="preserve"> 342 Сосиски Сочинки Молочные ТМ Стародворье 0,4 кг ПОКОМ</v>
          </cell>
          <cell r="B55" t="str">
            <v>шт</v>
          </cell>
          <cell r="C55">
            <v>106</v>
          </cell>
          <cell r="D55">
            <v>1198</v>
          </cell>
          <cell r="E55">
            <v>377</v>
          </cell>
          <cell r="F55">
            <v>609</v>
          </cell>
          <cell r="G55">
            <v>0.4</v>
          </cell>
          <cell r="H55">
            <v>40</v>
          </cell>
          <cell r="I55" t="str">
            <v>матрица</v>
          </cell>
          <cell r="K55" t="str">
            <v>SU002842</v>
          </cell>
        </row>
        <row r="56">
          <cell r="A56" t="str">
            <v xml:space="preserve"> 343 Сосиски Сочинки Сливочные ТМ Стародворье  0,4 кг</v>
          </cell>
          <cell r="B56" t="str">
            <v>шт</v>
          </cell>
          <cell r="C56">
            <v>74</v>
          </cell>
          <cell r="D56">
            <v>1066</v>
          </cell>
          <cell r="E56">
            <v>339</v>
          </cell>
          <cell r="F56">
            <v>542</v>
          </cell>
          <cell r="G56">
            <v>0.4</v>
          </cell>
          <cell r="H56">
            <v>40</v>
          </cell>
          <cell r="I56" t="str">
            <v>матрица</v>
          </cell>
          <cell r="K56" t="str">
            <v>SU002844</v>
          </cell>
        </row>
        <row r="57">
          <cell r="A57" t="str">
            <v xml:space="preserve"> 346  Колбаса Сочинка зернистая с сочной грудинкой ТМ Стародворье.ВЕС ПОКОМ</v>
          </cell>
          <cell r="B57" t="str">
            <v>кг</v>
          </cell>
          <cell r="C57">
            <v>125.88</v>
          </cell>
          <cell r="D57">
            <v>294.43200000000002</v>
          </cell>
          <cell r="E57">
            <v>167.119</v>
          </cell>
          <cell r="F57">
            <v>252.43700000000001</v>
          </cell>
          <cell r="G57">
            <v>1</v>
          </cell>
          <cell r="H57">
            <v>40</v>
          </cell>
          <cell r="I57" t="str">
            <v>матрица</v>
          </cell>
          <cell r="K57" t="str">
            <v>SU002945</v>
          </cell>
        </row>
        <row r="58">
          <cell r="A58" t="str">
            <v xml:space="preserve"> 387  Колбаса вареная Мусульманская Халяль ТМ Вязанка, 0,4 кг ПОКОМ</v>
          </cell>
          <cell r="B58" t="str">
            <v>шт</v>
          </cell>
          <cell r="C58">
            <v>-2</v>
          </cell>
          <cell r="D58">
            <v>169</v>
          </cell>
          <cell r="E58">
            <v>109</v>
          </cell>
          <cell r="F58">
            <v>56</v>
          </cell>
          <cell r="G58">
            <v>0.4</v>
          </cell>
          <cell r="H58" t="e">
            <v>#N/A</v>
          </cell>
          <cell r="I58" t="str">
            <v>матрица</v>
          </cell>
          <cell r="K58" t="str">
            <v>SU002983</v>
          </cell>
        </row>
        <row r="59">
          <cell r="A59" t="str">
            <v xml:space="preserve"> 388  Сосиски Восточные Халяль ТМ Вязанка 0,33 кг АК. ПОКОМ</v>
          </cell>
          <cell r="B59" t="str">
            <v>шт</v>
          </cell>
          <cell r="C59">
            <v>14</v>
          </cell>
          <cell r="D59">
            <v>592</v>
          </cell>
          <cell r="E59">
            <v>187</v>
          </cell>
          <cell r="F59">
            <v>268</v>
          </cell>
          <cell r="G59">
            <v>0.33</v>
          </cell>
          <cell r="H59" t="e">
            <v>#N/A</v>
          </cell>
          <cell r="I59" t="str">
            <v>матрица</v>
          </cell>
          <cell r="K59" t="str">
            <v>SU002984</v>
          </cell>
        </row>
        <row r="60">
          <cell r="A60" t="str">
            <v xml:space="preserve"> 394 Колбаса полукопченая Аль-Ислами халяль ТМ Вязанка оболочка фиброуз в в/у 0,35 кг  ПОКОМ</v>
          </cell>
          <cell r="B60" t="str">
            <v>шт</v>
          </cell>
          <cell r="C60">
            <v>1</v>
          </cell>
          <cell r="D60">
            <v>204</v>
          </cell>
          <cell r="E60">
            <v>102</v>
          </cell>
          <cell r="F60">
            <v>97</v>
          </cell>
          <cell r="G60">
            <v>0.35</v>
          </cell>
          <cell r="H60" t="e">
            <v>#N/A</v>
          </cell>
          <cell r="I60" t="str">
            <v>матрица</v>
          </cell>
          <cell r="K60" t="str">
            <v>SU002985</v>
          </cell>
        </row>
        <row r="61">
          <cell r="A61" t="str">
            <v xml:space="preserve"> 410  Сосиски Баварские с сыром ТМ Стародворье 0,35 кг. ПОКОМ</v>
          </cell>
          <cell r="B61" t="str">
            <v>шт</v>
          </cell>
          <cell r="C61">
            <v>2</v>
          </cell>
          <cell r="D61">
            <v>742</v>
          </cell>
          <cell r="E61">
            <v>427</v>
          </cell>
          <cell r="F61">
            <v>295</v>
          </cell>
          <cell r="G61">
            <v>0.35</v>
          </cell>
          <cell r="H61">
            <v>40</v>
          </cell>
          <cell r="I61" t="str">
            <v>матрица</v>
          </cell>
          <cell r="K61" t="str">
            <v>SU003168</v>
          </cell>
        </row>
        <row r="62">
          <cell r="A62" t="str">
            <v xml:space="preserve"> 412  Сосиски Баварские ТМ Стародворье 0,35 кг ПОКОМ</v>
          </cell>
          <cell r="B62" t="str">
            <v>шт</v>
          </cell>
          <cell r="C62">
            <v>14</v>
          </cell>
          <cell r="D62">
            <v>2234</v>
          </cell>
          <cell r="E62">
            <v>1010</v>
          </cell>
          <cell r="F62">
            <v>776</v>
          </cell>
          <cell r="G62">
            <v>0.35</v>
          </cell>
          <cell r="H62">
            <v>45</v>
          </cell>
          <cell r="I62" t="str">
            <v>матрица</v>
          </cell>
          <cell r="K62" t="str">
            <v>SU003167</v>
          </cell>
        </row>
        <row r="63">
          <cell r="A63" t="str">
            <v xml:space="preserve"> 434  Колбаса Сервелат Кремлевский в вакуумной упаковке ТМ Стародворье.ВЕС  ПОКОМ</v>
          </cell>
          <cell r="B63" t="str">
            <v>кг</v>
          </cell>
          <cell r="C63">
            <v>-1.4999999999999999E-2</v>
          </cell>
          <cell r="D63">
            <v>1472.529</v>
          </cell>
          <cell r="E63">
            <v>484.06799999999998</v>
          </cell>
          <cell r="F63">
            <v>456.25599999999997</v>
          </cell>
          <cell r="G63">
            <v>0</v>
          </cell>
          <cell r="H63" t="e">
            <v>#N/A</v>
          </cell>
          <cell r="I63" t="str">
            <v>не в матрице</v>
          </cell>
          <cell r="J63" t="str">
            <v xml:space="preserve"> 244  Колбаса Сервелат Кремлевский, ВЕС. ПОКОМ</v>
          </cell>
        </row>
        <row r="64">
          <cell r="A64" t="str">
            <v xml:space="preserve"> 437  Шпикачки Сочинки в оболочке черева в модифицированной газовой среде.ТМ Стародворье ВЕС ПОКОМ</v>
          </cell>
          <cell r="B64" t="str">
            <v>кг</v>
          </cell>
          <cell r="C64">
            <v>-1.3959999999999999</v>
          </cell>
          <cell r="D64">
            <v>1.3959999999999999</v>
          </cell>
          <cell r="G64">
            <v>0</v>
          </cell>
          <cell r="H64" t="e">
            <v>#N/A</v>
          </cell>
          <cell r="I64" t="str">
            <v>не в матрице</v>
          </cell>
          <cell r="J64" t="str">
            <v xml:space="preserve"> 263  Шпикачки Стародворские, ВЕС.  ПОКОМ</v>
          </cell>
        </row>
        <row r="65">
          <cell r="A65" t="str">
            <v xml:space="preserve"> 452  Колбаса Со шпиком ВЕС большой батон ТМ Особый рецепт  ПОКОМ</v>
          </cell>
          <cell r="B65" t="str">
            <v>кг</v>
          </cell>
          <cell r="C65">
            <v>240.22300000000001</v>
          </cell>
          <cell r="D65">
            <v>687.76499999999999</v>
          </cell>
          <cell r="E65">
            <v>323.78699999999998</v>
          </cell>
          <cell r="F65">
            <v>574.06500000000005</v>
          </cell>
          <cell r="G65">
            <v>1</v>
          </cell>
          <cell r="H65">
            <v>60</v>
          </cell>
          <cell r="I65" t="str">
            <v>матрица</v>
          </cell>
          <cell r="K65" t="str">
            <v>SU003423</v>
          </cell>
        </row>
        <row r="66">
          <cell r="A66" t="str">
            <v xml:space="preserve"> 456  Колбаса Филейная ТМ Особый рецепт ВЕС большой батон  ПОКОМ</v>
          </cell>
          <cell r="B66" t="str">
            <v>кг</v>
          </cell>
          <cell r="C66">
            <v>46.921999999999997</v>
          </cell>
          <cell r="D66">
            <v>4.8049999999999997</v>
          </cell>
          <cell r="E66">
            <v>36.212000000000003</v>
          </cell>
          <cell r="F66">
            <v>10.71</v>
          </cell>
          <cell r="G66">
            <v>0</v>
          </cell>
          <cell r="H66" t="e">
            <v>#N/A</v>
          </cell>
          <cell r="I66" t="str">
            <v>не в матрице</v>
          </cell>
        </row>
        <row r="67">
          <cell r="A67" t="str">
            <v xml:space="preserve"> 457  Колбаса Молочная ТМ Особый рецепт ВЕС большой батон  ПОКОМ</v>
          </cell>
          <cell r="B67" t="str">
            <v>кг</v>
          </cell>
          <cell r="C67">
            <v>210.102</v>
          </cell>
          <cell r="D67">
            <v>335.66699999999997</v>
          </cell>
          <cell r="E67">
            <v>170.82</v>
          </cell>
          <cell r="F67">
            <v>364.084</v>
          </cell>
          <cell r="G67">
            <v>1</v>
          </cell>
          <cell r="H67">
            <v>60</v>
          </cell>
          <cell r="I67" t="str">
            <v>матрица</v>
          </cell>
          <cell r="K67" t="str">
            <v>SU003422</v>
          </cell>
        </row>
        <row r="68">
          <cell r="A68" t="str">
            <v xml:space="preserve"> 460  Колбаса Стародворская Традиционная ВЕС ТМ Стародворье в оболочке полиамид. ПОКОМ</v>
          </cell>
          <cell r="B68" t="str">
            <v>кг</v>
          </cell>
          <cell r="C68">
            <v>622.71299999999997</v>
          </cell>
          <cell r="D68">
            <v>1867.9949999999999</v>
          </cell>
          <cell r="E68">
            <v>518.48299999999995</v>
          </cell>
          <cell r="F68">
            <v>1771.508</v>
          </cell>
          <cell r="G68">
            <v>1</v>
          </cell>
          <cell r="H68">
            <v>55</v>
          </cell>
          <cell r="I68" t="str">
            <v>ТОП / матрица</v>
          </cell>
          <cell r="K68" t="str">
            <v>SU003392</v>
          </cell>
        </row>
        <row r="69">
          <cell r="A69" t="str">
            <v xml:space="preserve"> 462  Колбаса Со шпиком ТМ Особый рецепт в оболочке полиамид 0,5 кг. ПОКОМ</v>
          </cell>
          <cell r="B69" t="str">
            <v>шт</v>
          </cell>
          <cell r="C69">
            <v>18</v>
          </cell>
          <cell r="D69">
            <v>180</v>
          </cell>
          <cell r="E69">
            <v>77</v>
          </cell>
          <cell r="F69">
            <v>117</v>
          </cell>
          <cell r="G69">
            <v>0.5</v>
          </cell>
          <cell r="H69">
            <v>60</v>
          </cell>
          <cell r="I69" t="str">
            <v>матрица</v>
          </cell>
          <cell r="K69" t="str">
            <v>SU003432</v>
          </cell>
        </row>
        <row r="70">
          <cell r="A70" t="str">
            <v xml:space="preserve"> 463  Колбаса Молочная Традиционнаяв оболочке полиамид.ТМ Стародворье. ВЕС ПОКОМ</v>
          </cell>
          <cell r="B70" t="str">
            <v>кг</v>
          </cell>
          <cell r="C70">
            <v>151.15600000000001</v>
          </cell>
          <cell r="D70">
            <v>89.436999999999998</v>
          </cell>
          <cell r="E70">
            <v>144.471</v>
          </cell>
          <cell r="F70">
            <v>55.398000000000003</v>
          </cell>
          <cell r="G70">
            <v>1</v>
          </cell>
          <cell r="H70">
            <v>55</v>
          </cell>
          <cell r="I70" t="str">
            <v>матрица</v>
          </cell>
          <cell r="K70" t="str">
            <v>SU003394</v>
          </cell>
        </row>
        <row r="71">
          <cell r="A71" t="str">
            <v xml:space="preserve"> 464  Колбаса Стародворская Традиционная со шпиком оболочке полиамид ТМ Стародворье.</v>
          </cell>
          <cell r="B71" t="str">
            <v>кг</v>
          </cell>
          <cell r="C71">
            <v>101.499</v>
          </cell>
          <cell r="D71">
            <v>142.53800000000001</v>
          </cell>
          <cell r="E71">
            <v>100.908</v>
          </cell>
          <cell r="F71">
            <v>137.10599999999999</v>
          </cell>
          <cell r="G71">
            <v>1</v>
          </cell>
          <cell r="H71">
            <v>55</v>
          </cell>
          <cell r="I71" t="str">
            <v>матрица</v>
          </cell>
          <cell r="K71" t="str">
            <v>SU003396</v>
          </cell>
        </row>
        <row r="72">
          <cell r="A72" t="str">
            <v xml:space="preserve"> 466  Сосиски Ганноверские в оболочке амицел в модиф. газовой среде 0,5 кг ТМ Стародворье. ПОКОМ</v>
          </cell>
          <cell r="B72" t="str">
            <v>шт</v>
          </cell>
          <cell r="C72">
            <v>7</v>
          </cell>
          <cell r="D72">
            <v>945</v>
          </cell>
          <cell r="E72">
            <v>302</v>
          </cell>
          <cell r="F72">
            <v>279</v>
          </cell>
          <cell r="G72">
            <v>0.5</v>
          </cell>
          <cell r="H72">
            <v>40</v>
          </cell>
          <cell r="I72" t="str">
            <v>матрица</v>
          </cell>
          <cell r="K72" t="str">
            <v>SU003333</v>
          </cell>
        </row>
        <row r="73">
          <cell r="A73" t="str">
            <v xml:space="preserve"> 467  Колбаса Филейная 0,5кг ТМ Особый рецепт  ПОКОМ</v>
          </cell>
          <cell r="B73" t="str">
            <v>шт</v>
          </cell>
          <cell r="C73">
            <v>53</v>
          </cell>
          <cell r="D73">
            <v>320</v>
          </cell>
          <cell r="E73">
            <v>131</v>
          </cell>
          <cell r="F73">
            <v>239</v>
          </cell>
          <cell r="G73">
            <v>0.5</v>
          </cell>
          <cell r="H73">
            <v>60</v>
          </cell>
          <cell r="I73" t="str">
            <v>матрица</v>
          </cell>
          <cell r="K73" t="str">
            <v>SU003421</v>
          </cell>
        </row>
        <row r="74">
          <cell r="A74" t="str">
            <v xml:space="preserve"> 468  Колбаса Стародворская Традиционная ТМ Стародворье в оболочке полиамид 0,4 кг. ПОКОМ</v>
          </cell>
          <cell r="B74" t="str">
            <v>шт</v>
          </cell>
          <cell r="C74">
            <v>198.31700000000001</v>
          </cell>
          <cell r="D74">
            <v>326.68299999999999</v>
          </cell>
          <cell r="E74">
            <v>167</v>
          </cell>
          <cell r="F74">
            <v>246</v>
          </cell>
          <cell r="G74">
            <v>0.4</v>
          </cell>
          <cell r="H74">
            <v>55</v>
          </cell>
          <cell r="I74" t="str">
            <v>матрица</v>
          </cell>
          <cell r="K74" t="str">
            <v>SU003393</v>
          </cell>
        </row>
        <row r="75">
          <cell r="A75" t="str">
            <v xml:space="preserve"> 469  Колбаса Филедворская по-стародворски ТМ Стародворье в оболочке полиамид.ВЕС  ПОКОМ </v>
          </cell>
          <cell r="B75" t="str">
            <v>кг</v>
          </cell>
          <cell r="C75">
            <v>242.56800000000001</v>
          </cell>
          <cell r="D75">
            <v>2219.3310000000001</v>
          </cell>
          <cell r="E75">
            <v>1002.571</v>
          </cell>
          <cell r="F75">
            <v>1264.42</v>
          </cell>
          <cell r="G75">
            <v>1</v>
          </cell>
          <cell r="H75">
            <v>55</v>
          </cell>
          <cell r="I75" t="str">
            <v>ТОП / матрица</v>
          </cell>
          <cell r="K75" t="str">
            <v>SU003387</v>
          </cell>
        </row>
        <row r="76">
          <cell r="A76" t="str">
            <v xml:space="preserve"> 481  Колбаса Филейная оригинальная ВЕС 1,87кг ТМ Особый рецепт большой батон  ПОКОМ</v>
          </cell>
          <cell r="B76" t="str">
            <v>кг</v>
          </cell>
          <cell r="C76">
            <v>30.436</v>
          </cell>
          <cell r="D76">
            <v>7.1630000000000003</v>
          </cell>
          <cell r="E76">
            <v>10.756</v>
          </cell>
          <cell r="F76">
            <v>16.114000000000001</v>
          </cell>
          <cell r="G76">
            <v>1</v>
          </cell>
          <cell r="H76" t="e">
            <v>#N/A</v>
          </cell>
          <cell r="I76" t="str">
            <v>матрица</v>
          </cell>
          <cell r="K76" t="str">
            <v>SU003424</v>
          </cell>
        </row>
        <row r="77">
          <cell r="A77" t="str">
            <v xml:space="preserve"> 483  Колбаса Молочная Традиционная ТМ Стародворье в оболочке полиамид 0,4 кг. ПОКОМ </v>
          </cell>
          <cell r="B77" t="str">
            <v>шт</v>
          </cell>
          <cell r="C77">
            <v>63</v>
          </cell>
          <cell r="D77">
            <v>250</v>
          </cell>
          <cell r="E77">
            <v>123</v>
          </cell>
          <cell r="F77">
            <v>172</v>
          </cell>
          <cell r="G77">
            <v>0.4</v>
          </cell>
          <cell r="H77">
            <v>55</v>
          </cell>
          <cell r="I77" t="str">
            <v>матрица</v>
          </cell>
          <cell r="K77" t="str">
            <v>SU003395</v>
          </cell>
        </row>
        <row r="78">
          <cell r="A78" t="str">
            <v xml:space="preserve"> 485  Колбаса Молочная по-стародворски ТМ Стародворье в оболочке полиамид. ВЕС ПОКОМ </v>
          </cell>
          <cell r="B78" t="str">
            <v>кг</v>
          </cell>
          <cell r="C78">
            <v>42.131999999999998</v>
          </cell>
          <cell r="D78">
            <v>57.137999999999998</v>
          </cell>
          <cell r="E78">
            <v>50.945</v>
          </cell>
          <cell r="F78">
            <v>112.17</v>
          </cell>
          <cell r="G78">
            <v>1</v>
          </cell>
          <cell r="H78">
            <v>55</v>
          </cell>
          <cell r="I78" t="str">
            <v>матрица</v>
          </cell>
          <cell r="K78" t="str">
            <v>SU003389</v>
          </cell>
        </row>
        <row r="79">
          <cell r="A79" t="str">
            <v xml:space="preserve"> 495  Колбаса Сочинка по-европейски с сочной грудинкой 0,3кг ТМ Стародворье  ПОКОМ</v>
          </cell>
          <cell r="B79" t="str">
            <v>шт</v>
          </cell>
          <cell r="C79">
            <v>3</v>
          </cell>
          <cell r="D79">
            <v>550</v>
          </cell>
          <cell r="E79">
            <v>313</v>
          </cell>
          <cell r="F79">
            <v>225</v>
          </cell>
          <cell r="G79">
            <v>0.3</v>
          </cell>
          <cell r="H79">
            <v>40</v>
          </cell>
          <cell r="I79" t="str">
            <v>матрица</v>
          </cell>
          <cell r="K79" t="str">
            <v>SU002944</v>
          </cell>
        </row>
        <row r="80">
          <cell r="A80" t="str">
            <v xml:space="preserve"> 496  Колбаса Сочинка по-фински с сочным окроком 0,3кг ТМ Стародворье  ПОКОМ</v>
          </cell>
          <cell r="B80" t="str">
            <v>шт</v>
          </cell>
          <cell r="C80">
            <v>67</v>
          </cell>
          <cell r="D80">
            <v>503</v>
          </cell>
          <cell r="E80">
            <v>205</v>
          </cell>
          <cell r="F80">
            <v>353</v>
          </cell>
          <cell r="G80">
            <v>0.3</v>
          </cell>
          <cell r="H80">
            <v>40</v>
          </cell>
          <cell r="I80" t="str">
            <v>матрица</v>
          </cell>
          <cell r="K80" t="str">
            <v>SU002942</v>
          </cell>
        </row>
        <row r="81">
          <cell r="A81" t="str">
            <v xml:space="preserve"> 498  Колбаса Сочинка рубленая с сочным окороком 0,3кг ТМ Стародворье  ПОКОМ</v>
          </cell>
          <cell r="B81" t="str">
            <v>шт</v>
          </cell>
          <cell r="C81">
            <v>25</v>
          </cell>
          <cell r="D81">
            <v>518</v>
          </cell>
          <cell r="E81">
            <v>153</v>
          </cell>
          <cell r="F81">
            <v>294</v>
          </cell>
          <cell r="G81">
            <v>0.3</v>
          </cell>
          <cell r="H81">
            <v>40</v>
          </cell>
          <cell r="I81" t="str">
            <v>матрица</v>
          </cell>
          <cell r="K81" t="str">
            <v>SU002948</v>
          </cell>
        </row>
        <row r="82">
          <cell r="A82" t="str">
            <v xml:space="preserve"> 519  Грудинка 0,12 кг нарезка ТМ Стародворье  ПОКОМ</v>
          </cell>
          <cell r="B82" t="str">
            <v>шт</v>
          </cell>
          <cell r="C82">
            <v>58</v>
          </cell>
          <cell r="D82">
            <v>135</v>
          </cell>
          <cell r="E82">
            <v>69</v>
          </cell>
          <cell r="F82">
            <v>118</v>
          </cell>
          <cell r="G82">
            <v>0.12</v>
          </cell>
          <cell r="H82">
            <v>45</v>
          </cell>
          <cell r="I82" t="str">
            <v>матрица</v>
          </cell>
          <cell r="K82" t="str">
            <v>SU003921</v>
          </cell>
        </row>
        <row r="83">
          <cell r="A83" t="str">
            <v xml:space="preserve"> 520  Колбаса Мраморная ТМ Стародворье в вакуумной упаковке 0,07 кг нарезка  ПОКОМ</v>
          </cell>
          <cell r="B83" t="str">
            <v>шт</v>
          </cell>
          <cell r="C83">
            <v>39</v>
          </cell>
          <cell r="D83">
            <v>162</v>
          </cell>
          <cell r="E83">
            <v>79</v>
          </cell>
          <cell r="F83">
            <v>117</v>
          </cell>
          <cell r="G83">
            <v>7.0000000000000007E-2</v>
          </cell>
          <cell r="H83">
            <v>60</v>
          </cell>
          <cell r="I83" t="str">
            <v>матрица</v>
          </cell>
          <cell r="K83" t="str">
            <v>SU003895</v>
          </cell>
        </row>
        <row r="84">
          <cell r="A84" t="str">
            <v xml:space="preserve"> 521  Бекон ТМ Стародворье в вакуумной упаковке 0,12кг нарезка  ПОКОМ</v>
          </cell>
          <cell r="B84" t="str">
            <v>шт</v>
          </cell>
          <cell r="C84">
            <v>62</v>
          </cell>
          <cell r="D84">
            <v>45</v>
          </cell>
          <cell r="E84">
            <v>39</v>
          </cell>
          <cell r="F84">
            <v>64</v>
          </cell>
          <cell r="G84">
            <v>0.12</v>
          </cell>
          <cell r="H84">
            <v>90</v>
          </cell>
          <cell r="I84" t="str">
            <v>матрица</v>
          </cell>
          <cell r="K84" t="str">
            <v>SU003920</v>
          </cell>
        </row>
        <row r="85">
          <cell r="A85" t="str">
            <v xml:space="preserve"> 522  Колбаса Гвардейская с/к ТМ Стародворье  ПОКОМ</v>
          </cell>
          <cell r="B85" t="str">
            <v>кг</v>
          </cell>
          <cell r="G85">
            <v>1</v>
          </cell>
          <cell r="H85">
            <v>180</v>
          </cell>
          <cell r="I85" t="str">
            <v>матрица</v>
          </cell>
          <cell r="K85" t="str">
            <v>SU003915</v>
          </cell>
        </row>
        <row r="86">
          <cell r="A86" t="str">
            <v xml:space="preserve"> 525  Колбаса Фуэт нарезка 0,07кг ТМ Стародворье  ПОКОМ</v>
          </cell>
          <cell r="B86" t="str">
            <v>шт</v>
          </cell>
          <cell r="C86">
            <v>89</v>
          </cell>
          <cell r="D86">
            <v>217</v>
          </cell>
          <cell r="E86">
            <v>154</v>
          </cell>
          <cell r="F86">
            <v>149</v>
          </cell>
          <cell r="G86">
            <v>7.0000000000000007E-2</v>
          </cell>
          <cell r="H86">
            <v>90</v>
          </cell>
          <cell r="I86" t="str">
            <v>матрица</v>
          </cell>
          <cell r="K86" t="str">
            <v>SU003896</v>
          </cell>
        </row>
        <row r="87">
          <cell r="A87" t="str">
            <v xml:space="preserve"> 526  Корейка вяленая выдержанная нарезка 0,05кг ТМ Стародворье  ПОКОМ</v>
          </cell>
          <cell r="B87" t="str">
            <v>шт</v>
          </cell>
          <cell r="C87">
            <v>46</v>
          </cell>
          <cell r="D87">
            <v>108</v>
          </cell>
          <cell r="E87">
            <v>46</v>
          </cell>
          <cell r="F87">
            <v>108</v>
          </cell>
          <cell r="G87">
            <v>0.05</v>
          </cell>
          <cell r="H87">
            <v>90</v>
          </cell>
          <cell r="I87" t="str">
            <v>матрица</v>
          </cell>
          <cell r="K87" t="str">
            <v>SU003925</v>
          </cell>
        </row>
        <row r="88">
          <cell r="A88" t="str">
            <v xml:space="preserve"> 527  Окорок Прошутто выдержанный нарезка 0,055кг ТМ Стародворье  ПОКОМ</v>
          </cell>
          <cell r="B88" t="str">
            <v>шт</v>
          </cell>
          <cell r="C88">
            <v>64</v>
          </cell>
          <cell r="D88">
            <v>234</v>
          </cell>
          <cell r="E88">
            <v>119</v>
          </cell>
          <cell r="F88">
            <v>177</v>
          </cell>
          <cell r="G88">
            <v>5.5E-2</v>
          </cell>
          <cell r="H88">
            <v>90</v>
          </cell>
          <cell r="I88" t="str">
            <v>матрица</v>
          </cell>
          <cell r="K88" t="str">
            <v>SU003924</v>
          </cell>
        </row>
        <row r="89">
          <cell r="A89" t="str">
            <v xml:space="preserve"> 529  Бекон выдержанный нарезка 0,055кг ТМ Стародворье  ПОКОМ</v>
          </cell>
          <cell r="B89" t="str">
            <v>шт</v>
          </cell>
          <cell r="C89">
            <v>83</v>
          </cell>
          <cell r="D89">
            <v>72</v>
          </cell>
          <cell r="E89">
            <v>47</v>
          </cell>
          <cell r="F89">
            <v>102</v>
          </cell>
          <cell r="G89">
            <v>5.5E-2</v>
          </cell>
          <cell r="H89">
            <v>90</v>
          </cell>
          <cell r="I89" t="str">
            <v>матрица</v>
          </cell>
          <cell r="K89" t="str">
            <v>SU003922</v>
          </cell>
        </row>
        <row r="90">
          <cell r="A90" t="str">
            <v xml:space="preserve"> 530  Окорок Хамон выдержанный нарезка 0,055кг ТМ Стародворье  ПОКОМ</v>
          </cell>
          <cell r="B90" t="str">
            <v>шт</v>
          </cell>
          <cell r="C90">
            <v>95</v>
          </cell>
          <cell r="D90">
            <v>36</v>
          </cell>
          <cell r="E90">
            <v>46</v>
          </cell>
          <cell r="F90">
            <v>85</v>
          </cell>
          <cell r="G90">
            <v>5.5E-2</v>
          </cell>
          <cell r="H90">
            <v>90</v>
          </cell>
          <cell r="I90" t="str">
            <v>матрица</v>
          </cell>
          <cell r="K90" t="str">
            <v>SU003923</v>
          </cell>
        </row>
        <row r="91">
          <cell r="A91" t="str">
            <v>298  Колбаса Сливушка ТМ Вязанка, 0,375кг,  ПОКОМ</v>
          </cell>
          <cell r="B91" t="str">
            <v>шт</v>
          </cell>
          <cell r="C91">
            <v>130</v>
          </cell>
          <cell r="D91">
            <v>1557</v>
          </cell>
          <cell r="E91">
            <v>492</v>
          </cell>
          <cell r="F91">
            <v>749</v>
          </cell>
          <cell r="G91">
            <v>0.375</v>
          </cell>
          <cell r="H91">
            <v>50</v>
          </cell>
          <cell r="I91" t="str">
            <v>матрица</v>
          </cell>
          <cell r="K91" t="str">
            <v>SU002733</v>
          </cell>
        </row>
        <row r="92">
          <cell r="A92" t="str">
            <v>523  Колбаса Сальчичон нарезка 0,07кг ТМ Стародворье  ПОКОМ</v>
          </cell>
          <cell r="B92" t="str">
            <v>шт</v>
          </cell>
          <cell r="C92">
            <v>4</v>
          </cell>
          <cell r="D92">
            <v>683</v>
          </cell>
          <cell r="E92">
            <v>226</v>
          </cell>
          <cell r="F92">
            <v>348</v>
          </cell>
          <cell r="G92">
            <v>7.0000000000000007E-2</v>
          </cell>
          <cell r="H92">
            <v>90</v>
          </cell>
          <cell r="I92" t="str">
            <v>матрица</v>
          </cell>
          <cell r="K92" t="str">
            <v>SU003893</v>
          </cell>
        </row>
        <row r="93">
          <cell r="A93" t="str">
            <v>524  Колбаса Сервелат Ореховый нарезка 0,07кг ТМ Стародворье  ПОКОМ</v>
          </cell>
          <cell r="B93" t="str">
            <v>шт</v>
          </cell>
          <cell r="C93">
            <v>93</v>
          </cell>
          <cell r="D93">
            <v>434</v>
          </cell>
          <cell r="E93">
            <v>239</v>
          </cell>
          <cell r="F93">
            <v>286</v>
          </cell>
          <cell r="G93">
            <v>7.0000000000000007E-2</v>
          </cell>
          <cell r="H93">
            <v>90</v>
          </cell>
          <cell r="I93" t="str">
            <v>матрица</v>
          </cell>
          <cell r="K93" t="str">
            <v>SU003894</v>
          </cell>
        </row>
        <row r="94">
          <cell r="A94" t="str">
            <v>С/к колбасы Салями Охотничья Бордо Весовые б/о терм/п 180 Стародворье</v>
          </cell>
          <cell r="B94" t="str">
            <v>кг</v>
          </cell>
          <cell r="G94">
            <v>1</v>
          </cell>
          <cell r="H94">
            <v>180</v>
          </cell>
          <cell r="I94" t="str">
            <v>матрица</v>
          </cell>
          <cell r="K94" t="str">
            <v>SU001921</v>
          </cell>
        </row>
        <row r="95">
          <cell r="A95" t="str">
            <v>С/к колбасы Княжеская Бордо Весовые б/о терм/п Стародворье</v>
          </cell>
          <cell r="G95">
            <v>1</v>
          </cell>
          <cell r="H95">
            <v>180</v>
          </cell>
          <cell r="I95" t="str">
            <v>матрица</v>
          </cell>
          <cell r="K95" t="str">
            <v>SU001920</v>
          </cell>
        </row>
        <row r="96">
          <cell r="A96" t="str">
            <v>БОНУС_ 307  Колбаса Сервелат Мясорубский с мелкорубленным окороком 0,35 кг срез ТМ Стародворье</v>
          </cell>
          <cell r="B96" t="str">
            <v>шт</v>
          </cell>
          <cell r="D96">
            <v>11</v>
          </cell>
          <cell r="E96">
            <v>11</v>
          </cell>
          <cell r="G96">
            <v>0</v>
          </cell>
          <cell r="H96" t="e">
            <v>#N/A</v>
          </cell>
          <cell r="I96" t="str">
            <v>бонус</v>
          </cell>
          <cell r="J96" t="str">
            <v xml:space="preserve"> 307  Колбаса Сервелат Мясорубский с мелкорубленным окороком 0,35 кг срез ТМ Стародворье   Поком</v>
          </cell>
        </row>
        <row r="97">
          <cell r="A97" t="str">
            <v>БОНУС_ 319  Колбаса вареная Филейская ТМ Вязанка ТС Классическая, 0,45 кг. ПОКОМ</v>
          </cell>
          <cell r="B97" t="str">
            <v>шт</v>
          </cell>
          <cell r="C97">
            <v>-504</v>
          </cell>
          <cell r="D97">
            <v>792</v>
          </cell>
          <cell r="E97">
            <v>287</v>
          </cell>
          <cell r="G97">
            <v>0</v>
          </cell>
          <cell r="H97" t="e">
            <v>#N/A</v>
          </cell>
          <cell r="I97" t="str">
            <v>бонус</v>
          </cell>
          <cell r="J97" t="str">
            <v xml:space="preserve"> 319  Колбаса вареная Филейская ТМ Вязанка ТС Классическая, 0,45 кг. ПОКОМ</v>
          </cell>
        </row>
        <row r="98">
          <cell r="A98" t="str">
            <v>БОНУС_ 412  Сосиски Баварские ТМ Стародворье 0,35 кг ПОКОМ</v>
          </cell>
          <cell r="B98" t="str">
            <v>шт</v>
          </cell>
          <cell r="C98">
            <v>-12</v>
          </cell>
          <cell r="D98">
            <v>376</v>
          </cell>
          <cell r="E98">
            <v>360</v>
          </cell>
          <cell r="F98">
            <v>1</v>
          </cell>
          <cell r="G98">
            <v>0</v>
          </cell>
          <cell r="H98" t="e">
            <v>#N/A</v>
          </cell>
          <cell r="I98" t="str">
            <v>бонус</v>
          </cell>
          <cell r="J98" t="str">
            <v xml:space="preserve"> 412  Сосиски Баварские ТМ Стародворье 0,35 кг ПОКОМ</v>
          </cell>
        </row>
        <row r="99">
          <cell r="A99" t="str">
            <v>БОНУС_523  Колбаса Сальчичон нарезка 0,07кг ТМ Стародворье  ПОКОМ</v>
          </cell>
          <cell r="B99" t="str">
            <v>шт</v>
          </cell>
          <cell r="C99">
            <v>-5</v>
          </cell>
          <cell r="D99">
            <v>52</v>
          </cell>
          <cell r="E99">
            <v>47</v>
          </cell>
          <cell r="G99">
            <v>0</v>
          </cell>
          <cell r="H99" t="e">
            <v>#N/A</v>
          </cell>
          <cell r="I99" t="str">
            <v>бонус</v>
          </cell>
          <cell r="J99" t="str">
            <v>523  Колбаса Сальчичон нарезка 0,07кг ТМ Стародворье  ПОКОМ</v>
          </cell>
        </row>
        <row r="100">
          <cell r="A100" t="str">
            <v>БОНУС_Колбаса Докторская Особая ТМ Особый рецепт, ВЕС  ПОКОМ</v>
          </cell>
          <cell r="B100" t="str">
            <v>кг</v>
          </cell>
          <cell r="C100">
            <v>-214.76</v>
          </cell>
          <cell r="D100">
            <v>425.73500000000001</v>
          </cell>
          <cell r="E100">
            <v>208.48099999999999</v>
          </cell>
          <cell r="G100">
            <v>0</v>
          </cell>
          <cell r="H100" t="e">
            <v>#N/A</v>
          </cell>
          <cell r="I100" t="str">
            <v>бонус</v>
          </cell>
          <cell r="J100" t="str">
            <v xml:space="preserve"> 219  Колбаса Докторская Особая ТМ Особый рецепт, ВЕС  ПОКОМ</v>
          </cell>
        </row>
        <row r="101">
          <cell r="A101" t="str">
            <v>БОНУС_Колбаса Сервелат Мясорубский с мелкорубленным окороком в/у  ТМ Стародворье ВЕС   ПОКОМ</v>
          </cell>
          <cell r="B101" t="str">
            <v>кг</v>
          </cell>
          <cell r="C101">
            <v>-17.614999999999998</v>
          </cell>
          <cell r="D101">
            <v>94.180999999999997</v>
          </cell>
          <cell r="E101">
            <v>76.566000000000003</v>
          </cell>
          <cell r="G101">
            <v>0</v>
          </cell>
          <cell r="H101" t="e">
            <v>#N/A</v>
          </cell>
          <cell r="I101" t="str">
            <v>бонус</v>
          </cell>
          <cell r="J101" t="str">
            <v xml:space="preserve"> 305  Колбаса Сервелат Мясорубский с мелкорубленным окороком в/у  ТМ Стародворье ВЕС   ПОКОМ</v>
          </cell>
        </row>
        <row r="102">
          <cell r="A102" t="str">
            <v xml:space="preserve"> 030  Сосиски Вязанка Молочные, Вязанка вискофан МГС, 0.45кг, ПОКОМ</v>
          </cell>
          <cell r="B102" t="str">
            <v>шт</v>
          </cell>
          <cell r="G102">
            <v>0.45</v>
          </cell>
          <cell r="H102">
            <v>45</v>
          </cell>
          <cell r="I102" t="str">
            <v>в матрице</v>
          </cell>
          <cell r="K102" t="str">
            <v>SU001718</v>
          </cell>
        </row>
        <row r="103">
          <cell r="A103" t="str">
            <v xml:space="preserve"> 032  Сосиски Вязанка Сливочные, Вязанка амицел МГС, 0.45кг, ПОКОМ</v>
          </cell>
          <cell r="B103" t="str">
            <v>шт</v>
          </cell>
          <cell r="G103">
            <v>0.45</v>
          </cell>
          <cell r="H103">
            <v>45</v>
          </cell>
          <cell r="I103" t="str">
            <v>в матрице</v>
          </cell>
          <cell r="K103" t="str">
            <v>SU001720</v>
          </cell>
        </row>
        <row r="104">
          <cell r="A104" t="str">
            <v xml:space="preserve"> 064  Колбаса Молочная Дугушка, вектор 0,4 кг, ТМ Стародворье  ПОКОМ</v>
          </cell>
          <cell r="B104" t="str">
            <v>шт</v>
          </cell>
          <cell r="G104">
            <v>0.4</v>
          </cell>
          <cell r="H104" t="e">
            <v>#N/A</v>
          </cell>
          <cell r="I104" t="str">
            <v>в матрице</v>
          </cell>
          <cell r="K104" t="str">
            <v>SU003786</v>
          </cell>
        </row>
        <row r="105">
          <cell r="A105" t="str">
            <v xml:space="preserve"> 079  Колбаса Сервелат Кремлевский,  0.35 кг, ПОКОМ</v>
          </cell>
          <cell r="B105" t="str">
            <v>шт</v>
          </cell>
          <cell r="G105">
            <v>0.35</v>
          </cell>
          <cell r="H105">
            <v>40</v>
          </cell>
          <cell r="I105" t="str">
            <v>в матрице</v>
          </cell>
          <cell r="K105" t="str">
            <v>SU002579</v>
          </cell>
        </row>
        <row r="106">
          <cell r="A106" t="str">
            <v xml:space="preserve"> 276  Колбаса Сливушка ТМ Вязанка в оболочке полиамид 0,45 кг  ПОКОМ</v>
          </cell>
          <cell r="B106" t="str">
            <v>шт</v>
          </cell>
          <cell r="G106">
            <v>0.45</v>
          </cell>
          <cell r="H106">
            <v>50</v>
          </cell>
          <cell r="I106" t="str">
            <v>в матрице</v>
          </cell>
          <cell r="K106" t="str">
            <v>SU002734</v>
          </cell>
        </row>
        <row r="107">
          <cell r="A107" t="str">
            <v xml:space="preserve"> 301  Сосиски Сочинки по-баварски с сыром,  0.4кг, ТМ Стародворье  ПОКОМ</v>
          </cell>
          <cell r="B107" t="str">
            <v>шт</v>
          </cell>
          <cell r="G107">
            <v>0.4</v>
          </cell>
          <cell r="H107">
            <v>40</v>
          </cell>
          <cell r="I107" t="str">
            <v>в матрице</v>
          </cell>
          <cell r="K107" t="str">
            <v>SU002801</v>
          </cell>
        </row>
        <row r="108">
          <cell r="A108" t="str">
            <v xml:space="preserve"> 302  Сосиски Сочинки по-баварски,  0.4кг, ТМ Стародворье  ПОКОМ</v>
          </cell>
          <cell r="B108" t="str">
            <v>шт</v>
          </cell>
          <cell r="G108">
            <v>0.4</v>
          </cell>
          <cell r="H108">
            <v>45</v>
          </cell>
          <cell r="I108" t="str">
            <v>в матрице</v>
          </cell>
          <cell r="K108" t="str">
            <v>SU002799</v>
          </cell>
        </row>
        <row r="109">
          <cell r="A109" t="str">
            <v xml:space="preserve"> 344  Колбаса Сочинка по-европейски с сочной грудинкой ТМ Стародворье, ВЕС ПОКОМ</v>
          </cell>
          <cell r="B109" t="str">
            <v>кг</v>
          </cell>
          <cell r="G109">
            <v>1</v>
          </cell>
          <cell r="H109">
            <v>40</v>
          </cell>
          <cell r="I109" t="str">
            <v>в матрице</v>
          </cell>
          <cell r="K109" t="str">
            <v>SU002941</v>
          </cell>
        </row>
        <row r="110">
          <cell r="A110" t="str">
            <v xml:space="preserve"> 353  Колбаса Салями запеченная ТМ Стародворье ТС Дугушка. 0,6 кг ПОКОМ</v>
          </cell>
          <cell r="B110" t="str">
            <v>шт</v>
          </cell>
          <cell r="G110">
            <v>0.6</v>
          </cell>
          <cell r="H110">
            <v>60</v>
          </cell>
          <cell r="I110" t="str">
            <v>в матрице</v>
          </cell>
          <cell r="K110" t="str">
            <v>SU002919</v>
          </cell>
        </row>
        <row r="111">
          <cell r="A111" t="str">
            <v xml:space="preserve"> 354  Колбаса Рубленая запеченная ТМ Стародворье,ТС Дугушка  0,6 кг ПОКОМ</v>
          </cell>
          <cell r="B111" t="str">
            <v>шт</v>
          </cell>
          <cell r="G111">
            <v>0.6</v>
          </cell>
          <cell r="H111">
            <v>60</v>
          </cell>
          <cell r="I111" t="str">
            <v>в матрице</v>
          </cell>
          <cell r="K111" t="str">
            <v>SU002916</v>
          </cell>
        </row>
        <row r="112">
          <cell r="A112" t="str">
            <v xml:space="preserve"> 355  Колбаса Сервелат запеченный ТМ Стародворье ТС Дугушка. 0,6 кг. ПОКОМ</v>
          </cell>
          <cell r="B112" t="str">
            <v>шт</v>
          </cell>
          <cell r="G112">
            <v>0.6</v>
          </cell>
          <cell r="H112">
            <v>60</v>
          </cell>
          <cell r="I112" t="str">
            <v>в матрице</v>
          </cell>
          <cell r="K112" t="str">
            <v>SU002918</v>
          </cell>
        </row>
        <row r="113">
          <cell r="A113" t="str">
            <v xml:space="preserve"> 376  Колбаса Докторская Дугушка 0,6кг ГОСТ ТМ Стародворье  ПОКОМ </v>
          </cell>
          <cell r="B113" t="str">
            <v>шт</v>
          </cell>
          <cell r="G113">
            <v>0.6</v>
          </cell>
          <cell r="H113">
            <v>55</v>
          </cell>
          <cell r="I113" t="str">
            <v>в матрице</v>
          </cell>
          <cell r="K113" t="str">
            <v>SU002632</v>
          </cell>
        </row>
        <row r="114">
          <cell r="A114" t="str">
            <v xml:space="preserve"> 413  Ветчина Сливушка с индейкой ТМ Вязанка  0,3 кг. ПОКОМ</v>
          </cell>
          <cell r="B114" t="str">
            <v>шт</v>
          </cell>
          <cell r="G114">
            <v>0.3</v>
          </cell>
          <cell r="H114">
            <v>50</v>
          </cell>
          <cell r="I114" t="str">
            <v>в матрице</v>
          </cell>
          <cell r="K114" t="str">
            <v>SU003037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B115" t="str">
            <v>кг</v>
          </cell>
          <cell r="G115">
            <v>1</v>
          </cell>
          <cell r="H115">
            <v>60</v>
          </cell>
          <cell r="I115" t="str">
            <v>в матрице</v>
          </cell>
          <cell r="K115" t="str">
            <v>SU003420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29123.827999999998</v>
          </cell>
          <cell r="F5">
            <v>28929.847999999987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131.86799999999999</v>
          </cell>
          <cell r="D6">
            <v>422.59100000000001</v>
          </cell>
          <cell r="E6">
            <v>188.38800000000001</v>
          </cell>
          <cell r="F6">
            <v>338.149</v>
          </cell>
          <cell r="G6">
            <v>1</v>
          </cell>
          <cell r="H6">
            <v>50</v>
          </cell>
          <cell r="I6" t="str">
            <v>матрица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24.585999999999999</v>
          </cell>
          <cell r="D7">
            <v>268.24400000000003</v>
          </cell>
          <cell r="E7">
            <v>116.236</v>
          </cell>
          <cell r="F7">
            <v>153.97800000000001</v>
          </cell>
          <cell r="G7">
            <v>1</v>
          </cell>
          <cell r="H7">
            <v>45</v>
          </cell>
          <cell r="I7" t="str">
            <v>матрица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42.222000000000001</v>
          </cell>
          <cell r="D8">
            <v>121.965</v>
          </cell>
          <cell r="E8">
            <v>75.296000000000006</v>
          </cell>
          <cell r="F8">
            <v>79.100999999999999</v>
          </cell>
          <cell r="G8">
            <v>1</v>
          </cell>
          <cell r="H8">
            <v>45</v>
          </cell>
          <cell r="I8" t="str">
            <v>матрица</v>
          </cell>
        </row>
        <row r="9">
          <cell r="A9" t="str">
            <v xml:space="preserve"> 023  Колбаса Докторская ГОСТ, Вязанка вектор, 0,4 кг, ПОКОМ</v>
          </cell>
          <cell r="B9" t="str">
            <v>шт</v>
          </cell>
          <cell r="C9">
            <v>807</v>
          </cell>
          <cell r="D9">
            <v>535</v>
          </cell>
          <cell r="E9">
            <v>659.327</v>
          </cell>
          <cell r="F9">
            <v>293.673</v>
          </cell>
          <cell r="G9">
            <v>0.4</v>
          </cell>
          <cell r="H9">
            <v>50</v>
          </cell>
          <cell r="I9" t="str">
            <v>матрица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 t="str">
            <v>шт</v>
          </cell>
          <cell r="C10">
            <v>147</v>
          </cell>
          <cell r="D10">
            <v>383</v>
          </cell>
          <cell r="E10">
            <v>155</v>
          </cell>
          <cell r="G10">
            <v>0.45</v>
          </cell>
          <cell r="H10">
            <v>45</v>
          </cell>
          <cell r="I10" t="str">
            <v>в матрице</v>
          </cell>
        </row>
        <row r="11">
          <cell r="A11" t="str">
            <v xml:space="preserve"> 031  Сосиски Вязанка Сливочные, Вязанка амицел МГС, 0.33кг, ТМ Стародворские колбасы</v>
          </cell>
          <cell r="B11" t="str">
            <v>шт</v>
          </cell>
          <cell r="C11">
            <v>409.64600000000002</v>
          </cell>
          <cell r="D11">
            <v>337</v>
          </cell>
          <cell r="E11">
            <v>560</v>
          </cell>
          <cell r="F11">
            <v>172.64599999999999</v>
          </cell>
          <cell r="G11">
            <v>0.33</v>
          </cell>
          <cell r="H11">
            <v>45</v>
          </cell>
          <cell r="I11" t="str">
            <v>матрица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110</v>
          </cell>
          <cell r="D12">
            <v>393</v>
          </cell>
          <cell r="E12">
            <v>153</v>
          </cell>
          <cell r="F12">
            <v>-4</v>
          </cell>
          <cell r="G12">
            <v>0.45</v>
          </cell>
          <cell r="H12">
            <v>45</v>
          </cell>
          <cell r="I12" t="str">
            <v>в матрице</v>
          </cell>
        </row>
        <row r="13">
          <cell r="A13" t="str">
            <v xml:space="preserve"> 034  Сосиски Рубленые, Вязанка вискофан МГС, 0.5кг, ПОКОМ</v>
          </cell>
          <cell r="B13" t="str">
            <v>шт</v>
          </cell>
          <cell r="G13">
            <v>0</v>
          </cell>
          <cell r="H13">
            <v>40</v>
          </cell>
          <cell r="I13" t="str">
            <v>матрица</v>
          </cell>
        </row>
        <row r="14">
          <cell r="A14" t="str">
            <v xml:space="preserve"> 043  Ветчина Нежная ТМ Особый рецепт, п/а, 0,4кг    ПОКОМ</v>
          </cell>
          <cell r="B14" t="str">
            <v>шт</v>
          </cell>
          <cell r="D14">
            <v>30</v>
          </cell>
          <cell r="E14">
            <v>7</v>
          </cell>
          <cell r="G14">
            <v>0</v>
          </cell>
          <cell r="H14" t="e">
            <v>#N/A</v>
          </cell>
          <cell r="I14" t="str">
            <v>в матрице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B15" t="str">
            <v>шт</v>
          </cell>
          <cell r="C15">
            <v>144</v>
          </cell>
          <cell r="D15">
            <v>120</v>
          </cell>
          <cell r="E15">
            <v>119</v>
          </cell>
          <cell r="F15">
            <v>12</v>
          </cell>
          <cell r="G15">
            <v>0.17</v>
          </cell>
          <cell r="H15">
            <v>180</v>
          </cell>
          <cell r="I15" t="str">
            <v>в матрице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B16" t="str">
            <v>шт</v>
          </cell>
          <cell r="C16">
            <v>92</v>
          </cell>
          <cell r="D16">
            <v>558</v>
          </cell>
          <cell r="E16">
            <v>247</v>
          </cell>
          <cell r="F16">
            <v>59</v>
          </cell>
          <cell r="G16">
            <v>0.3</v>
          </cell>
          <cell r="H16">
            <v>40</v>
          </cell>
          <cell r="I16" t="str">
            <v>в матрице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B17" t="str">
            <v>шт</v>
          </cell>
          <cell r="C17">
            <v>19</v>
          </cell>
          <cell r="E17">
            <v>5</v>
          </cell>
          <cell r="G17">
            <v>0.4</v>
          </cell>
          <cell r="H17" t="e">
            <v>#N/A</v>
          </cell>
          <cell r="I17" t="str">
            <v>в матрице</v>
          </cell>
        </row>
        <row r="18">
          <cell r="A18" t="str">
            <v xml:space="preserve"> 079  Колбаса Сервелат Кремлевский,  0.35 кг, ПОКОМ</v>
          </cell>
          <cell r="B18" t="str">
            <v>шт</v>
          </cell>
          <cell r="D18">
            <v>18</v>
          </cell>
          <cell r="E18">
            <v>9</v>
          </cell>
          <cell r="G18">
            <v>0.35</v>
          </cell>
          <cell r="H18">
            <v>40</v>
          </cell>
          <cell r="I18" t="str">
            <v>в матрице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179</v>
          </cell>
          <cell r="D19">
            <v>414</v>
          </cell>
          <cell r="E19">
            <v>162</v>
          </cell>
          <cell r="F19">
            <v>131</v>
          </cell>
          <cell r="G19">
            <v>0.17</v>
          </cell>
          <cell r="H19">
            <v>180</v>
          </cell>
          <cell r="I19" t="str">
            <v>в матрице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1</v>
          </cell>
          <cell r="D20">
            <v>18</v>
          </cell>
          <cell r="E20">
            <v>4</v>
          </cell>
          <cell r="G20">
            <v>0</v>
          </cell>
          <cell r="H20" t="e">
            <v>#N/A</v>
          </cell>
          <cell r="I20" t="str">
            <v>в матрице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B21" t="str">
            <v>шт</v>
          </cell>
          <cell r="C21">
            <v>2</v>
          </cell>
          <cell r="D21">
            <v>19</v>
          </cell>
          <cell r="E21">
            <v>3</v>
          </cell>
          <cell r="G21">
            <v>0</v>
          </cell>
          <cell r="H21" t="e">
            <v>#N/A</v>
          </cell>
          <cell r="I21" t="str">
            <v>в матрице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B22" t="str">
            <v>шт</v>
          </cell>
          <cell r="D22">
            <v>18</v>
          </cell>
          <cell r="E22">
            <v>10</v>
          </cell>
          <cell r="G22">
            <v>0</v>
          </cell>
          <cell r="H22" t="e">
            <v>#N/A</v>
          </cell>
          <cell r="I22" t="str">
            <v>в матрице</v>
          </cell>
        </row>
        <row r="23">
          <cell r="A23" t="str">
            <v xml:space="preserve"> 200  Ветчина Дугушка ТМ Стародворье, вектор в/у    ПОКОМ</v>
          </cell>
          <cell r="B23" t="str">
            <v>кг</v>
          </cell>
          <cell r="C23">
            <v>88.412999999999997</v>
          </cell>
          <cell r="D23">
            <v>15.997</v>
          </cell>
          <cell r="E23">
            <v>45.164000000000001</v>
          </cell>
          <cell r="F23">
            <v>43.249000000000002</v>
          </cell>
          <cell r="G23">
            <v>1</v>
          </cell>
          <cell r="H23">
            <v>55</v>
          </cell>
          <cell r="I23" t="str">
            <v>матрица</v>
          </cell>
        </row>
        <row r="24">
          <cell r="A24" t="str">
            <v xml:space="preserve"> 201  Ветчина Нежная ТМ Особый рецепт, (2,5кг), ПОКОМ</v>
          </cell>
          <cell r="B24" t="str">
            <v>кг</v>
          </cell>
          <cell r="C24">
            <v>3327.212</v>
          </cell>
          <cell r="D24">
            <v>1529.3040000000001</v>
          </cell>
          <cell r="E24">
            <v>2515.761</v>
          </cell>
          <cell r="F24">
            <v>1669.6489999999999</v>
          </cell>
          <cell r="G24">
            <v>1</v>
          </cell>
          <cell r="H24">
            <v>50</v>
          </cell>
          <cell r="I24" t="str">
            <v>ТОП / матрица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B25" t="str">
            <v>кг</v>
          </cell>
          <cell r="C25">
            <v>30.071999999999999</v>
          </cell>
          <cell r="D25">
            <v>10.554</v>
          </cell>
          <cell r="E25">
            <v>34.451000000000001</v>
          </cell>
          <cell r="F25">
            <v>-8.0000000000000002E-3</v>
          </cell>
          <cell r="G25">
            <v>1</v>
          </cell>
          <cell r="H25">
            <v>60</v>
          </cell>
          <cell r="I25" t="str">
            <v>матрица</v>
          </cell>
        </row>
        <row r="26">
          <cell r="A26" t="str">
            <v xml:space="preserve"> 219  Колбаса Докторская Особая ТМ Особый рецепт, ВЕС  ПОКОМ</v>
          </cell>
          <cell r="B26" t="str">
            <v>кг</v>
          </cell>
          <cell r="C26">
            <v>2948.587</v>
          </cell>
          <cell r="D26">
            <v>2293.8389999999999</v>
          </cell>
          <cell r="E26">
            <v>1399.289</v>
          </cell>
          <cell r="F26">
            <v>2263.1419999999998</v>
          </cell>
          <cell r="G26">
            <v>1</v>
          </cell>
          <cell r="H26">
            <v>60</v>
          </cell>
          <cell r="I26" t="str">
            <v>ТОП / матрица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102.49299999999999</v>
          </cell>
          <cell r="E27">
            <v>32.478000000000002</v>
          </cell>
          <cell r="F27">
            <v>69.215000000000003</v>
          </cell>
          <cell r="G27">
            <v>1</v>
          </cell>
          <cell r="H27">
            <v>60</v>
          </cell>
          <cell r="I27" t="str">
            <v>матрица</v>
          </cell>
        </row>
        <row r="28">
          <cell r="A28" t="str">
            <v xml:space="preserve"> 231  Колбаса Молочная по-стародворски, ВЕС   ПОКОМ</v>
          </cell>
          <cell r="B28" t="str">
            <v>кг</v>
          </cell>
          <cell r="C28">
            <v>50.469000000000001</v>
          </cell>
          <cell r="E28">
            <v>2.7240000000000002</v>
          </cell>
          <cell r="F28">
            <v>46.447000000000003</v>
          </cell>
          <cell r="G28">
            <v>0</v>
          </cell>
          <cell r="H28" t="e">
            <v>#N/A</v>
          </cell>
          <cell r="I28" t="str">
            <v>не в матрице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B29" t="str">
            <v>кг</v>
          </cell>
          <cell r="C29">
            <v>44.765999999999998</v>
          </cell>
          <cell r="E29">
            <v>16.747</v>
          </cell>
          <cell r="F29">
            <v>28.018999999999998</v>
          </cell>
          <cell r="G29">
            <v>1</v>
          </cell>
          <cell r="H29">
            <v>70</v>
          </cell>
          <cell r="I29" t="str">
            <v>матрица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B30" t="str">
            <v>кг</v>
          </cell>
          <cell r="C30">
            <v>66.757999999999996</v>
          </cell>
          <cell r="E30">
            <v>11.433999999999999</v>
          </cell>
          <cell r="F30">
            <v>55.323999999999998</v>
          </cell>
          <cell r="G30">
            <v>1</v>
          </cell>
          <cell r="H30" t="e">
            <v>#N/A</v>
          </cell>
          <cell r="I30" t="str">
            <v>матрица</v>
          </cell>
        </row>
        <row r="31">
          <cell r="A31" t="str">
            <v xml:space="preserve"> 240  Колбаса Салями охотничья, ВЕС. ПОКОМ</v>
          </cell>
          <cell r="B31" t="str">
            <v>кг</v>
          </cell>
          <cell r="C31">
            <v>9.5589999999999993</v>
          </cell>
          <cell r="D31">
            <v>3.0000000000000001E-3</v>
          </cell>
          <cell r="G31">
            <v>0</v>
          </cell>
          <cell r="H31" t="e">
            <v>#N/A</v>
          </cell>
          <cell r="I31" t="str">
            <v>в матрице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B32" t="str">
            <v>кг</v>
          </cell>
          <cell r="C32">
            <v>50.180999999999997</v>
          </cell>
          <cell r="D32">
            <v>10.561999999999999</v>
          </cell>
          <cell r="E32">
            <v>26.393000000000001</v>
          </cell>
          <cell r="F32">
            <v>34.35</v>
          </cell>
          <cell r="G32">
            <v>1</v>
          </cell>
          <cell r="H32">
            <v>70</v>
          </cell>
          <cell r="I32" t="str">
            <v>матрица</v>
          </cell>
        </row>
        <row r="33">
          <cell r="A33" t="str">
            <v xml:space="preserve"> 243  Колбаса Сервелат Зернистый, ВЕС.  ПОКОМ</v>
          </cell>
          <cell r="B33" t="str">
            <v>кг</v>
          </cell>
          <cell r="C33">
            <v>76.403999999999996</v>
          </cell>
          <cell r="D33">
            <v>303.464</v>
          </cell>
          <cell r="E33">
            <v>173.315</v>
          </cell>
          <cell r="F33">
            <v>198.85300000000001</v>
          </cell>
          <cell r="G33">
            <v>1</v>
          </cell>
          <cell r="H33">
            <v>35</v>
          </cell>
          <cell r="I33" t="str">
            <v>матрица</v>
          </cell>
        </row>
        <row r="34">
          <cell r="A34" t="str">
            <v xml:space="preserve"> 244  Колбаса Сервелат Кремлевский, ВЕС. ПОКОМ</v>
          </cell>
          <cell r="B34" t="str">
            <v>кг</v>
          </cell>
          <cell r="G34">
            <v>1</v>
          </cell>
          <cell r="H34">
            <v>40</v>
          </cell>
          <cell r="I34" t="str">
            <v>матрица</v>
          </cell>
        </row>
        <row r="35">
          <cell r="A35" t="str">
            <v xml:space="preserve"> 247  Сардельки Нежные, ВЕС.  ПОКОМ</v>
          </cell>
          <cell r="B35" t="str">
            <v>кг</v>
          </cell>
          <cell r="C35">
            <v>45.106000000000002</v>
          </cell>
          <cell r="D35">
            <v>302.29599999999999</v>
          </cell>
          <cell r="E35">
            <v>39.136000000000003</v>
          </cell>
          <cell r="F35">
            <v>302.42500000000001</v>
          </cell>
          <cell r="G35">
            <v>1</v>
          </cell>
          <cell r="H35">
            <v>30</v>
          </cell>
          <cell r="I35" t="str">
            <v>матрица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B36" t="str">
            <v>кг</v>
          </cell>
          <cell r="C36">
            <v>474.13200000000001</v>
          </cell>
          <cell r="D36">
            <v>1102.9939999999999</v>
          </cell>
          <cell r="E36">
            <v>413.65300000000002</v>
          </cell>
          <cell r="F36">
            <v>983.84500000000003</v>
          </cell>
          <cell r="G36">
            <v>1</v>
          </cell>
          <cell r="H36">
            <v>30</v>
          </cell>
          <cell r="I36" t="str">
            <v>матрица</v>
          </cell>
        </row>
        <row r="37">
          <cell r="A37" t="str">
            <v xml:space="preserve"> 253  Сосиски Ганноверские   ПОКОМ</v>
          </cell>
          <cell r="B37" t="str">
            <v>кг</v>
          </cell>
          <cell r="C37">
            <v>2257.6790000000001</v>
          </cell>
          <cell r="D37">
            <v>19014.008000000002</v>
          </cell>
          <cell r="E37">
            <v>4850.6899999999996</v>
          </cell>
          <cell r="F37">
            <v>10193.838</v>
          </cell>
          <cell r="G37">
            <v>1</v>
          </cell>
          <cell r="H37">
            <v>40</v>
          </cell>
          <cell r="I37" t="str">
            <v>матрица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B38" t="str">
            <v>кг</v>
          </cell>
          <cell r="C38">
            <v>34.360999999999997</v>
          </cell>
          <cell r="D38">
            <v>92.215000000000003</v>
          </cell>
          <cell r="E38">
            <v>48.207000000000001</v>
          </cell>
          <cell r="F38">
            <v>46.832999999999998</v>
          </cell>
          <cell r="G38">
            <v>1</v>
          </cell>
          <cell r="H38">
            <v>40</v>
          </cell>
          <cell r="I38" t="str">
            <v>матрица</v>
          </cell>
        </row>
        <row r="39">
          <cell r="A39" t="str">
            <v xml:space="preserve"> 263  Шпикачки Стародворские, ВЕС.  ПОКОМ</v>
          </cell>
          <cell r="B39" t="str">
            <v>кг</v>
          </cell>
          <cell r="C39">
            <v>75.197000000000003</v>
          </cell>
          <cell r="D39">
            <v>158.03399999999999</v>
          </cell>
          <cell r="E39">
            <v>91.507999999999996</v>
          </cell>
          <cell r="F39">
            <v>115.512</v>
          </cell>
          <cell r="G39">
            <v>1</v>
          </cell>
          <cell r="H39">
            <v>30</v>
          </cell>
          <cell r="I39" t="str">
            <v>матрица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B40" t="str">
            <v>шт</v>
          </cell>
          <cell r="C40">
            <v>136</v>
          </cell>
          <cell r="D40">
            <v>126</v>
          </cell>
          <cell r="E40">
            <v>139</v>
          </cell>
          <cell r="F40">
            <v>-1</v>
          </cell>
          <cell r="G40">
            <v>0.35</v>
          </cell>
          <cell r="H40">
            <v>40</v>
          </cell>
          <cell r="I40" t="str">
            <v>матрица</v>
          </cell>
        </row>
        <row r="41">
          <cell r="A41" t="str">
            <v xml:space="preserve"> 273  Сосиски Сочинки с сочной грудинкой, МГС 0.4кг,   ПОКОМ</v>
          </cell>
          <cell r="B41" t="str">
            <v>шт</v>
          </cell>
          <cell r="C41">
            <v>450</v>
          </cell>
          <cell r="D41">
            <v>1576.9659999999999</v>
          </cell>
          <cell r="E41">
            <v>702</v>
          </cell>
          <cell r="F41">
            <v>167.96600000000001</v>
          </cell>
          <cell r="G41">
            <v>0.4</v>
          </cell>
          <cell r="H41">
            <v>45</v>
          </cell>
          <cell r="I41" t="str">
            <v>матрица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 t="str">
            <v>шт</v>
          </cell>
          <cell r="C42">
            <v>85</v>
          </cell>
          <cell r="D42">
            <v>356</v>
          </cell>
          <cell r="E42">
            <v>109</v>
          </cell>
          <cell r="F42">
            <v>-2</v>
          </cell>
          <cell r="G42">
            <v>0.45</v>
          </cell>
          <cell r="H42">
            <v>50</v>
          </cell>
          <cell r="I42" t="str">
            <v>в матрице</v>
          </cell>
        </row>
        <row r="43">
          <cell r="A43" t="str">
            <v xml:space="preserve"> 278  Сосиски Сочинки с сочным окороком, МГС 0.4кг,   ПОКОМ</v>
          </cell>
          <cell r="B43" t="str">
            <v>шт</v>
          </cell>
          <cell r="C43">
            <v>189</v>
          </cell>
          <cell r="D43">
            <v>2149</v>
          </cell>
          <cell r="E43">
            <v>685</v>
          </cell>
          <cell r="F43">
            <v>283</v>
          </cell>
          <cell r="G43">
            <v>0.4</v>
          </cell>
          <cell r="H43">
            <v>45</v>
          </cell>
          <cell r="I43" t="str">
            <v>матрица</v>
          </cell>
        </row>
        <row r="44">
          <cell r="A44" t="str">
            <v xml:space="preserve"> 279  Колбаса Докторский гарант, Вязанка вектор, 0,4 кг.  ПОКОМ</v>
          </cell>
          <cell r="B44" t="str">
            <v>шт</v>
          </cell>
          <cell r="C44">
            <v>517</v>
          </cell>
          <cell r="D44">
            <v>397</v>
          </cell>
          <cell r="E44">
            <v>425</v>
          </cell>
          <cell r="F44">
            <v>128</v>
          </cell>
          <cell r="G44">
            <v>0.4</v>
          </cell>
          <cell r="H44">
            <v>50</v>
          </cell>
          <cell r="I44" t="str">
            <v>матрица</v>
          </cell>
        </row>
        <row r="45">
          <cell r="A45" t="str">
            <v xml:space="preserve"> 281  Сосиски Молочные для завтрака ТМ Особый рецепт, 0,4кг  ПОКОМ</v>
          </cell>
          <cell r="B45" t="str">
            <v>шт</v>
          </cell>
          <cell r="C45">
            <v>216</v>
          </cell>
          <cell r="D45">
            <v>476</v>
          </cell>
          <cell r="E45">
            <v>229</v>
          </cell>
          <cell r="F45">
            <v>86</v>
          </cell>
          <cell r="G45">
            <v>0.4</v>
          </cell>
          <cell r="H45">
            <v>40</v>
          </cell>
          <cell r="I45" t="str">
            <v>матрица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B46" t="str">
            <v>шт</v>
          </cell>
          <cell r="C46">
            <v>320</v>
          </cell>
          <cell r="D46">
            <v>257</v>
          </cell>
          <cell r="E46">
            <v>528</v>
          </cell>
          <cell r="G46">
            <v>0.1</v>
          </cell>
          <cell r="H46">
            <v>730</v>
          </cell>
          <cell r="I46" t="str">
            <v>матрица</v>
          </cell>
        </row>
        <row r="47">
          <cell r="A47" t="str">
            <v xml:space="preserve"> 291  Сосиски Молокуши миникушай ТМ Вязанка, 0.33кг, ПОКОМ</v>
          </cell>
          <cell r="B47" t="str">
            <v>шт</v>
          </cell>
          <cell r="C47">
            <v>389</v>
          </cell>
          <cell r="D47">
            <v>38</v>
          </cell>
          <cell r="E47">
            <v>342</v>
          </cell>
          <cell r="F47">
            <v>46</v>
          </cell>
          <cell r="G47">
            <v>0.33</v>
          </cell>
          <cell r="H47">
            <v>45</v>
          </cell>
          <cell r="I47" t="str">
            <v>матрица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B48" t="str">
            <v>шт</v>
          </cell>
          <cell r="C48">
            <v>258</v>
          </cell>
          <cell r="D48">
            <v>981</v>
          </cell>
          <cell r="E48">
            <v>400</v>
          </cell>
          <cell r="F48">
            <v>156</v>
          </cell>
          <cell r="G48">
            <v>0.35</v>
          </cell>
          <cell r="H48">
            <v>40</v>
          </cell>
          <cell r="I48" t="str">
            <v>матрица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B49" t="str">
            <v>шт</v>
          </cell>
          <cell r="C49">
            <v>28</v>
          </cell>
          <cell r="D49">
            <v>63</v>
          </cell>
          <cell r="E49">
            <v>15</v>
          </cell>
          <cell r="G49">
            <v>0.4</v>
          </cell>
          <cell r="H49">
            <v>40</v>
          </cell>
          <cell r="I49" t="str">
            <v>в матрице</v>
          </cell>
        </row>
        <row r="50">
          <cell r="A50" t="str">
            <v xml:space="preserve"> 302  Сосиски Сочинки по-баварски,  0.4кг, ТМ Стародворье  ПОКОМ</v>
          </cell>
          <cell r="B50" t="str">
            <v>шт</v>
          </cell>
          <cell r="C50">
            <v>50</v>
          </cell>
          <cell r="D50">
            <v>9</v>
          </cell>
          <cell r="E50">
            <v>13</v>
          </cell>
          <cell r="G50">
            <v>0.4</v>
          </cell>
          <cell r="H50">
            <v>45</v>
          </cell>
          <cell r="I50" t="str">
            <v>в матрице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47.029000000000003</v>
          </cell>
          <cell r="D51">
            <v>21.966000000000001</v>
          </cell>
          <cell r="E51">
            <v>38.033999999999999</v>
          </cell>
          <cell r="G51">
            <v>1</v>
          </cell>
          <cell r="H51">
            <v>40</v>
          </cell>
          <cell r="I51" t="str">
            <v>матрица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102</v>
          </cell>
          <cell r="D52">
            <v>782</v>
          </cell>
          <cell r="E52">
            <v>292</v>
          </cell>
          <cell r="F52">
            <v>104</v>
          </cell>
          <cell r="G52">
            <v>0.35</v>
          </cell>
          <cell r="H52">
            <v>40</v>
          </cell>
          <cell r="I52" t="str">
            <v>матрица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286</v>
          </cell>
          <cell r="D53">
            <v>222</v>
          </cell>
          <cell r="E53">
            <v>320</v>
          </cell>
          <cell r="G53">
            <v>0.35</v>
          </cell>
          <cell r="H53">
            <v>40</v>
          </cell>
          <cell r="I53" t="str">
            <v>матрица</v>
          </cell>
        </row>
        <row r="54">
          <cell r="A54" t="str">
            <v xml:space="preserve"> 312  Ветчина Филейская ВЕС ТМ  Вязанка ТС Столичная  ПОКОМ</v>
          </cell>
          <cell r="B54" t="str">
            <v>кг</v>
          </cell>
          <cell r="C54">
            <v>1.9179999999999999</v>
          </cell>
          <cell r="D54">
            <v>1962.729</v>
          </cell>
          <cell r="E54">
            <v>647.08299999999997</v>
          </cell>
          <cell r="F54">
            <v>1079.5820000000001</v>
          </cell>
          <cell r="G54">
            <v>1</v>
          </cell>
          <cell r="H54">
            <v>50</v>
          </cell>
          <cell r="I54" t="str">
            <v>ТОП / матрица</v>
          </cell>
        </row>
        <row r="55">
          <cell r="A55" t="str">
            <v xml:space="preserve"> 315  Колбаса вареная Молокуша ТМ Вязанка ВЕС, ПОКОМ</v>
          </cell>
          <cell r="B55" t="str">
            <v>кг</v>
          </cell>
          <cell r="C55">
            <v>131.863</v>
          </cell>
          <cell r="D55">
            <v>182.28700000000001</v>
          </cell>
          <cell r="E55">
            <v>133.80099999999999</v>
          </cell>
          <cell r="F55">
            <v>141.024</v>
          </cell>
          <cell r="G55">
            <v>1</v>
          </cell>
          <cell r="H55">
            <v>50</v>
          </cell>
          <cell r="I55" t="str">
            <v>матрица</v>
          </cell>
        </row>
        <row r="56">
          <cell r="A56" t="str">
            <v xml:space="preserve"> 316  Колбаса Нежная ТМ Зареченские ВЕС  ПОКОМ</v>
          </cell>
          <cell r="B56" t="str">
            <v>кг</v>
          </cell>
          <cell r="C56">
            <v>131.548</v>
          </cell>
          <cell r="D56">
            <v>312.31200000000001</v>
          </cell>
          <cell r="E56">
            <v>47.825000000000003</v>
          </cell>
          <cell r="F56">
            <v>336.267</v>
          </cell>
          <cell r="G56">
            <v>1</v>
          </cell>
          <cell r="H56" t="e">
            <v>#N/A</v>
          </cell>
          <cell r="I56" t="str">
            <v>матрица</v>
          </cell>
        </row>
        <row r="57">
          <cell r="A57" t="str">
            <v xml:space="preserve"> 317 Колбаса Сервелат Рижский ТМ Зареченские, ВЕС  ПОКОМ</v>
          </cell>
          <cell r="B57" t="str">
            <v>кг</v>
          </cell>
          <cell r="C57">
            <v>0.71599999999999997</v>
          </cell>
          <cell r="D57">
            <v>282.98899999999998</v>
          </cell>
          <cell r="E57">
            <v>148.15899999999999</v>
          </cell>
          <cell r="F57">
            <v>84.063000000000002</v>
          </cell>
          <cell r="G57">
            <v>1</v>
          </cell>
          <cell r="H57">
            <v>40</v>
          </cell>
          <cell r="I57" t="str">
            <v>ВНИМАНИЕ / матрица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 t="str">
            <v>шт</v>
          </cell>
          <cell r="C58">
            <v>1637</v>
          </cell>
          <cell r="D58">
            <v>568</v>
          </cell>
          <cell r="E58">
            <v>522</v>
          </cell>
          <cell r="F58">
            <v>378</v>
          </cell>
          <cell r="G58">
            <v>0.45</v>
          </cell>
          <cell r="H58">
            <v>50</v>
          </cell>
          <cell r="I58" t="str">
            <v>матрица</v>
          </cell>
        </row>
        <row r="59">
          <cell r="A59" t="str">
            <v xml:space="preserve"> 321  Колбаса Сервелат Пражский ТМ Зареченские, ВЕС ПОКОМ</v>
          </cell>
          <cell r="B59" t="str">
            <v>кг</v>
          </cell>
          <cell r="D59">
            <v>613.57500000000005</v>
          </cell>
          <cell r="E59">
            <v>117.803</v>
          </cell>
          <cell r="F59">
            <v>420.608</v>
          </cell>
          <cell r="G59">
            <v>1</v>
          </cell>
          <cell r="H59">
            <v>40</v>
          </cell>
          <cell r="I59" t="str">
            <v>матрица</v>
          </cell>
        </row>
        <row r="60">
          <cell r="A60" t="str">
            <v xml:space="preserve"> 322  Колбаса вареная Молокуша 0,45кг ТМ Вязанка  ПОКОМ</v>
          </cell>
          <cell r="B60" t="str">
            <v>шт</v>
          </cell>
          <cell r="C60">
            <v>856</v>
          </cell>
          <cell r="D60">
            <v>385</v>
          </cell>
          <cell r="E60">
            <v>721</v>
          </cell>
          <cell r="F60">
            <v>137</v>
          </cell>
          <cell r="G60">
            <v>0.45</v>
          </cell>
          <cell r="H60">
            <v>50</v>
          </cell>
          <cell r="I60" t="str">
            <v>матрица</v>
          </cell>
        </row>
        <row r="61">
          <cell r="A61" t="str">
            <v xml:space="preserve"> 324  Ветчина Филейская ТМ Вязанка Столичная 0,45 кг ПОКОМ</v>
          </cell>
          <cell r="B61" t="str">
            <v>шт</v>
          </cell>
          <cell r="C61">
            <v>460</v>
          </cell>
          <cell r="D61">
            <v>344</v>
          </cell>
          <cell r="E61">
            <v>407</v>
          </cell>
          <cell r="F61">
            <v>18</v>
          </cell>
          <cell r="G61">
            <v>0.45</v>
          </cell>
          <cell r="H61">
            <v>50</v>
          </cell>
          <cell r="I61" t="str">
            <v>матрица</v>
          </cell>
        </row>
        <row r="62">
          <cell r="A62" t="str">
            <v xml:space="preserve"> 328  Сардельки Сочинки Стародворье ТМ  0,4 кг ПОКОМ</v>
          </cell>
          <cell r="B62" t="str">
            <v>шт</v>
          </cell>
          <cell r="C62">
            <v>50</v>
          </cell>
          <cell r="E62">
            <v>10</v>
          </cell>
          <cell r="G62">
            <v>0</v>
          </cell>
          <cell r="H62" t="e">
            <v>#N/A</v>
          </cell>
          <cell r="I62" t="str">
            <v>в матрице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 t="str">
            <v>кг</v>
          </cell>
          <cell r="C63">
            <v>599.71400000000006</v>
          </cell>
          <cell r="D63">
            <v>113.404</v>
          </cell>
          <cell r="E63">
            <v>257.80099999999999</v>
          </cell>
          <cell r="F63">
            <v>393.11099999999999</v>
          </cell>
          <cell r="G63">
            <v>1</v>
          </cell>
          <cell r="H63">
            <v>50</v>
          </cell>
          <cell r="I63" t="str">
            <v>матрица</v>
          </cell>
        </row>
        <row r="64">
          <cell r="A64" t="str">
            <v xml:space="preserve"> 333  Колбаса Балыковая, Вязанка фиброуз в/у, ВЕС ПОКОМ</v>
          </cell>
          <cell r="B64" t="str">
            <v>кг</v>
          </cell>
          <cell r="C64">
            <v>2.7069999999999999</v>
          </cell>
          <cell r="D64">
            <v>46.954999999999998</v>
          </cell>
          <cell r="E64">
            <v>23.061</v>
          </cell>
          <cell r="F64">
            <v>24.832000000000001</v>
          </cell>
          <cell r="G64">
            <v>1</v>
          </cell>
          <cell r="H64">
            <v>40</v>
          </cell>
          <cell r="I64" t="str">
            <v>матрица</v>
          </cell>
        </row>
        <row r="65">
          <cell r="A65" t="str">
            <v xml:space="preserve"> 334  Паштет Любительский ТМ Стародворье ламистер 0,1 кг  ПОКОМ</v>
          </cell>
          <cell r="B65" t="str">
            <v>шт</v>
          </cell>
          <cell r="C65">
            <v>183</v>
          </cell>
          <cell r="D65">
            <v>359</v>
          </cell>
          <cell r="E65">
            <v>471</v>
          </cell>
          <cell r="G65">
            <v>0.1</v>
          </cell>
          <cell r="H65">
            <v>730</v>
          </cell>
          <cell r="I65" t="str">
            <v>матрица</v>
          </cell>
        </row>
        <row r="66">
          <cell r="A66" t="str">
            <v xml:space="preserve"> 335  Колбаса Сливушка ТМ Вязанка. ВЕС.  ПОКОМ </v>
          </cell>
          <cell r="B66" t="str">
            <v>кг</v>
          </cell>
          <cell r="C66">
            <v>95.507999999999996</v>
          </cell>
          <cell r="E66">
            <v>57.546999999999997</v>
          </cell>
          <cell r="F66">
            <v>36.619</v>
          </cell>
          <cell r="G66">
            <v>1</v>
          </cell>
          <cell r="H66">
            <v>50</v>
          </cell>
          <cell r="I66" t="str">
            <v>матрица</v>
          </cell>
        </row>
        <row r="67">
          <cell r="A67" t="str">
            <v xml:space="preserve"> 338  Паштет печеночный с морковью ТМ Стародворье ламистер 0,1 кг.  ПОКОМ</v>
          </cell>
          <cell r="B67" t="str">
            <v>шт</v>
          </cell>
          <cell r="C67">
            <v>165</v>
          </cell>
          <cell r="D67">
            <v>283</v>
          </cell>
          <cell r="E67">
            <v>166</v>
          </cell>
          <cell r="G67">
            <v>0.1</v>
          </cell>
          <cell r="H67">
            <v>730</v>
          </cell>
          <cell r="I67" t="str">
            <v>матрица</v>
          </cell>
        </row>
        <row r="68">
          <cell r="A68" t="str">
            <v xml:space="preserve"> 342 Сосиски Сочинки Молочные ТМ Стародворье 0,4 кг ПОКОМ</v>
          </cell>
          <cell r="B68" t="str">
            <v>шт</v>
          </cell>
          <cell r="C68">
            <v>147</v>
          </cell>
          <cell r="D68">
            <v>463</v>
          </cell>
          <cell r="E68">
            <v>359</v>
          </cell>
          <cell r="F68">
            <v>234</v>
          </cell>
          <cell r="G68">
            <v>0.4</v>
          </cell>
          <cell r="H68">
            <v>40</v>
          </cell>
          <cell r="I68" t="str">
            <v>матрица</v>
          </cell>
        </row>
        <row r="69">
          <cell r="A69" t="str">
            <v xml:space="preserve"> 343 Сосиски Сочинки Сливочные ТМ Стародворье  0,4 кг</v>
          </cell>
          <cell r="B69" t="str">
            <v>шт</v>
          </cell>
          <cell r="C69">
            <v>164</v>
          </cell>
          <cell r="D69">
            <v>378</v>
          </cell>
          <cell r="E69">
            <v>337</v>
          </cell>
          <cell r="F69">
            <v>194</v>
          </cell>
          <cell r="G69">
            <v>0.4</v>
          </cell>
          <cell r="H69">
            <v>40</v>
          </cell>
          <cell r="I69" t="str">
            <v>матрица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B70" t="str">
            <v>кг</v>
          </cell>
          <cell r="C70">
            <v>3.6859999999999999</v>
          </cell>
          <cell r="E70">
            <v>3.6859999999999999</v>
          </cell>
          <cell r="G70">
            <v>1</v>
          </cell>
          <cell r="H70">
            <v>40</v>
          </cell>
          <cell r="I70" t="str">
            <v>в матрице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B71" t="str">
            <v>кг</v>
          </cell>
          <cell r="C71">
            <v>24.416</v>
          </cell>
          <cell r="D71">
            <v>322.03800000000001</v>
          </cell>
          <cell r="E71">
            <v>161.86699999999999</v>
          </cell>
          <cell r="F71">
            <v>104.018</v>
          </cell>
          <cell r="G71">
            <v>1</v>
          </cell>
          <cell r="H71">
            <v>40</v>
          </cell>
          <cell r="I71" t="str">
            <v>матрица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8</v>
          </cell>
          <cell r="E72">
            <v>3</v>
          </cell>
          <cell r="G72">
            <v>0.6</v>
          </cell>
          <cell r="H72">
            <v>60</v>
          </cell>
          <cell r="I72" t="str">
            <v>в матрице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D73">
            <v>5</v>
          </cell>
          <cell r="G73">
            <v>0.6</v>
          </cell>
          <cell r="H73">
            <v>60</v>
          </cell>
          <cell r="I73" t="str">
            <v>в матрице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13</v>
          </cell>
          <cell r="D74">
            <v>2</v>
          </cell>
          <cell r="E74">
            <v>7</v>
          </cell>
          <cell r="G74">
            <v>0.6</v>
          </cell>
          <cell r="H74">
            <v>60</v>
          </cell>
          <cell r="I74" t="str">
            <v>в матрице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8</v>
          </cell>
          <cell r="E75">
            <v>6</v>
          </cell>
          <cell r="G75">
            <v>0.6</v>
          </cell>
          <cell r="H75">
            <v>55</v>
          </cell>
          <cell r="I75" t="str">
            <v>в матрице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27</v>
          </cell>
          <cell r="D76">
            <v>236</v>
          </cell>
          <cell r="E76">
            <v>113</v>
          </cell>
          <cell r="G76">
            <v>0.4</v>
          </cell>
          <cell r="H76" t="e">
            <v>#N/A</v>
          </cell>
          <cell r="I76" t="str">
            <v>матрица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140</v>
          </cell>
          <cell r="D77">
            <v>244</v>
          </cell>
          <cell r="E77">
            <v>186</v>
          </cell>
          <cell r="F77">
            <v>113</v>
          </cell>
          <cell r="G77">
            <v>0.33</v>
          </cell>
          <cell r="H77" t="e">
            <v>#N/A</v>
          </cell>
          <cell r="I77" t="str">
            <v>матрица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154</v>
          </cell>
          <cell r="D78">
            <v>88</v>
          </cell>
          <cell r="E78">
            <v>142</v>
          </cell>
          <cell r="F78">
            <v>-1</v>
          </cell>
          <cell r="G78">
            <v>0.35</v>
          </cell>
          <cell r="H78" t="e">
            <v>#N/A</v>
          </cell>
          <cell r="I78" t="str">
            <v>матрица</v>
          </cell>
        </row>
        <row r="79">
          <cell r="A79" t="str">
            <v xml:space="preserve"> 410  Сосиски Баварские с сыром ТМ Стародворье 0,35 кг. ПОКОМ</v>
          </cell>
          <cell r="B79" t="str">
            <v>шт</v>
          </cell>
          <cell r="C79">
            <v>379</v>
          </cell>
          <cell r="D79">
            <v>323</v>
          </cell>
          <cell r="E79">
            <v>321</v>
          </cell>
          <cell r="G79">
            <v>0.35</v>
          </cell>
          <cell r="H79">
            <v>40</v>
          </cell>
          <cell r="I79" t="str">
            <v>матрица</v>
          </cell>
        </row>
        <row r="80">
          <cell r="A80" t="str">
            <v xml:space="preserve"> 412  Сосиски Баварские ТМ Стародворье 0,35 кг ПОКОМ</v>
          </cell>
          <cell r="B80" t="str">
            <v>шт</v>
          </cell>
          <cell r="C80">
            <v>909</v>
          </cell>
          <cell r="D80">
            <v>976</v>
          </cell>
          <cell r="E80">
            <v>488</v>
          </cell>
          <cell r="F80">
            <v>2</v>
          </cell>
          <cell r="G80">
            <v>0.35</v>
          </cell>
          <cell r="H80">
            <v>45</v>
          </cell>
          <cell r="I80" t="str">
            <v>матрица</v>
          </cell>
        </row>
        <row r="81">
          <cell r="A81" t="str">
            <v xml:space="preserve"> 413  Ветчина Сливушка с индейкой ТМ Вязанка  0,3 кг. ПОКОМ</v>
          </cell>
          <cell r="B81" t="str">
            <v>шт</v>
          </cell>
          <cell r="C81">
            <v>1</v>
          </cell>
          <cell r="D81">
            <v>90</v>
          </cell>
          <cell r="E81">
            <v>20</v>
          </cell>
          <cell r="G81">
            <v>0.3</v>
          </cell>
          <cell r="H81">
            <v>50</v>
          </cell>
          <cell r="I81" t="str">
            <v>в матрице</v>
          </cell>
        </row>
        <row r="82">
          <cell r="A82" t="str">
            <v xml:space="preserve"> 434  Колбаса Сервелат Кремлевский в вакуумной упаковке ТМ Стародворье.ВЕС  ПОКОМ</v>
          </cell>
          <cell r="B82" t="str">
            <v>кг</v>
          </cell>
          <cell r="C82">
            <v>456.25599999999997</v>
          </cell>
          <cell r="D82">
            <v>1185.8779999999999</v>
          </cell>
          <cell r="E82">
            <v>440.41399999999999</v>
          </cell>
          <cell r="F82">
            <v>911.88900000000001</v>
          </cell>
          <cell r="G82">
            <v>0</v>
          </cell>
          <cell r="H82" t="e">
            <v>#N/A</v>
          </cell>
          <cell r="I82" t="str">
            <v>не в матрице</v>
          </cell>
        </row>
        <row r="83">
          <cell r="A83" t="str">
            <v xml:space="preserve"> 437  Шпикачки Сочинки в оболочке черева в модифицированной газовой среде.ТМ Стародворье ВЕС ПОКОМ</v>
          </cell>
          <cell r="B83" t="str">
            <v>кг</v>
          </cell>
          <cell r="G83">
            <v>0</v>
          </cell>
          <cell r="H83" t="e">
            <v>#N/A</v>
          </cell>
          <cell r="I83" t="str">
            <v>не в матрице</v>
          </cell>
        </row>
        <row r="84">
          <cell r="A84" t="str">
            <v xml:space="preserve"> 452  Колбаса Со шпиком ВЕС большой батон ТМ Особый рецепт  ПОКОМ</v>
          </cell>
          <cell r="B84" t="str">
            <v>кг</v>
          </cell>
          <cell r="C84">
            <v>403.03199999999998</v>
          </cell>
          <cell r="D84">
            <v>929.95500000000004</v>
          </cell>
          <cell r="E84">
            <v>383.95699999999999</v>
          </cell>
          <cell r="F84">
            <v>413.827</v>
          </cell>
          <cell r="G84">
            <v>1</v>
          </cell>
          <cell r="H84">
            <v>60</v>
          </cell>
          <cell r="I84" t="str">
            <v>матрица</v>
          </cell>
        </row>
        <row r="85">
          <cell r="A85" t="str">
            <v xml:space="preserve"> 456  Колбаса Филейная ТМ Особый рецепт ВЕС большой батон  ПОКОМ</v>
          </cell>
          <cell r="B85" t="str">
            <v>кг</v>
          </cell>
          <cell r="C85">
            <v>198.029</v>
          </cell>
          <cell r="D85">
            <v>809.75400000000002</v>
          </cell>
          <cell r="E85">
            <v>108.24299999999999</v>
          </cell>
          <cell r="F85">
            <v>508.99599999999998</v>
          </cell>
          <cell r="G85">
            <v>1</v>
          </cell>
          <cell r="H85">
            <v>60</v>
          </cell>
          <cell r="I85" t="str">
            <v>в матрице</v>
          </cell>
        </row>
        <row r="86">
          <cell r="A86" t="str">
            <v xml:space="preserve"> 457  Колбаса Молочная ТМ Особый рецепт ВЕС большой батон  ПОКОМ</v>
          </cell>
          <cell r="B86" t="str">
            <v>кг</v>
          </cell>
          <cell r="C86">
            <v>143.03</v>
          </cell>
          <cell r="D86">
            <v>624.91300000000001</v>
          </cell>
          <cell r="E86">
            <v>199.892</v>
          </cell>
          <cell r="F86">
            <v>188.56800000000001</v>
          </cell>
          <cell r="G86">
            <v>1</v>
          </cell>
          <cell r="H86">
            <v>60</v>
          </cell>
          <cell r="I86" t="str">
            <v>матрица</v>
          </cell>
        </row>
        <row r="87">
          <cell r="A87" t="str">
            <v xml:space="preserve"> 460  Колбаса Стародворская Традиционная ВЕС ТМ Стародворье в оболочке полиамид. ПОКОМ</v>
          </cell>
          <cell r="B87" t="str">
            <v>кг</v>
          </cell>
          <cell r="C87">
            <v>857.76300000000003</v>
          </cell>
          <cell r="D87">
            <v>2039.4380000000001</v>
          </cell>
          <cell r="E87">
            <v>678.48199999999997</v>
          </cell>
          <cell r="F87">
            <v>1093.3399999999999</v>
          </cell>
          <cell r="G87">
            <v>1</v>
          </cell>
          <cell r="H87">
            <v>55</v>
          </cell>
          <cell r="I87" t="str">
            <v>ТОП / матрица</v>
          </cell>
        </row>
        <row r="88">
          <cell r="A88" t="str">
            <v xml:space="preserve"> 462  Колбаса Со шпиком ТМ Особый рецепт в оболочке полиамид 0,5 кг. ПОКОМ</v>
          </cell>
          <cell r="B88" t="str">
            <v>шт</v>
          </cell>
          <cell r="C88">
            <v>117</v>
          </cell>
          <cell r="D88">
            <v>149</v>
          </cell>
          <cell r="E88">
            <v>43</v>
          </cell>
          <cell r="F88">
            <v>71</v>
          </cell>
          <cell r="G88">
            <v>0.5</v>
          </cell>
          <cell r="H88">
            <v>60</v>
          </cell>
          <cell r="I88" t="str">
            <v>матрица</v>
          </cell>
        </row>
        <row r="89">
          <cell r="A89" t="str">
            <v xml:space="preserve"> 463  Колбаса Молочная Традиционнаяв оболочке полиамид.ТМ Стародворье. ВЕС ПОКОМ</v>
          </cell>
          <cell r="B89" t="str">
            <v>кг</v>
          </cell>
          <cell r="C89">
            <v>1.333</v>
          </cell>
          <cell r="D89">
            <v>79.790000000000006</v>
          </cell>
          <cell r="E89">
            <v>51.930999999999997</v>
          </cell>
          <cell r="F89">
            <v>1.3360000000000001</v>
          </cell>
          <cell r="G89">
            <v>1</v>
          </cell>
          <cell r="H89">
            <v>55</v>
          </cell>
          <cell r="I89" t="str">
            <v>матрица</v>
          </cell>
        </row>
        <row r="90">
          <cell r="A90" t="str">
            <v xml:space="preserve"> 464  Колбаса Стародворская Традиционная со шпиком оболочке полиамид ТМ Стародворье.</v>
          </cell>
          <cell r="B90" t="str">
            <v>кг</v>
          </cell>
          <cell r="C90">
            <v>28.231000000000002</v>
          </cell>
          <cell r="D90">
            <v>108.875</v>
          </cell>
          <cell r="E90">
            <v>81.221000000000004</v>
          </cell>
          <cell r="F90">
            <v>55.884999999999998</v>
          </cell>
          <cell r="G90">
            <v>1</v>
          </cell>
          <cell r="H90">
            <v>55</v>
          </cell>
          <cell r="I90" t="str">
            <v>матрица</v>
          </cell>
        </row>
        <row r="91">
          <cell r="A91" t="str">
            <v xml:space="preserve"> 466  Сосиски Ганноверские в оболочке амицел в модиф. газовой среде 0,5 кг ТМ Стародворье. ПОКОМ</v>
          </cell>
          <cell r="B91" t="str">
            <v>шт</v>
          </cell>
          <cell r="C91">
            <v>307</v>
          </cell>
          <cell r="D91">
            <v>94</v>
          </cell>
          <cell r="E91">
            <v>316</v>
          </cell>
          <cell r="F91">
            <v>-2</v>
          </cell>
          <cell r="G91">
            <v>0.5</v>
          </cell>
          <cell r="H91">
            <v>40</v>
          </cell>
          <cell r="I91" t="str">
            <v>матрица</v>
          </cell>
        </row>
        <row r="92">
          <cell r="A92" t="str">
            <v xml:space="preserve"> 467  Колбаса Филейная 0,5кг ТМ Особый рецепт  ПОКОМ</v>
          </cell>
          <cell r="B92" t="str">
            <v>шт</v>
          </cell>
          <cell r="C92">
            <v>248</v>
          </cell>
          <cell r="D92">
            <v>122</v>
          </cell>
          <cell r="E92">
            <v>78</v>
          </cell>
          <cell r="F92">
            <v>172</v>
          </cell>
          <cell r="G92">
            <v>0.5</v>
          </cell>
          <cell r="H92">
            <v>60</v>
          </cell>
          <cell r="I92" t="str">
            <v>матрица</v>
          </cell>
        </row>
        <row r="93">
          <cell r="A93" t="str">
            <v xml:space="preserve"> 468  Колбаса Стародворская Традиционная ТМ Стародворье в оболочке полиамид 0,4 кг. ПОКОМ</v>
          </cell>
          <cell r="B93" t="str">
            <v>шт</v>
          </cell>
          <cell r="C93">
            <v>116</v>
          </cell>
          <cell r="D93">
            <v>135</v>
          </cell>
          <cell r="E93">
            <v>124</v>
          </cell>
          <cell r="F93">
            <v>117</v>
          </cell>
          <cell r="G93">
            <v>0.4</v>
          </cell>
          <cell r="H93">
            <v>55</v>
          </cell>
          <cell r="I93" t="str">
            <v>матрица</v>
          </cell>
        </row>
        <row r="94">
          <cell r="A94" t="str">
            <v xml:space="preserve"> 469  Колбаса Филедворская по-стародворски ТМ Стародворье в оболочке полиамид.ВЕС  ПОКОМ </v>
          </cell>
          <cell r="B94" t="str">
            <v>кг</v>
          </cell>
          <cell r="C94">
            <v>657.40200000000004</v>
          </cell>
          <cell r="D94">
            <v>2969.5219999999999</v>
          </cell>
          <cell r="E94">
            <v>369.43</v>
          </cell>
          <cell r="F94">
            <v>2301.4070000000002</v>
          </cell>
          <cell r="G94">
            <v>1</v>
          </cell>
          <cell r="H94">
            <v>55</v>
          </cell>
          <cell r="I94" t="str">
            <v>ТОП / матрица</v>
          </cell>
        </row>
        <row r="95">
          <cell r="A95" t="str">
            <v xml:space="preserve"> 481  Колбаса Филейная оригинальная ВЕС 1,87кг ТМ Особый рецепт большой батон  ПОКОМ</v>
          </cell>
          <cell r="B95" t="str">
            <v>кг</v>
          </cell>
          <cell r="C95">
            <v>16.114000000000001</v>
          </cell>
          <cell r="E95">
            <v>8.9260000000000002</v>
          </cell>
          <cell r="F95">
            <v>7.1879999999999997</v>
          </cell>
          <cell r="G95">
            <v>1</v>
          </cell>
          <cell r="H95" t="e">
            <v>#N/A</v>
          </cell>
          <cell r="I95" t="str">
            <v>матрица</v>
          </cell>
        </row>
        <row r="96">
          <cell r="A96" t="str">
            <v xml:space="preserve"> 483  Колбаса Молочная Традиционная ТМ Стародворье в оболочке полиамид 0,4 кг. ПОКОМ </v>
          </cell>
          <cell r="B96" t="str">
            <v>шт</v>
          </cell>
          <cell r="C96">
            <v>132</v>
          </cell>
          <cell r="D96">
            <v>40</v>
          </cell>
          <cell r="E96">
            <v>83</v>
          </cell>
          <cell r="F96">
            <v>88</v>
          </cell>
          <cell r="G96">
            <v>0.4</v>
          </cell>
          <cell r="H96">
            <v>55</v>
          </cell>
          <cell r="I96" t="str">
            <v>матрица</v>
          </cell>
        </row>
        <row r="97">
          <cell r="A97" t="str">
            <v xml:space="preserve"> 485  Колбаса Молочная по-стародворски ТМ Стародворье в оболочке полиамид. ВЕС ПОКОМ </v>
          </cell>
          <cell r="B97" t="str">
            <v>кг</v>
          </cell>
          <cell r="C97">
            <v>50.896000000000001</v>
          </cell>
          <cell r="D97">
            <v>10.805</v>
          </cell>
          <cell r="E97">
            <v>53.619</v>
          </cell>
          <cell r="F97">
            <v>8.0820000000000007</v>
          </cell>
          <cell r="G97">
            <v>1</v>
          </cell>
          <cell r="H97">
            <v>55</v>
          </cell>
          <cell r="I97" t="str">
            <v>матрица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B98" t="str">
            <v>шт</v>
          </cell>
          <cell r="C98">
            <v>266</v>
          </cell>
          <cell r="D98">
            <v>97</v>
          </cell>
          <cell r="E98">
            <v>270</v>
          </cell>
          <cell r="F98">
            <v>5</v>
          </cell>
          <cell r="G98">
            <v>0.3</v>
          </cell>
          <cell r="H98">
            <v>40</v>
          </cell>
          <cell r="I98" t="str">
            <v>матрица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B99" t="str">
            <v>шт</v>
          </cell>
          <cell r="C99">
            <v>95</v>
          </cell>
          <cell r="D99">
            <v>770</v>
          </cell>
          <cell r="E99">
            <v>231</v>
          </cell>
          <cell r="F99">
            <v>157</v>
          </cell>
          <cell r="G99">
            <v>0.3</v>
          </cell>
          <cell r="H99">
            <v>40</v>
          </cell>
          <cell r="I99" t="str">
            <v>матрица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B100" t="str">
            <v>шт</v>
          </cell>
          <cell r="C100">
            <v>162</v>
          </cell>
          <cell r="D100">
            <v>133</v>
          </cell>
          <cell r="E100">
            <v>148</v>
          </cell>
          <cell r="F100">
            <v>131</v>
          </cell>
          <cell r="G100">
            <v>0.3</v>
          </cell>
          <cell r="H100">
            <v>40</v>
          </cell>
          <cell r="I100" t="str">
            <v>матрица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127</v>
          </cell>
          <cell r="D101">
            <v>138</v>
          </cell>
          <cell r="E101">
            <v>85</v>
          </cell>
          <cell r="F101">
            <v>20</v>
          </cell>
          <cell r="G101">
            <v>0.12</v>
          </cell>
          <cell r="H101">
            <v>45</v>
          </cell>
          <cell r="I101" t="str">
            <v>матрица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142</v>
          </cell>
          <cell r="D102">
            <v>116</v>
          </cell>
          <cell r="E102">
            <v>119</v>
          </cell>
          <cell r="F102">
            <v>61</v>
          </cell>
          <cell r="G102">
            <v>7.0000000000000007E-2</v>
          </cell>
          <cell r="H102">
            <v>60</v>
          </cell>
          <cell r="I102" t="str">
            <v>матрица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126</v>
          </cell>
          <cell r="D103">
            <v>2</v>
          </cell>
          <cell r="E103">
            <v>71</v>
          </cell>
          <cell r="F103">
            <v>17</v>
          </cell>
          <cell r="G103">
            <v>0.12</v>
          </cell>
          <cell r="H103">
            <v>90</v>
          </cell>
          <cell r="I103" t="str">
            <v>матрица</v>
          </cell>
        </row>
        <row r="104">
          <cell r="A104" t="str">
            <v xml:space="preserve"> 522  Колбаса Гвардейская с/к ТМ Стародворье  ПОКОМ</v>
          </cell>
          <cell r="B104" t="str">
            <v>кг</v>
          </cell>
          <cell r="G104">
            <v>1</v>
          </cell>
          <cell r="H104">
            <v>180</v>
          </cell>
          <cell r="I104" t="str">
            <v>матрица</v>
          </cell>
        </row>
        <row r="105">
          <cell r="A105" t="str">
            <v xml:space="preserve"> 525  Колбаса Фуэт нарезка 0,07кг ТМ Стародворье  ПОКОМ</v>
          </cell>
          <cell r="B105" t="str">
            <v>шт</v>
          </cell>
          <cell r="C105">
            <v>263</v>
          </cell>
          <cell r="D105">
            <v>23</v>
          </cell>
          <cell r="E105">
            <v>192</v>
          </cell>
          <cell r="G105">
            <v>7.0000000000000007E-2</v>
          </cell>
          <cell r="H105">
            <v>90</v>
          </cell>
          <cell r="I105" t="str">
            <v>матрица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B106" t="str">
            <v>шт</v>
          </cell>
          <cell r="C106">
            <v>2</v>
          </cell>
          <cell r="D106">
            <v>129</v>
          </cell>
          <cell r="E106">
            <v>105</v>
          </cell>
          <cell r="G106">
            <v>0.05</v>
          </cell>
          <cell r="H106">
            <v>90</v>
          </cell>
          <cell r="I106" t="str">
            <v>матрица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B107" t="str">
            <v>шт</v>
          </cell>
          <cell r="C107">
            <v>296</v>
          </cell>
          <cell r="D107">
            <v>213</v>
          </cell>
          <cell r="E107">
            <v>156</v>
          </cell>
          <cell r="F107">
            <v>66</v>
          </cell>
          <cell r="G107">
            <v>5.5E-2</v>
          </cell>
          <cell r="H107">
            <v>90</v>
          </cell>
          <cell r="I107" t="str">
            <v>матрица</v>
          </cell>
        </row>
        <row r="108">
          <cell r="A108" t="str">
            <v xml:space="preserve"> 529  Бекон выдержанный нарезка 0,055кг ТМ Стародворье  ПОКОМ</v>
          </cell>
          <cell r="B108" t="str">
            <v>шт</v>
          </cell>
          <cell r="C108">
            <v>33</v>
          </cell>
          <cell r="D108">
            <v>80</v>
          </cell>
          <cell r="E108">
            <v>55</v>
          </cell>
          <cell r="F108">
            <v>42</v>
          </cell>
          <cell r="G108">
            <v>5.5E-2</v>
          </cell>
          <cell r="H108">
            <v>90</v>
          </cell>
          <cell r="I108" t="str">
            <v>матрица</v>
          </cell>
        </row>
        <row r="109">
          <cell r="A109" t="str">
            <v xml:space="preserve"> 530  Окорок Хамон выдержанный нарезка 0,055кг ТМ Стародворье  ПОКОМ</v>
          </cell>
          <cell r="B109" t="str">
            <v>шт</v>
          </cell>
          <cell r="C109">
            <v>243</v>
          </cell>
          <cell r="D109">
            <v>51</v>
          </cell>
          <cell r="E109">
            <v>75</v>
          </cell>
          <cell r="F109">
            <v>33</v>
          </cell>
          <cell r="G109">
            <v>5.5E-2</v>
          </cell>
          <cell r="H109">
            <v>90</v>
          </cell>
          <cell r="I109" t="str">
            <v>матрица</v>
          </cell>
        </row>
        <row r="110">
          <cell r="A110" t="str">
            <v>298  Колбаса Сливушка ТМ Вязанка, 0,375кг,  ПОКОМ</v>
          </cell>
          <cell r="B110" t="str">
            <v>шт</v>
          </cell>
          <cell r="C110">
            <v>739</v>
          </cell>
          <cell r="D110">
            <v>11</v>
          </cell>
          <cell r="E110">
            <v>431</v>
          </cell>
          <cell r="F110">
            <v>313</v>
          </cell>
          <cell r="G110">
            <v>0.375</v>
          </cell>
          <cell r="H110">
            <v>50</v>
          </cell>
          <cell r="I110" t="str">
            <v>матрица</v>
          </cell>
        </row>
        <row r="111">
          <cell r="A111" t="str">
            <v>523  Колбаса Сальчичон нарезка 0,07кг ТМ Стародворье  ПОКОМ</v>
          </cell>
          <cell r="B111" t="str">
            <v>шт</v>
          </cell>
          <cell r="C111">
            <v>321</v>
          </cell>
          <cell r="D111">
            <v>197</v>
          </cell>
          <cell r="E111">
            <v>167</v>
          </cell>
          <cell r="F111">
            <v>117</v>
          </cell>
          <cell r="G111">
            <v>7.0000000000000007E-2</v>
          </cell>
          <cell r="H111">
            <v>90</v>
          </cell>
          <cell r="I111" t="str">
            <v>матрица</v>
          </cell>
        </row>
        <row r="112">
          <cell r="A112" t="str">
            <v>524  Колбаса Сервелат Ореховый нарезка 0,07кг ТМ Стародворье  ПОКОМ</v>
          </cell>
          <cell r="B112" t="str">
            <v>шт</v>
          </cell>
          <cell r="C112">
            <v>291</v>
          </cell>
          <cell r="D112">
            <v>142</v>
          </cell>
          <cell r="E112">
            <v>268</v>
          </cell>
          <cell r="F112">
            <v>82</v>
          </cell>
          <cell r="G112">
            <v>7.0000000000000007E-2</v>
          </cell>
          <cell r="H112">
            <v>90</v>
          </cell>
          <cell r="I112" t="str">
            <v>матрица</v>
          </cell>
        </row>
        <row r="113">
          <cell r="A113" t="str">
            <v>БОНУС_ 307  Колбаса Сервелат Мясорубский с мелкорубленным окороком 0,35 кг срез ТМ Стародворье</v>
          </cell>
          <cell r="B113" t="str">
            <v>шт</v>
          </cell>
          <cell r="C113">
            <v>-33</v>
          </cell>
          <cell r="D113">
            <v>64</v>
          </cell>
          <cell r="E113">
            <v>31</v>
          </cell>
          <cell r="G113">
            <v>0</v>
          </cell>
          <cell r="H113" t="e">
            <v>#N/A</v>
          </cell>
          <cell r="I113" t="str">
            <v>бонус</v>
          </cell>
        </row>
        <row r="114">
          <cell r="A114" t="str">
            <v>БОНУС_ 319  Колбаса вареная Филейская ТМ Вязанка ТС Классическая, 0,45 кг. ПОКОМ</v>
          </cell>
          <cell r="B114" t="str">
            <v>шт</v>
          </cell>
          <cell r="C114">
            <v>-291</v>
          </cell>
          <cell r="D114">
            <v>788</v>
          </cell>
          <cell r="E114">
            <v>497</v>
          </cell>
          <cell r="G114">
            <v>0</v>
          </cell>
          <cell r="H114" t="e">
            <v>#N/A</v>
          </cell>
          <cell r="I114" t="str">
            <v>бонус</v>
          </cell>
        </row>
        <row r="115">
          <cell r="A115" t="str">
            <v>БОНУС_ 412  Сосиски Баварские ТМ Стародворье 0,35 кг ПОКОМ</v>
          </cell>
          <cell r="B115" t="str">
            <v>шт</v>
          </cell>
          <cell r="C115">
            <v>-279</v>
          </cell>
          <cell r="D115">
            <v>733</v>
          </cell>
          <cell r="E115">
            <v>454</v>
          </cell>
          <cell r="G115">
            <v>0</v>
          </cell>
          <cell r="H115" t="e">
            <v>#N/A</v>
          </cell>
          <cell r="I115" t="str">
            <v>бонус</v>
          </cell>
        </row>
        <row r="116">
          <cell r="A116" t="str">
            <v>БОНУС_523  Колбаса Сальчичон нарезка 0,07кг ТМ Стародворье  ПОКОМ</v>
          </cell>
          <cell r="B116" t="str">
            <v>шт</v>
          </cell>
          <cell r="C116">
            <v>-58</v>
          </cell>
          <cell r="D116">
            <v>130</v>
          </cell>
          <cell r="E116">
            <v>72</v>
          </cell>
          <cell r="G116">
            <v>0</v>
          </cell>
          <cell r="H116" t="e">
            <v>#N/A</v>
          </cell>
          <cell r="I116" t="str">
            <v>бонус</v>
          </cell>
        </row>
        <row r="117">
          <cell r="A117" t="str">
            <v>БОНУС_Колбаса Докторская Особая ТМ Особый рецепт, ВЕС  ПОКОМ</v>
          </cell>
          <cell r="B117" t="str">
            <v>кг</v>
          </cell>
          <cell r="C117">
            <v>-49.95</v>
          </cell>
          <cell r="D117">
            <v>408.20400000000001</v>
          </cell>
          <cell r="E117">
            <v>358.25400000000002</v>
          </cell>
          <cell r="G117">
            <v>0</v>
          </cell>
          <cell r="H117" t="e">
            <v>#N/A</v>
          </cell>
          <cell r="I117" t="str">
            <v>бонус</v>
          </cell>
        </row>
        <row r="118">
          <cell r="A118" t="str">
            <v>БОНУС_Колбаса Сервелат Мясорубский с мелкорубленным окороком в/у  ТМ Стародворье ВЕС   ПОКОМ</v>
          </cell>
          <cell r="B118" t="str">
            <v>кг</v>
          </cell>
          <cell r="D118">
            <v>29.594999999999999</v>
          </cell>
          <cell r="E118">
            <v>29.594999999999999</v>
          </cell>
          <cell r="G118">
            <v>0</v>
          </cell>
          <cell r="H118" t="e">
            <v>#N/A</v>
          </cell>
          <cell r="I118" t="str">
            <v>бонус</v>
          </cell>
        </row>
        <row r="119">
          <cell r="A119" t="str">
            <v>С/к колбасы Княжеская Бордо Весовые б/о терм/п Стародворье</v>
          </cell>
          <cell r="G119">
            <v>1</v>
          </cell>
          <cell r="H119">
            <v>180</v>
          </cell>
          <cell r="I119" t="str">
            <v>матрица</v>
          </cell>
        </row>
        <row r="120">
          <cell r="A120" t="str">
            <v>С/к колбасы Салями Охотничья Бордо Весовые б/о терм/п 180 Стародворье</v>
          </cell>
          <cell r="B120" t="str">
            <v>кг</v>
          </cell>
          <cell r="G120">
            <v>1</v>
          </cell>
          <cell r="H120">
            <v>180</v>
          </cell>
          <cell r="I120" t="str">
            <v>матрица</v>
          </cell>
        </row>
        <row r="121">
          <cell r="A121" t="str">
            <v xml:space="preserve"> 345  Колбаса Сочинка по-фински с сочным окроком ТМ Стародворье ВЕС ПОКОМ</v>
          </cell>
          <cell r="B121" t="str">
            <v>кг</v>
          </cell>
          <cell r="G121">
            <v>1</v>
          </cell>
          <cell r="H121">
            <v>40</v>
          </cell>
          <cell r="I121" t="str">
            <v>ВНИМАНИЕ / 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4" sqref="T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1" width="10.28515625" style="19" customWidth="1"/>
    <col min="12" max="13" width="7" customWidth="1"/>
    <col min="14" max="15" width="0.28515625" customWidth="1"/>
    <col min="16" max="16" width="0.42578125" customWidth="1"/>
    <col min="17" max="19" width="7" customWidth="1"/>
    <col min="20" max="20" width="21" customWidth="1"/>
    <col min="21" max="22" width="5" customWidth="1"/>
    <col min="23" max="32" width="6" customWidth="1"/>
    <col min="33" max="33" width="18.42578125" customWidth="1"/>
    <col min="34" max="34" width="7" customWidth="1"/>
    <col min="35" max="35" width="8" customWidth="1"/>
    <col min="36" max="36" width="11.85546875" customWidth="1"/>
    <col min="37" max="51" width="8" customWidth="1"/>
  </cols>
  <sheetData>
    <row r="1" spans="1:51" x14ac:dyDescent="0.25">
      <c r="A1" s="11"/>
      <c r="B1" s="11"/>
      <c r="C1" s="11"/>
      <c r="D1" s="11"/>
      <c r="E1" s="11"/>
      <c r="F1" s="11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 x14ac:dyDescent="0.25">
      <c r="A2" s="11"/>
      <c r="B2" s="11"/>
      <c r="C2" s="11"/>
      <c r="D2" s="11"/>
      <c r="E2" s="11"/>
      <c r="F2" s="1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155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 spans="1:51" x14ac:dyDescent="0.25">
      <c r="A4" s="11"/>
      <c r="B4" s="11"/>
      <c r="C4" s="11"/>
      <c r="D4" s="11"/>
      <c r="E4" s="11"/>
      <c r="F4" s="11"/>
      <c r="G4" s="7"/>
      <c r="H4" s="11"/>
      <c r="I4" s="11"/>
      <c r="J4" s="11"/>
      <c r="K4" s="11"/>
      <c r="L4" s="11"/>
      <c r="M4" s="11"/>
      <c r="N4" s="11"/>
      <c r="O4" s="11"/>
      <c r="P4" s="9" t="s">
        <v>24</v>
      </c>
      <c r="Q4" s="11" t="s">
        <v>25</v>
      </c>
      <c r="R4" s="11"/>
      <c r="S4" s="11"/>
      <c r="T4" s="11"/>
      <c r="U4" s="11"/>
      <c r="V4" s="11"/>
      <c r="W4" s="11" t="s">
        <v>26</v>
      </c>
      <c r="X4" s="11" t="s">
        <v>27</v>
      </c>
      <c r="Y4" s="11" t="s">
        <v>28</v>
      </c>
      <c r="Z4" s="11" t="s">
        <v>29</v>
      </c>
      <c r="AA4" s="11" t="s">
        <v>30</v>
      </c>
      <c r="AB4" s="11" t="s">
        <v>31</v>
      </c>
      <c r="AC4" s="11" t="s">
        <v>32</v>
      </c>
      <c r="AD4" s="11" t="s">
        <v>33</v>
      </c>
      <c r="AE4" s="11" t="s">
        <v>34</v>
      </c>
      <c r="AF4" s="11" t="s">
        <v>35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 spans="1:51" x14ac:dyDescent="0.25">
      <c r="A5" s="11"/>
      <c r="B5" s="11"/>
      <c r="C5" s="11"/>
      <c r="D5" s="11"/>
      <c r="E5" s="3">
        <f>SUM(E6:E500)</f>
        <v>9182.4809999999979</v>
      </c>
      <c r="F5" s="3">
        <f>SUM(F6:F500)</f>
        <v>9943.735999999999</v>
      </c>
      <c r="G5" s="7"/>
      <c r="H5" s="11"/>
      <c r="I5" s="11"/>
      <c r="J5" s="11"/>
      <c r="K5" s="11"/>
      <c r="L5" s="3">
        <f t="shared" ref="L5:S5" si="0">SUM(L6:L500)</f>
        <v>8705.909999999998</v>
      </c>
      <c r="M5" s="3">
        <f t="shared" si="0"/>
        <v>476.57100000000003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3">
        <f t="shared" si="0"/>
        <v>1836.4961999999998</v>
      </c>
      <c r="R5" s="3">
        <f t="shared" si="0"/>
        <v>10289.5394</v>
      </c>
      <c r="S5" s="3">
        <f t="shared" si="0"/>
        <v>0</v>
      </c>
      <c r="T5" s="11"/>
      <c r="U5" s="11"/>
      <c r="V5" s="11"/>
      <c r="W5" s="3">
        <f t="shared" ref="W5:AF5" si="1">SUM(W6:W500)</f>
        <v>1966.9204000000002</v>
      </c>
      <c r="X5" s="3">
        <f t="shared" si="1"/>
        <v>1908.8901999999991</v>
      </c>
      <c r="Y5" s="3">
        <f t="shared" si="1"/>
        <v>1762.5275999999999</v>
      </c>
      <c r="Z5" s="3">
        <f t="shared" si="1"/>
        <v>1899.1544000000001</v>
      </c>
      <c r="AA5" s="3">
        <f t="shared" si="1"/>
        <v>2020.8093999999996</v>
      </c>
      <c r="AB5" s="3">
        <f t="shared" si="1"/>
        <v>1727.8250000000003</v>
      </c>
      <c r="AC5" s="3">
        <f t="shared" si="1"/>
        <v>1503.1470000000006</v>
      </c>
      <c r="AD5" s="3">
        <f t="shared" si="1"/>
        <v>1229.7233999999996</v>
      </c>
      <c r="AE5" s="3">
        <f t="shared" si="1"/>
        <v>1461.4789999999996</v>
      </c>
      <c r="AF5" s="3">
        <f t="shared" si="1"/>
        <v>1256.8186000000001</v>
      </c>
      <c r="AG5" s="11"/>
      <c r="AH5" s="3">
        <f>SUM(AH6:AH500)</f>
        <v>5739.2394000000004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 spans="1:51" x14ac:dyDescent="0.25">
      <c r="A6" s="11" t="s">
        <v>36</v>
      </c>
      <c r="B6" s="11" t="s">
        <v>37</v>
      </c>
      <c r="C6" s="11"/>
      <c r="D6" s="11">
        <v>96.878</v>
      </c>
      <c r="E6" s="11">
        <v>59.308999999999997</v>
      </c>
      <c r="F6" s="11">
        <v>36.319000000000003</v>
      </c>
      <c r="G6" s="7">
        <v>1</v>
      </c>
      <c r="H6" s="11">
        <v>50</v>
      </c>
      <c r="I6" s="11" t="s">
        <v>38</v>
      </c>
      <c r="J6" s="11"/>
      <c r="K6" s="11" t="str">
        <f>VLOOKUP(A6,[1]Лист1!$A:$B,2,0)</f>
        <v>SU000722</v>
      </c>
      <c r="L6" s="11">
        <v>63</v>
      </c>
      <c r="M6" s="11">
        <f t="shared" ref="M6:M37" si="2">E6-L6</f>
        <v>-3.6910000000000025</v>
      </c>
      <c r="N6" s="11"/>
      <c r="O6" s="11"/>
      <c r="P6" s="11"/>
      <c r="Q6" s="11">
        <f t="shared" ref="Q6:Q37" si="3">E6/5</f>
        <v>11.861799999999999</v>
      </c>
      <c r="R6" s="4">
        <f>11*Q6-F6</f>
        <v>94.160799999999981</v>
      </c>
      <c r="S6" s="4"/>
      <c r="T6" s="11" t="str">
        <f>VLOOKUP(K6,[2]Sheet!$K:$K,1,0)</f>
        <v>SU000722</v>
      </c>
      <c r="U6" s="11">
        <f t="shared" ref="U6:U37" si="4">(F6+R6)/Q6</f>
        <v>11</v>
      </c>
      <c r="V6" s="11">
        <f t="shared" ref="V6:V37" si="5">F6/Q6</f>
        <v>3.0618455883592715</v>
      </c>
      <c r="W6" s="11">
        <v>8.8242000000000012</v>
      </c>
      <c r="X6" s="11">
        <v>14.3584</v>
      </c>
      <c r="Y6" s="11">
        <v>8.0963999999999992</v>
      </c>
      <c r="Z6" s="11">
        <v>3.4929999999999999</v>
      </c>
      <c r="AA6" s="11">
        <v>10.803800000000001</v>
      </c>
      <c r="AB6" s="11">
        <v>5.9222000000000001</v>
      </c>
      <c r="AC6" s="11">
        <v>10.439</v>
      </c>
      <c r="AD6" s="11">
        <v>2.992</v>
      </c>
      <c r="AE6" s="11">
        <v>5.1378000000000004</v>
      </c>
      <c r="AF6" s="11">
        <v>4.8727999999999998</v>
      </c>
      <c r="AG6" s="11"/>
      <c r="AH6" s="11">
        <f>G6*R6</f>
        <v>94.160799999999981</v>
      </c>
      <c r="AI6" s="11"/>
      <c r="AJ6" s="11" t="str">
        <f>VLOOKUP(A6,[3]Sheet!$A:$I,9,0)</f>
        <v>матрица</v>
      </c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</row>
    <row r="7" spans="1:51" x14ac:dyDescent="0.25">
      <c r="A7" s="11" t="s">
        <v>39</v>
      </c>
      <c r="B7" s="11" t="s">
        <v>37</v>
      </c>
      <c r="C7" s="11">
        <v>12.05</v>
      </c>
      <c r="D7" s="11">
        <v>124.896</v>
      </c>
      <c r="E7" s="11">
        <v>73.956999999999994</v>
      </c>
      <c r="F7" s="11">
        <v>62.591000000000001</v>
      </c>
      <c r="G7" s="7">
        <v>1</v>
      </c>
      <c r="H7" s="11">
        <v>45</v>
      </c>
      <c r="I7" s="11" t="s">
        <v>38</v>
      </c>
      <c r="J7" s="11"/>
      <c r="K7" s="11" t="str">
        <f>VLOOKUP(A7,[1]Лист1!$A:$B,2,0)</f>
        <v>SU001523</v>
      </c>
      <c r="L7" s="11">
        <v>70.55</v>
      </c>
      <c r="M7" s="11">
        <f t="shared" si="2"/>
        <v>3.4069999999999965</v>
      </c>
      <c r="N7" s="11"/>
      <c r="O7" s="11"/>
      <c r="P7" s="11"/>
      <c r="Q7" s="11">
        <f t="shared" si="3"/>
        <v>14.791399999999999</v>
      </c>
      <c r="R7" s="4">
        <f>12*Q7-F7</f>
        <v>114.9058</v>
      </c>
      <c r="S7" s="4"/>
      <c r="T7" s="11" t="str">
        <f>VLOOKUP(K7,[2]Sheet!$K:$K,1,0)</f>
        <v>SU001523</v>
      </c>
      <c r="U7" s="11">
        <f t="shared" si="4"/>
        <v>12.000000000000002</v>
      </c>
      <c r="V7" s="11">
        <f t="shared" si="5"/>
        <v>4.2315805130007984</v>
      </c>
      <c r="W7" s="11">
        <v>12.049799999999999</v>
      </c>
      <c r="X7" s="11">
        <v>15.3918</v>
      </c>
      <c r="Y7" s="11">
        <v>10.019600000000001</v>
      </c>
      <c r="Z7" s="11">
        <v>9.3567999999999998</v>
      </c>
      <c r="AA7" s="11">
        <v>15.961600000000001</v>
      </c>
      <c r="AB7" s="11">
        <v>9.8361999999999998</v>
      </c>
      <c r="AC7" s="11">
        <v>11.346399999999999</v>
      </c>
      <c r="AD7" s="11">
        <v>4.6886000000000001</v>
      </c>
      <c r="AE7" s="11">
        <v>13.29</v>
      </c>
      <c r="AF7" s="11">
        <v>6.9733999999999998</v>
      </c>
      <c r="AG7" s="11"/>
      <c r="AH7" s="11">
        <f>G7*R7</f>
        <v>114.9058</v>
      </c>
      <c r="AI7" s="11"/>
      <c r="AJ7" s="11" t="str">
        <f>VLOOKUP(A7,[3]Sheet!$A:$I,9,0)</f>
        <v>матрица</v>
      </c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</row>
    <row r="8" spans="1:51" x14ac:dyDescent="0.25">
      <c r="A8" s="11" t="s">
        <v>40</v>
      </c>
      <c r="B8" s="11" t="s">
        <v>41</v>
      </c>
      <c r="C8" s="11">
        <v>206</v>
      </c>
      <c r="D8" s="11">
        <v>684</v>
      </c>
      <c r="E8" s="11">
        <v>369</v>
      </c>
      <c r="F8" s="11">
        <v>416</v>
      </c>
      <c r="G8" s="7">
        <v>0.4</v>
      </c>
      <c r="H8" s="11">
        <v>50</v>
      </c>
      <c r="I8" s="11" t="s">
        <v>38</v>
      </c>
      <c r="J8" s="11"/>
      <c r="K8" s="11" t="str">
        <f>VLOOKUP(A8,[1]Лист1!$A:$B,2,0)</f>
        <v>SU001485</v>
      </c>
      <c r="L8" s="11">
        <v>390</v>
      </c>
      <c r="M8" s="11">
        <f t="shared" si="2"/>
        <v>-21</v>
      </c>
      <c r="N8" s="11"/>
      <c r="O8" s="11"/>
      <c r="P8" s="11"/>
      <c r="Q8" s="11">
        <f t="shared" si="3"/>
        <v>73.8</v>
      </c>
      <c r="R8" s="4">
        <f t="shared" ref="R8" si="6">13*Q8-F8</f>
        <v>543.4</v>
      </c>
      <c r="S8" s="4"/>
      <c r="T8" s="11" t="str">
        <f>VLOOKUP(K8,[2]Sheet!$K:$K,1,0)</f>
        <v>SU001485</v>
      </c>
      <c r="U8" s="11">
        <f t="shared" si="4"/>
        <v>13</v>
      </c>
      <c r="V8" s="11">
        <f t="shared" si="5"/>
        <v>5.6368563685636861</v>
      </c>
      <c r="W8" s="11">
        <v>98.8</v>
      </c>
      <c r="X8" s="11">
        <v>86.4</v>
      </c>
      <c r="Y8" s="11">
        <v>89.2</v>
      </c>
      <c r="Z8" s="11">
        <v>86</v>
      </c>
      <c r="AA8" s="11">
        <v>87.8</v>
      </c>
      <c r="AB8" s="11">
        <v>72</v>
      </c>
      <c r="AC8" s="11">
        <v>67.2</v>
      </c>
      <c r="AD8" s="11">
        <v>54.4</v>
      </c>
      <c r="AE8" s="11">
        <v>72</v>
      </c>
      <c r="AF8" s="11">
        <v>40.200000000000003</v>
      </c>
      <c r="AG8" s="11"/>
      <c r="AH8" s="11">
        <f>G8*R8</f>
        <v>217.36</v>
      </c>
      <c r="AI8" s="11"/>
      <c r="AJ8" s="11" t="str">
        <f>VLOOKUP(A8,[3]Sheet!$A:$I,9,0)</f>
        <v>матрица</v>
      </c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</row>
    <row r="9" spans="1:51" hidden="1" x14ac:dyDescent="0.25">
      <c r="A9" s="13" t="s">
        <v>42</v>
      </c>
      <c r="B9" s="13" t="s">
        <v>41</v>
      </c>
      <c r="C9" s="13"/>
      <c r="D9" s="13"/>
      <c r="E9" s="13"/>
      <c r="F9" s="13"/>
      <c r="G9" s="14">
        <v>0</v>
      </c>
      <c r="H9" s="13">
        <v>31</v>
      </c>
      <c r="I9" s="13" t="s">
        <v>38</v>
      </c>
      <c r="J9" s="13"/>
      <c r="K9" s="13"/>
      <c r="L9" s="13"/>
      <c r="M9" s="13">
        <f t="shared" si="2"/>
        <v>0</v>
      </c>
      <c r="N9" s="13"/>
      <c r="O9" s="13"/>
      <c r="P9" s="13"/>
      <c r="Q9" s="13">
        <f t="shared" si="3"/>
        <v>0</v>
      </c>
      <c r="R9" s="15"/>
      <c r="S9" s="15"/>
      <c r="T9" s="13"/>
      <c r="U9" s="13" t="e">
        <f t="shared" si="4"/>
        <v>#DIV/0!</v>
      </c>
      <c r="V9" s="13" t="e">
        <f t="shared" si="5"/>
        <v>#DIV/0!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 t="s">
        <v>43</v>
      </c>
      <c r="AH9" s="13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</row>
    <row r="10" spans="1:51" x14ac:dyDescent="0.25">
      <c r="A10" s="11" t="s">
        <v>44</v>
      </c>
      <c r="B10" s="11" t="s">
        <v>41</v>
      </c>
      <c r="C10" s="11">
        <v>185</v>
      </c>
      <c r="D10" s="11">
        <v>602</v>
      </c>
      <c r="E10" s="11">
        <v>318</v>
      </c>
      <c r="F10" s="11">
        <v>449</v>
      </c>
      <c r="G10" s="7">
        <v>0.45</v>
      </c>
      <c r="H10" s="11">
        <v>45</v>
      </c>
      <c r="I10" s="11" t="s">
        <v>38</v>
      </c>
      <c r="J10" s="11"/>
      <c r="K10" s="11" t="str">
        <f>VLOOKUP(A10,[1]Лист1!$A:$B,2,0)</f>
        <v>SU001718</v>
      </c>
      <c r="L10" s="11">
        <v>338</v>
      </c>
      <c r="M10" s="11">
        <f t="shared" si="2"/>
        <v>-20</v>
      </c>
      <c r="N10" s="11"/>
      <c r="O10" s="11"/>
      <c r="P10" s="11"/>
      <c r="Q10" s="11">
        <f t="shared" si="3"/>
        <v>63.6</v>
      </c>
      <c r="R10" s="4">
        <f>13*Q10-F10</f>
        <v>377.80000000000007</v>
      </c>
      <c r="S10" s="4"/>
      <c r="T10" s="11" t="str">
        <f>VLOOKUP(K10,[2]Sheet!$K:$K,1,0)</f>
        <v>SU001718</v>
      </c>
      <c r="U10" s="11">
        <f t="shared" si="4"/>
        <v>13</v>
      </c>
      <c r="V10" s="11">
        <f t="shared" si="5"/>
        <v>7.0597484276729556</v>
      </c>
      <c r="W10" s="11">
        <v>68.599999999999994</v>
      </c>
      <c r="X10" s="11">
        <v>77.8</v>
      </c>
      <c r="Y10" s="11">
        <v>61.4</v>
      </c>
      <c r="Z10" s="11">
        <v>73.8</v>
      </c>
      <c r="AA10" s="11">
        <v>68.400000000000006</v>
      </c>
      <c r="AB10" s="11">
        <v>59</v>
      </c>
      <c r="AC10" s="11">
        <v>57.8</v>
      </c>
      <c r="AD10" s="11">
        <v>50.4</v>
      </c>
      <c r="AE10" s="11">
        <v>53</v>
      </c>
      <c r="AF10" s="11">
        <v>35.6</v>
      </c>
      <c r="AG10" s="11"/>
      <c r="AH10" s="11">
        <f>G10*R10</f>
        <v>170.01000000000005</v>
      </c>
      <c r="AI10" s="11"/>
      <c r="AJ10" s="11" t="str">
        <f>VLOOKUP(A10,[3]Sheet!$A:$I,9,0)</f>
        <v>в матрице</v>
      </c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1" hidden="1" x14ac:dyDescent="0.25">
      <c r="A11" s="13" t="s">
        <v>45</v>
      </c>
      <c r="B11" s="13" t="s">
        <v>41</v>
      </c>
      <c r="C11" s="13"/>
      <c r="D11" s="13"/>
      <c r="E11" s="13"/>
      <c r="F11" s="13"/>
      <c r="G11" s="14">
        <v>0</v>
      </c>
      <c r="H11" s="13" t="e">
        <v>#N/A</v>
      </c>
      <c r="I11" s="13" t="s">
        <v>38</v>
      </c>
      <c r="J11" s="13"/>
      <c r="K11" s="13"/>
      <c r="L11" s="13">
        <v>2</v>
      </c>
      <c r="M11" s="13">
        <f t="shared" si="2"/>
        <v>-2</v>
      </c>
      <c r="N11" s="13"/>
      <c r="O11" s="13"/>
      <c r="P11" s="13"/>
      <c r="Q11" s="13">
        <f t="shared" si="3"/>
        <v>0</v>
      </c>
      <c r="R11" s="15"/>
      <c r="S11" s="15"/>
      <c r="T11" s="13"/>
      <c r="U11" s="13" t="e">
        <f t="shared" si="4"/>
        <v>#DIV/0!</v>
      </c>
      <c r="V11" s="13" t="e">
        <f t="shared" si="5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 t="s">
        <v>46</v>
      </c>
      <c r="AH11" s="13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1" x14ac:dyDescent="0.25">
      <c r="A12" s="11" t="s">
        <v>47</v>
      </c>
      <c r="B12" s="11" t="s">
        <v>41</v>
      </c>
      <c r="C12" s="11">
        <v>179</v>
      </c>
      <c r="D12" s="11">
        <v>604</v>
      </c>
      <c r="E12" s="11">
        <v>348</v>
      </c>
      <c r="F12" s="11">
        <v>414</v>
      </c>
      <c r="G12" s="7">
        <v>0.45</v>
      </c>
      <c r="H12" s="11">
        <v>45</v>
      </c>
      <c r="I12" s="11" t="s">
        <v>38</v>
      </c>
      <c r="J12" s="11"/>
      <c r="K12" s="11" t="str">
        <f>VLOOKUP(A12,[1]Лист1!$A:$B,2,0)</f>
        <v>SU001720</v>
      </c>
      <c r="L12" s="11">
        <v>369</v>
      </c>
      <c r="M12" s="11">
        <f t="shared" si="2"/>
        <v>-21</v>
      </c>
      <c r="N12" s="11"/>
      <c r="O12" s="11"/>
      <c r="P12" s="11"/>
      <c r="Q12" s="11">
        <f t="shared" si="3"/>
        <v>69.599999999999994</v>
      </c>
      <c r="R12" s="4">
        <f t="shared" ref="R12" si="7">13*Q12-F12</f>
        <v>490.79999999999995</v>
      </c>
      <c r="S12" s="4"/>
      <c r="T12" s="11" t="str">
        <f>VLOOKUP(K12,[2]Sheet!$K:$K,1,0)</f>
        <v>SU001720</v>
      </c>
      <c r="U12" s="11">
        <f t="shared" si="4"/>
        <v>13</v>
      </c>
      <c r="V12" s="11">
        <f t="shared" si="5"/>
        <v>5.9482758620689662</v>
      </c>
      <c r="W12" s="11">
        <v>76</v>
      </c>
      <c r="X12" s="11">
        <v>77.400000000000006</v>
      </c>
      <c r="Y12" s="11">
        <v>75</v>
      </c>
      <c r="Z12" s="11">
        <v>79.400000000000006</v>
      </c>
      <c r="AA12" s="11">
        <v>70.2</v>
      </c>
      <c r="AB12" s="11">
        <v>66.8</v>
      </c>
      <c r="AC12" s="11">
        <v>53.6</v>
      </c>
      <c r="AD12" s="11">
        <v>43.6</v>
      </c>
      <c r="AE12" s="11">
        <v>44</v>
      </c>
      <c r="AF12" s="11">
        <v>35.6</v>
      </c>
      <c r="AG12" s="11"/>
      <c r="AH12" s="11">
        <f>G12*R12</f>
        <v>220.85999999999999</v>
      </c>
      <c r="AI12" s="11"/>
      <c r="AJ12" s="11" t="str">
        <f>VLOOKUP(A12,[3]Sheet!$A:$I,9,0)</f>
        <v>в матрице</v>
      </c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spans="1:51" x14ac:dyDescent="0.25">
      <c r="A13" s="10" t="s">
        <v>48</v>
      </c>
      <c r="B13" s="11" t="s">
        <v>41</v>
      </c>
      <c r="C13" s="11"/>
      <c r="D13" s="11"/>
      <c r="E13" s="11"/>
      <c r="F13" s="11"/>
      <c r="G13" s="7">
        <v>0.5</v>
      </c>
      <c r="H13" s="11">
        <v>40</v>
      </c>
      <c r="I13" s="11" t="s">
        <v>38</v>
      </c>
      <c r="J13" s="11"/>
      <c r="K13" s="11" t="str">
        <f>VLOOKUP(A13,[1]Лист1!$A:$B,2,0)</f>
        <v>SU001354</v>
      </c>
      <c r="L13" s="11"/>
      <c r="M13" s="11">
        <f t="shared" si="2"/>
        <v>0</v>
      </c>
      <c r="N13" s="11"/>
      <c r="O13" s="11"/>
      <c r="P13" s="11"/>
      <c r="Q13" s="11">
        <f t="shared" si="3"/>
        <v>0</v>
      </c>
      <c r="R13" s="16">
        <v>10</v>
      </c>
      <c r="S13" s="4"/>
      <c r="T13" s="11" t="str">
        <f>VLOOKUP(K13,[2]Sheet!$K:$K,1,0)</f>
        <v>SU001354</v>
      </c>
      <c r="U13" s="11" t="e">
        <f t="shared" si="4"/>
        <v>#DIV/0!</v>
      </c>
      <c r="V13" s="11" t="e">
        <f t="shared" si="5"/>
        <v>#DIV/0!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-0.2</v>
      </c>
      <c r="AG13" s="10" t="s">
        <v>49</v>
      </c>
      <c r="AH13" s="11">
        <f>G13*R13</f>
        <v>5</v>
      </c>
      <c r="AI13" s="11"/>
      <c r="AJ13" s="11" t="str">
        <f>VLOOKUP(A13,[3]Sheet!$A:$I,9,0)</f>
        <v>матрица</v>
      </c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1" x14ac:dyDescent="0.25">
      <c r="A14" s="11" t="s">
        <v>50</v>
      </c>
      <c r="B14" s="11" t="s">
        <v>41</v>
      </c>
      <c r="C14" s="11">
        <v>1</v>
      </c>
      <c r="D14" s="11">
        <v>30</v>
      </c>
      <c r="E14" s="11">
        <v>1</v>
      </c>
      <c r="F14" s="11">
        <v>30</v>
      </c>
      <c r="G14" s="7">
        <v>0.4</v>
      </c>
      <c r="H14" s="11">
        <v>50</v>
      </c>
      <c r="I14" s="11" t="s">
        <v>38</v>
      </c>
      <c r="J14" s="11"/>
      <c r="K14" s="11" t="str">
        <f>VLOOKUP(A14,[1]Лист1!$A:$B,2,0)</f>
        <v>SU002027</v>
      </c>
      <c r="L14" s="11">
        <v>5</v>
      </c>
      <c r="M14" s="11">
        <f t="shared" si="2"/>
        <v>-4</v>
      </c>
      <c r="N14" s="11"/>
      <c r="O14" s="11"/>
      <c r="P14" s="11"/>
      <c r="Q14" s="11">
        <f t="shared" si="3"/>
        <v>0.2</v>
      </c>
      <c r="R14" s="4"/>
      <c r="S14" s="4"/>
      <c r="T14" s="11"/>
      <c r="U14" s="11">
        <f t="shared" si="4"/>
        <v>150</v>
      </c>
      <c r="V14" s="11">
        <f t="shared" si="5"/>
        <v>150</v>
      </c>
      <c r="W14" s="11">
        <v>3.8</v>
      </c>
      <c r="X14" s="11">
        <v>0</v>
      </c>
      <c r="Y14" s="11">
        <v>2.6</v>
      </c>
      <c r="Z14" s="11">
        <v>1</v>
      </c>
      <c r="AA14" s="11">
        <v>0.2</v>
      </c>
      <c r="AB14" s="11">
        <v>1.8</v>
      </c>
      <c r="AC14" s="11">
        <v>0.8</v>
      </c>
      <c r="AD14" s="11">
        <v>1</v>
      </c>
      <c r="AE14" s="11">
        <v>1</v>
      </c>
      <c r="AF14" s="11">
        <v>1</v>
      </c>
      <c r="AG14" s="11"/>
      <c r="AH14" s="11">
        <f>G14*R14</f>
        <v>0</v>
      </c>
      <c r="AI14" s="11"/>
      <c r="AJ14" s="11" t="str">
        <f>VLOOKUP(A14,[3]Sheet!$A:$I,9,0)</f>
        <v>в матрице</v>
      </c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1" x14ac:dyDescent="0.25">
      <c r="A15" s="11" t="s">
        <v>51</v>
      </c>
      <c r="B15" s="11" t="s">
        <v>41</v>
      </c>
      <c r="C15" s="11">
        <v>39</v>
      </c>
      <c r="D15" s="11">
        <v>72</v>
      </c>
      <c r="E15" s="11">
        <v>48</v>
      </c>
      <c r="F15" s="11">
        <v>38</v>
      </c>
      <c r="G15" s="7">
        <v>0.17</v>
      </c>
      <c r="H15" s="11">
        <v>180</v>
      </c>
      <c r="I15" s="11" t="s">
        <v>38</v>
      </c>
      <c r="J15" s="11"/>
      <c r="K15" s="11" t="str">
        <f>VLOOKUP(A15,[1]Лист1!$A:$B,2,0)</f>
        <v>SU002092</v>
      </c>
      <c r="L15" s="11">
        <v>50</v>
      </c>
      <c r="M15" s="11">
        <f t="shared" si="2"/>
        <v>-2</v>
      </c>
      <c r="N15" s="11"/>
      <c r="O15" s="11"/>
      <c r="P15" s="11"/>
      <c r="Q15" s="11">
        <f t="shared" si="3"/>
        <v>9.6</v>
      </c>
      <c r="R15" s="4">
        <f>12*Q15-F15</f>
        <v>77.199999999999989</v>
      </c>
      <c r="S15" s="4"/>
      <c r="T15" s="11" t="str">
        <f>VLOOKUP(K15,[2]Sheet!$K:$K,1,0)</f>
        <v>SU002092</v>
      </c>
      <c r="U15" s="11">
        <f t="shared" si="4"/>
        <v>12</v>
      </c>
      <c r="V15" s="11">
        <f t="shared" si="5"/>
        <v>3.9583333333333335</v>
      </c>
      <c r="W15" s="11">
        <v>5.4</v>
      </c>
      <c r="X15" s="11">
        <v>8.4</v>
      </c>
      <c r="Y15" s="11">
        <v>8.1999999999999993</v>
      </c>
      <c r="Z15" s="11">
        <v>3.6</v>
      </c>
      <c r="AA15" s="11">
        <v>10.4</v>
      </c>
      <c r="AB15" s="11">
        <v>3.4</v>
      </c>
      <c r="AC15" s="11">
        <v>5.8</v>
      </c>
      <c r="AD15" s="11">
        <v>5.4</v>
      </c>
      <c r="AE15" s="11">
        <v>2.2000000000000002</v>
      </c>
      <c r="AF15" s="11">
        <v>5.6</v>
      </c>
      <c r="AG15" s="11"/>
      <c r="AH15" s="11">
        <f>G15*R15</f>
        <v>13.123999999999999</v>
      </c>
      <c r="AI15" s="11"/>
      <c r="AJ15" s="11" t="str">
        <f>VLOOKUP(A15,[3]Sheet!$A:$I,9,0)</f>
        <v>в матрице</v>
      </c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:51" hidden="1" x14ac:dyDescent="0.25">
      <c r="A16" s="13" t="s">
        <v>52</v>
      </c>
      <c r="B16" s="13" t="s">
        <v>41</v>
      </c>
      <c r="C16" s="13"/>
      <c r="D16" s="13"/>
      <c r="E16" s="13"/>
      <c r="F16" s="13"/>
      <c r="G16" s="14">
        <v>0</v>
      </c>
      <c r="H16" s="13">
        <v>50</v>
      </c>
      <c r="I16" s="13" t="s">
        <v>38</v>
      </c>
      <c r="J16" s="13"/>
      <c r="K16" s="13"/>
      <c r="L16" s="13"/>
      <c r="M16" s="13">
        <f t="shared" si="2"/>
        <v>0</v>
      </c>
      <c r="N16" s="13"/>
      <c r="O16" s="13"/>
      <c r="P16" s="13"/>
      <c r="Q16" s="13">
        <f t="shared" si="3"/>
        <v>0</v>
      </c>
      <c r="R16" s="15"/>
      <c r="S16" s="15"/>
      <c r="T16" s="13"/>
      <c r="U16" s="13" t="e">
        <f t="shared" si="4"/>
        <v>#DIV/0!</v>
      </c>
      <c r="V16" s="13" t="e">
        <f t="shared" si="5"/>
        <v>#DIV/0!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 t="s">
        <v>53</v>
      </c>
      <c r="AH16" s="13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1" x14ac:dyDescent="0.25">
      <c r="A17" s="11" t="s">
        <v>54</v>
      </c>
      <c r="B17" s="11" t="s">
        <v>41</v>
      </c>
      <c r="C17" s="11">
        <v>60</v>
      </c>
      <c r="D17" s="11">
        <v>60</v>
      </c>
      <c r="E17" s="11">
        <v>49</v>
      </c>
      <c r="F17" s="11">
        <v>64</v>
      </c>
      <c r="G17" s="7">
        <v>0.3</v>
      </c>
      <c r="H17" s="11">
        <v>40</v>
      </c>
      <c r="I17" s="11" t="s">
        <v>38</v>
      </c>
      <c r="J17" s="11"/>
      <c r="K17" s="11" t="str">
        <f>VLOOKUP(A17,[1]Лист1!$A:$B,2,0)</f>
        <v>SU002252</v>
      </c>
      <c r="L17" s="11">
        <v>55</v>
      </c>
      <c r="M17" s="11">
        <f t="shared" si="2"/>
        <v>-6</v>
      </c>
      <c r="N17" s="11"/>
      <c r="O17" s="11"/>
      <c r="P17" s="11"/>
      <c r="Q17" s="11">
        <f t="shared" si="3"/>
        <v>9.8000000000000007</v>
      </c>
      <c r="R17" s="4">
        <f t="shared" ref="R17:R20" si="8">13*Q17-F17</f>
        <v>63.400000000000006</v>
      </c>
      <c r="S17" s="4"/>
      <c r="T17" s="11" t="str">
        <f>VLOOKUP(K17,[2]Sheet!$K:$K,1,0)</f>
        <v>SU002252</v>
      </c>
      <c r="U17" s="11">
        <f t="shared" si="4"/>
        <v>13</v>
      </c>
      <c r="V17" s="11">
        <f t="shared" si="5"/>
        <v>6.5306122448979584</v>
      </c>
      <c r="W17" s="11">
        <v>14</v>
      </c>
      <c r="X17" s="11">
        <v>-0.4</v>
      </c>
      <c r="Y17" s="11">
        <v>16.2</v>
      </c>
      <c r="Z17" s="11">
        <v>0.2</v>
      </c>
      <c r="AA17" s="11">
        <v>9.1999999999999993</v>
      </c>
      <c r="AB17" s="11">
        <v>4.4000000000000004</v>
      </c>
      <c r="AC17" s="11">
        <v>8.1999999999999993</v>
      </c>
      <c r="AD17" s="11">
        <v>5.4</v>
      </c>
      <c r="AE17" s="11">
        <v>5.4</v>
      </c>
      <c r="AF17" s="11">
        <v>7</v>
      </c>
      <c r="AG17" s="11"/>
      <c r="AH17" s="11">
        <f>G17*R17</f>
        <v>19.02</v>
      </c>
      <c r="AI17" s="11"/>
      <c r="AJ17" s="11" t="str">
        <f>VLOOKUP(A17,[3]Sheet!$A:$I,9,0)</f>
        <v>в матрице</v>
      </c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:51" x14ac:dyDescent="0.25">
      <c r="A18" s="11" t="s">
        <v>55</v>
      </c>
      <c r="B18" s="11" t="s">
        <v>41</v>
      </c>
      <c r="C18" s="11"/>
      <c r="D18" s="11">
        <v>30</v>
      </c>
      <c r="E18" s="11">
        <v>11</v>
      </c>
      <c r="F18" s="11">
        <v>19</v>
      </c>
      <c r="G18" s="7">
        <v>0.4</v>
      </c>
      <c r="H18" s="11" t="e">
        <v>#N/A</v>
      </c>
      <c r="I18" s="11" t="s">
        <v>38</v>
      </c>
      <c r="J18" s="11"/>
      <c r="K18" s="11" t="str">
        <f>VLOOKUP(A18,[1]Лист1!$A:$B,2,0)</f>
        <v>SU003786</v>
      </c>
      <c r="L18" s="11">
        <v>11</v>
      </c>
      <c r="M18" s="11">
        <f t="shared" si="2"/>
        <v>0</v>
      </c>
      <c r="N18" s="11"/>
      <c r="O18" s="11"/>
      <c r="P18" s="11"/>
      <c r="Q18" s="11">
        <f t="shared" si="3"/>
        <v>2.2000000000000002</v>
      </c>
      <c r="R18" s="4">
        <f t="shared" si="8"/>
        <v>9.6000000000000014</v>
      </c>
      <c r="S18" s="4"/>
      <c r="T18" s="11" t="str">
        <f>VLOOKUP(K18,[2]Sheet!$K:$K,1,0)</f>
        <v>SU003786</v>
      </c>
      <c r="U18" s="11">
        <f t="shared" si="4"/>
        <v>13</v>
      </c>
      <c r="V18" s="11">
        <f t="shared" si="5"/>
        <v>8.6363636363636349</v>
      </c>
      <c r="W18" s="11">
        <v>0.8</v>
      </c>
      <c r="X18" s="11">
        <v>3</v>
      </c>
      <c r="Y18" s="11">
        <v>1.4</v>
      </c>
      <c r="Z18" s="11">
        <v>1.4</v>
      </c>
      <c r="AA18" s="11">
        <v>2</v>
      </c>
      <c r="AB18" s="11">
        <v>1.6</v>
      </c>
      <c r="AC18" s="11">
        <v>2</v>
      </c>
      <c r="AD18" s="11">
        <v>1.2</v>
      </c>
      <c r="AE18" s="11">
        <v>1</v>
      </c>
      <c r="AF18" s="11">
        <v>0.8</v>
      </c>
      <c r="AG18" s="11"/>
      <c r="AH18" s="11">
        <f>G18*R18</f>
        <v>3.8400000000000007</v>
      </c>
      <c r="AI18" s="11"/>
      <c r="AJ18" s="11" t="str">
        <f>VLOOKUP(A18,[3]Sheet!$A:$I,9,0)</f>
        <v>в матрице</v>
      </c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1" x14ac:dyDescent="0.25">
      <c r="A19" s="11" t="s">
        <v>56</v>
      </c>
      <c r="B19" s="11" t="s">
        <v>41</v>
      </c>
      <c r="C19" s="11"/>
      <c r="D19" s="11">
        <v>36</v>
      </c>
      <c r="E19" s="11">
        <v>13</v>
      </c>
      <c r="F19" s="11">
        <v>18</v>
      </c>
      <c r="G19" s="7">
        <v>0.35</v>
      </c>
      <c r="H19" s="11">
        <v>40</v>
      </c>
      <c r="I19" s="11" t="s">
        <v>38</v>
      </c>
      <c r="J19" s="11"/>
      <c r="K19" s="11" t="str">
        <f>VLOOKUP(A19,[1]Лист1!$A:$B,2,0)</f>
        <v>SU002579</v>
      </c>
      <c r="L19" s="11">
        <v>20</v>
      </c>
      <c r="M19" s="11">
        <f t="shared" si="2"/>
        <v>-7</v>
      </c>
      <c r="N19" s="11"/>
      <c r="O19" s="11"/>
      <c r="P19" s="11"/>
      <c r="Q19" s="11">
        <f t="shared" si="3"/>
        <v>2.6</v>
      </c>
      <c r="R19" s="4">
        <f t="shared" si="8"/>
        <v>15.800000000000004</v>
      </c>
      <c r="S19" s="4"/>
      <c r="T19" s="11" t="str">
        <f>VLOOKUP(K19,[2]Sheet!$K:$K,1,0)</f>
        <v>SU002579</v>
      </c>
      <c r="U19" s="11">
        <f t="shared" si="4"/>
        <v>13.000000000000002</v>
      </c>
      <c r="V19" s="11">
        <f t="shared" si="5"/>
        <v>6.9230769230769225</v>
      </c>
      <c r="W19" s="11">
        <v>8.4</v>
      </c>
      <c r="X19" s="11">
        <v>4.8</v>
      </c>
      <c r="Y19" s="11">
        <v>2.6</v>
      </c>
      <c r="Z19" s="11">
        <v>9</v>
      </c>
      <c r="AA19" s="11">
        <v>5.6</v>
      </c>
      <c r="AB19" s="11">
        <v>8.6</v>
      </c>
      <c r="AC19" s="11">
        <v>0.4</v>
      </c>
      <c r="AD19" s="11">
        <v>7.8</v>
      </c>
      <c r="AE19" s="11">
        <v>0.2</v>
      </c>
      <c r="AF19" s="11">
        <v>5.4</v>
      </c>
      <c r="AG19" s="11"/>
      <c r="AH19" s="11">
        <f>G19*R19</f>
        <v>5.5300000000000011</v>
      </c>
      <c r="AI19" s="11"/>
      <c r="AJ19" s="11" t="str">
        <f>VLOOKUP(A19,[3]Sheet!$A:$I,9,0)</f>
        <v>в матрице</v>
      </c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1" x14ac:dyDescent="0.25">
      <c r="A20" s="11" t="s">
        <v>57</v>
      </c>
      <c r="B20" s="11" t="s">
        <v>41</v>
      </c>
      <c r="C20" s="11">
        <v>53</v>
      </c>
      <c r="D20" s="11">
        <v>113</v>
      </c>
      <c r="E20" s="11">
        <v>52</v>
      </c>
      <c r="F20" s="11">
        <v>73</v>
      </c>
      <c r="G20" s="7">
        <v>0.17</v>
      </c>
      <c r="H20" s="11">
        <v>120</v>
      </c>
      <c r="I20" s="11" t="s">
        <v>38</v>
      </c>
      <c r="J20" s="11"/>
      <c r="K20" s="11" t="str">
        <f>VLOOKUP(A20,[1]Лист1!$A:$B,2,0)</f>
        <v>SU001869</v>
      </c>
      <c r="L20" s="11">
        <v>53</v>
      </c>
      <c r="M20" s="11">
        <f t="shared" si="2"/>
        <v>-1</v>
      </c>
      <c r="N20" s="11"/>
      <c r="O20" s="11"/>
      <c r="P20" s="11"/>
      <c r="Q20" s="11">
        <f t="shared" si="3"/>
        <v>10.4</v>
      </c>
      <c r="R20" s="4">
        <f t="shared" si="8"/>
        <v>62.200000000000017</v>
      </c>
      <c r="S20" s="4"/>
      <c r="T20" s="11" t="str">
        <f>VLOOKUP(K20,[2]Sheet!$K:$K,1,0)</f>
        <v>SU001869</v>
      </c>
      <c r="U20" s="11">
        <f t="shared" si="4"/>
        <v>13.000000000000002</v>
      </c>
      <c r="V20" s="11">
        <f t="shared" si="5"/>
        <v>7.0192307692307692</v>
      </c>
      <c r="W20" s="11">
        <v>8</v>
      </c>
      <c r="X20" s="11">
        <v>12</v>
      </c>
      <c r="Y20" s="11">
        <v>11.4</v>
      </c>
      <c r="Z20" s="11">
        <v>6</v>
      </c>
      <c r="AA20" s="11">
        <v>11.4</v>
      </c>
      <c r="AB20" s="11">
        <v>5.8</v>
      </c>
      <c r="AC20" s="11">
        <v>6.6</v>
      </c>
      <c r="AD20" s="11">
        <v>8</v>
      </c>
      <c r="AE20" s="11">
        <v>7.4</v>
      </c>
      <c r="AF20" s="11">
        <v>5.2</v>
      </c>
      <c r="AG20" s="11"/>
      <c r="AH20" s="11">
        <f>G20*R20</f>
        <v>10.574000000000003</v>
      </c>
      <c r="AI20" s="11"/>
      <c r="AJ20" s="11" t="str">
        <f>VLOOKUP(A20,[3]Sheet!$A:$I,9,0)</f>
        <v>в матрице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</row>
    <row r="21" spans="1:51" hidden="1" x14ac:dyDescent="0.25">
      <c r="A21" s="13" t="s">
        <v>58</v>
      </c>
      <c r="B21" s="13" t="s">
        <v>41</v>
      </c>
      <c r="C21" s="13"/>
      <c r="D21" s="13"/>
      <c r="E21" s="13"/>
      <c r="F21" s="13"/>
      <c r="G21" s="14">
        <v>0</v>
      </c>
      <c r="H21" s="13">
        <v>120</v>
      </c>
      <c r="I21" s="13" t="s">
        <v>38</v>
      </c>
      <c r="J21" s="13"/>
      <c r="K21" s="13"/>
      <c r="L21" s="13"/>
      <c r="M21" s="13">
        <f t="shared" si="2"/>
        <v>0</v>
      </c>
      <c r="N21" s="13"/>
      <c r="O21" s="13"/>
      <c r="P21" s="13"/>
      <c r="Q21" s="13">
        <f t="shared" si="3"/>
        <v>0</v>
      </c>
      <c r="R21" s="15"/>
      <c r="S21" s="15"/>
      <c r="T21" s="13"/>
      <c r="U21" s="13" t="e">
        <f t="shared" si="4"/>
        <v>#DIV/0!</v>
      </c>
      <c r="V21" s="13" t="e">
        <f t="shared" si="5"/>
        <v>#DIV/0!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 t="s">
        <v>59</v>
      </c>
      <c r="AH21" s="13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</row>
    <row r="22" spans="1:51" x14ac:dyDescent="0.25">
      <c r="A22" s="11" t="s">
        <v>60</v>
      </c>
      <c r="B22" s="11" t="s">
        <v>41</v>
      </c>
      <c r="C22" s="11">
        <v>12</v>
      </c>
      <c r="D22" s="11">
        <v>18</v>
      </c>
      <c r="E22" s="11">
        <v>6</v>
      </c>
      <c r="F22" s="11">
        <v>19</v>
      </c>
      <c r="G22" s="7">
        <v>0.35</v>
      </c>
      <c r="H22" s="11">
        <v>45</v>
      </c>
      <c r="I22" s="11" t="s">
        <v>38</v>
      </c>
      <c r="J22" s="11"/>
      <c r="K22" s="11" t="str">
        <f>VLOOKUP(A22,[1]Лист1!$A:$B,2,0)</f>
        <v>SU002538</v>
      </c>
      <c r="L22" s="11">
        <v>17</v>
      </c>
      <c r="M22" s="11">
        <f t="shared" si="2"/>
        <v>-11</v>
      </c>
      <c r="N22" s="11"/>
      <c r="O22" s="11"/>
      <c r="P22" s="11"/>
      <c r="Q22" s="11">
        <f t="shared" si="3"/>
        <v>1.2</v>
      </c>
      <c r="R22" s="4"/>
      <c r="S22" s="4"/>
      <c r="T22" s="11"/>
      <c r="U22" s="11">
        <f t="shared" si="4"/>
        <v>15.833333333333334</v>
      </c>
      <c r="V22" s="11">
        <f t="shared" si="5"/>
        <v>15.833333333333334</v>
      </c>
      <c r="W22" s="11">
        <v>3.6</v>
      </c>
      <c r="X22" s="11">
        <v>0.4</v>
      </c>
      <c r="Y22" s="11">
        <v>3.4</v>
      </c>
      <c r="Z22" s="11">
        <v>1.2</v>
      </c>
      <c r="AA22" s="11">
        <v>2</v>
      </c>
      <c r="AB22" s="11">
        <v>1.8</v>
      </c>
      <c r="AC22" s="11">
        <v>0.2</v>
      </c>
      <c r="AD22" s="11">
        <v>3.2</v>
      </c>
      <c r="AE22" s="11">
        <v>0.2</v>
      </c>
      <c r="AF22" s="11">
        <v>1.2</v>
      </c>
      <c r="AG22" s="11"/>
      <c r="AH22" s="11">
        <f t="shared" ref="AH22:AH28" si="9">G22*R22</f>
        <v>0</v>
      </c>
      <c r="AI22" s="11"/>
      <c r="AJ22" s="11" t="str">
        <f>VLOOKUP(A22,[3]Sheet!$A:$I,9,0)</f>
        <v>в матрице</v>
      </c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1:51" x14ac:dyDescent="0.25">
      <c r="A23" s="11" t="s">
        <v>61</v>
      </c>
      <c r="B23" s="11" t="s">
        <v>41</v>
      </c>
      <c r="C23" s="11">
        <v>10</v>
      </c>
      <c r="D23" s="11">
        <v>23</v>
      </c>
      <c r="E23" s="11">
        <v>2</v>
      </c>
      <c r="F23" s="11">
        <v>20</v>
      </c>
      <c r="G23" s="7">
        <v>0.35</v>
      </c>
      <c r="H23" s="11">
        <v>45</v>
      </c>
      <c r="I23" s="11" t="s">
        <v>38</v>
      </c>
      <c r="J23" s="11"/>
      <c r="K23" s="11" t="str">
        <f>VLOOKUP(A23,[1]Лист1!$A:$B,2,0)</f>
        <v>SU002602</v>
      </c>
      <c r="L23" s="11">
        <v>21</v>
      </c>
      <c r="M23" s="11">
        <f t="shared" si="2"/>
        <v>-19</v>
      </c>
      <c r="N23" s="11"/>
      <c r="O23" s="11"/>
      <c r="P23" s="11"/>
      <c r="Q23" s="11">
        <f t="shared" si="3"/>
        <v>0.4</v>
      </c>
      <c r="R23" s="4"/>
      <c r="S23" s="4"/>
      <c r="T23" s="11"/>
      <c r="U23" s="11">
        <f t="shared" si="4"/>
        <v>50</v>
      </c>
      <c r="V23" s="11">
        <f t="shared" si="5"/>
        <v>50</v>
      </c>
      <c r="W23" s="11">
        <v>3.6</v>
      </c>
      <c r="X23" s="11">
        <v>0</v>
      </c>
      <c r="Y23" s="11">
        <v>3</v>
      </c>
      <c r="Z23" s="11">
        <v>1.2</v>
      </c>
      <c r="AA23" s="11">
        <v>1.2</v>
      </c>
      <c r="AB23" s="11">
        <v>2.4</v>
      </c>
      <c r="AC23" s="11">
        <v>2</v>
      </c>
      <c r="AD23" s="11">
        <v>0</v>
      </c>
      <c r="AE23" s="11">
        <v>0</v>
      </c>
      <c r="AF23" s="11">
        <v>0.8</v>
      </c>
      <c r="AG23" s="11"/>
      <c r="AH23" s="11">
        <f t="shared" si="9"/>
        <v>0</v>
      </c>
      <c r="AI23" s="11"/>
      <c r="AJ23" s="11" t="str">
        <f>VLOOKUP(A23,[3]Sheet!$A:$I,9,0)</f>
        <v>в матрице</v>
      </c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1:51" x14ac:dyDescent="0.25">
      <c r="A24" s="11" t="s">
        <v>62</v>
      </c>
      <c r="B24" s="11" t="s">
        <v>41</v>
      </c>
      <c r="C24" s="11">
        <v>7</v>
      </c>
      <c r="D24" s="11">
        <v>18</v>
      </c>
      <c r="E24" s="11">
        <v>3</v>
      </c>
      <c r="F24" s="11">
        <v>18</v>
      </c>
      <c r="G24" s="7">
        <v>0.35</v>
      </c>
      <c r="H24" s="11">
        <v>45</v>
      </c>
      <c r="I24" s="11" t="s">
        <v>38</v>
      </c>
      <c r="J24" s="11"/>
      <c r="K24" s="11" t="str">
        <f>VLOOKUP(A24,[1]Лист1!$A:$B,2,0)</f>
        <v>SU002606</v>
      </c>
      <c r="L24" s="11">
        <v>11</v>
      </c>
      <c r="M24" s="11">
        <f t="shared" si="2"/>
        <v>-8</v>
      </c>
      <c r="N24" s="11"/>
      <c r="O24" s="11"/>
      <c r="P24" s="11"/>
      <c r="Q24" s="11">
        <f t="shared" si="3"/>
        <v>0.6</v>
      </c>
      <c r="R24" s="4"/>
      <c r="S24" s="4"/>
      <c r="T24" s="11"/>
      <c r="U24" s="11">
        <f t="shared" si="4"/>
        <v>30</v>
      </c>
      <c r="V24" s="11">
        <f t="shared" si="5"/>
        <v>30</v>
      </c>
      <c r="W24" s="11">
        <v>4.2</v>
      </c>
      <c r="X24" s="11">
        <v>0</v>
      </c>
      <c r="Y24" s="11">
        <v>3.6</v>
      </c>
      <c r="Z24" s="11">
        <v>1</v>
      </c>
      <c r="AA24" s="11">
        <v>1.8</v>
      </c>
      <c r="AB24" s="11">
        <v>1.6</v>
      </c>
      <c r="AC24" s="11">
        <v>2</v>
      </c>
      <c r="AD24" s="11">
        <v>1.2</v>
      </c>
      <c r="AE24" s="11">
        <v>-0.4</v>
      </c>
      <c r="AF24" s="11">
        <v>0.6</v>
      </c>
      <c r="AG24" s="11"/>
      <c r="AH24" s="11">
        <f t="shared" si="9"/>
        <v>0</v>
      </c>
      <c r="AI24" s="11"/>
      <c r="AJ24" s="11" t="str">
        <f>VLOOKUP(A24,[3]Sheet!$A:$I,9,0)</f>
        <v>в матрице</v>
      </c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1:51" x14ac:dyDescent="0.25">
      <c r="A25" s="11" t="s">
        <v>63</v>
      </c>
      <c r="B25" s="11" t="s">
        <v>37</v>
      </c>
      <c r="C25" s="11">
        <v>17.646999999999998</v>
      </c>
      <c r="D25" s="11">
        <v>634.827</v>
      </c>
      <c r="E25" s="11">
        <v>167.43100000000001</v>
      </c>
      <c r="F25" s="11">
        <v>485.04300000000001</v>
      </c>
      <c r="G25" s="7">
        <v>1</v>
      </c>
      <c r="H25" s="11">
        <v>50</v>
      </c>
      <c r="I25" s="11" t="s">
        <v>38</v>
      </c>
      <c r="J25" s="11"/>
      <c r="K25" s="11" t="str">
        <f>VLOOKUP(A25,[1]Лист1!$A:$B,2,0)</f>
        <v>SU000126</v>
      </c>
      <c r="L25" s="11">
        <v>128.08000000000001</v>
      </c>
      <c r="M25" s="11">
        <f t="shared" si="2"/>
        <v>39.350999999999999</v>
      </c>
      <c r="N25" s="11"/>
      <c r="O25" s="11"/>
      <c r="P25" s="11"/>
      <c r="Q25" s="11">
        <f t="shared" si="3"/>
        <v>33.486200000000004</v>
      </c>
      <c r="R25" s="4"/>
      <c r="S25" s="4"/>
      <c r="T25" s="11"/>
      <c r="U25" s="11">
        <f t="shared" si="4"/>
        <v>14.48486242093758</v>
      </c>
      <c r="V25" s="11">
        <f t="shared" si="5"/>
        <v>14.48486242093758</v>
      </c>
      <c r="W25" s="11">
        <v>57.495600000000003</v>
      </c>
      <c r="X25" s="11">
        <v>66.599999999999994</v>
      </c>
      <c r="Y25" s="11">
        <v>78.738399999999999</v>
      </c>
      <c r="Z25" s="11">
        <v>56.1768</v>
      </c>
      <c r="AA25" s="11">
        <v>76.051199999999994</v>
      </c>
      <c r="AB25" s="11">
        <v>93.221400000000003</v>
      </c>
      <c r="AC25" s="11">
        <v>74.421000000000006</v>
      </c>
      <c r="AD25" s="11">
        <v>58.249800000000008</v>
      </c>
      <c r="AE25" s="11">
        <v>76.373599999999996</v>
      </c>
      <c r="AF25" s="11">
        <v>63.584000000000003</v>
      </c>
      <c r="AG25" s="11"/>
      <c r="AH25" s="11">
        <f t="shared" si="9"/>
        <v>0</v>
      </c>
      <c r="AI25" s="11"/>
      <c r="AJ25" s="11" t="str">
        <f>VLOOKUP(A25,[3]Sheet!$A:$I,9,0)</f>
        <v>ТОП / матрица</v>
      </c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1:51" x14ac:dyDescent="0.25">
      <c r="A26" s="11" t="s">
        <v>64</v>
      </c>
      <c r="B26" s="11" t="s">
        <v>37</v>
      </c>
      <c r="C26" s="11">
        <v>77.655000000000001</v>
      </c>
      <c r="D26" s="11">
        <v>703.255</v>
      </c>
      <c r="E26" s="17">
        <f>121.628+E102</f>
        <v>179.07400000000001</v>
      </c>
      <c r="F26" s="17">
        <f>608.369+F102</f>
        <v>558.41899999999998</v>
      </c>
      <c r="G26" s="7">
        <v>1</v>
      </c>
      <c r="H26" s="11">
        <v>60</v>
      </c>
      <c r="I26" s="11" t="s">
        <v>38</v>
      </c>
      <c r="J26" s="11"/>
      <c r="K26" s="11" t="str">
        <f>VLOOKUP(A26,[2]Sheet!$A:$K,11,0)</f>
        <v>SU000251</v>
      </c>
      <c r="L26" s="11">
        <v>122.5</v>
      </c>
      <c r="M26" s="11">
        <f t="shared" si="2"/>
        <v>56.574000000000012</v>
      </c>
      <c r="N26" s="11"/>
      <c r="O26" s="11"/>
      <c r="P26" s="11"/>
      <c r="Q26" s="11">
        <f t="shared" si="3"/>
        <v>35.814800000000005</v>
      </c>
      <c r="R26" s="4"/>
      <c r="S26" s="4"/>
      <c r="T26" s="11"/>
      <c r="U26" s="11">
        <f t="shared" si="4"/>
        <v>15.591850296525456</v>
      </c>
      <c r="V26" s="11">
        <f t="shared" si="5"/>
        <v>15.591850296525456</v>
      </c>
      <c r="W26" s="11">
        <v>61.407200000000003</v>
      </c>
      <c r="X26" s="11">
        <v>40.359000000000002</v>
      </c>
      <c r="Y26" s="11">
        <v>40.753</v>
      </c>
      <c r="Z26" s="11">
        <v>29.528600000000001</v>
      </c>
      <c r="AA26" s="11">
        <v>42.580599999999997</v>
      </c>
      <c r="AB26" s="11">
        <v>25.381799999999998</v>
      </c>
      <c r="AC26" s="11">
        <v>28.465599999999998</v>
      </c>
      <c r="AD26" s="11">
        <v>13.230600000000001</v>
      </c>
      <c r="AE26" s="11">
        <v>36.019599999999997</v>
      </c>
      <c r="AF26" s="11">
        <v>0</v>
      </c>
      <c r="AG26" s="11"/>
      <c r="AH26" s="11">
        <f t="shared" si="9"/>
        <v>0</v>
      </c>
      <c r="AI26" s="11"/>
      <c r="AJ26" s="11" t="str">
        <f>VLOOKUP(A26,[3]Sheet!$A:$I,9,0)</f>
        <v>ТОП / матрица</v>
      </c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1:51" x14ac:dyDescent="0.25">
      <c r="A27" s="11" t="s">
        <v>65</v>
      </c>
      <c r="B27" s="11" t="s">
        <v>37</v>
      </c>
      <c r="C27" s="11">
        <v>10.284000000000001</v>
      </c>
      <c r="D27" s="11"/>
      <c r="E27" s="11">
        <v>0.72499999999999998</v>
      </c>
      <c r="F27" s="11">
        <v>9.5589999999999993</v>
      </c>
      <c r="G27" s="7">
        <v>1</v>
      </c>
      <c r="H27" s="11">
        <v>180</v>
      </c>
      <c r="I27" s="10" t="s">
        <v>66</v>
      </c>
      <c r="J27" s="11"/>
      <c r="K27" s="11" t="str">
        <f>VLOOKUP(A27,[1]Лист1!$A:$B,2,0)</f>
        <v>SU001921</v>
      </c>
      <c r="L27" s="11">
        <v>0.76</v>
      </c>
      <c r="M27" s="11">
        <f t="shared" si="2"/>
        <v>-3.5000000000000031E-2</v>
      </c>
      <c r="N27" s="11"/>
      <c r="O27" s="11"/>
      <c r="P27" s="11"/>
      <c r="Q27" s="11">
        <f t="shared" si="3"/>
        <v>0.14499999999999999</v>
      </c>
      <c r="R27" s="4">
        <v>0</v>
      </c>
      <c r="S27" s="4"/>
      <c r="T27" s="11"/>
      <c r="U27" s="11">
        <f t="shared" si="4"/>
        <v>65.92413793103448</v>
      </c>
      <c r="V27" s="11">
        <f t="shared" si="5"/>
        <v>65.92413793103448</v>
      </c>
      <c r="W27" s="11">
        <v>7.5999999999999998E-2</v>
      </c>
      <c r="X27" s="11">
        <v>0.2878</v>
      </c>
      <c r="Y27" s="11">
        <v>0.1414</v>
      </c>
      <c r="Z27" s="11">
        <v>0.1416</v>
      </c>
      <c r="AA27" s="11">
        <v>0.1406</v>
      </c>
      <c r="AB27" s="11">
        <v>7.2399999999999992E-2</v>
      </c>
      <c r="AC27" s="11">
        <v>2.7694000000000001</v>
      </c>
      <c r="AD27" s="11">
        <v>-7.6600000000000001E-2</v>
      </c>
      <c r="AE27" s="11">
        <v>0</v>
      </c>
      <c r="AF27" s="11">
        <v>0.54659999999999997</v>
      </c>
      <c r="AG27" s="12" t="s">
        <v>154</v>
      </c>
      <c r="AH27" s="11">
        <f t="shared" si="9"/>
        <v>0</v>
      </c>
      <c r="AI27" s="11"/>
      <c r="AJ27" s="11" t="str">
        <f>VLOOKUP(A27,[3]Sheet!$A:$I,9,0)</f>
        <v>в матрице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</row>
    <row r="28" spans="1:51" x14ac:dyDescent="0.25">
      <c r="A28" s="11" t="s">
        <v>67</v>
      </c>
      <c r="B28" s="11" t="s">
        <v>37</v>
      </c>
      <c r="C28" s="11"/>
      <c r="D28" s="11">
        <v>303.54399999999998</v>
      </c>
      <c r="E28" s="11">
        <v>303.54399999999998</v>
      </c>
      <c r="F28" s="11"/>
      <c r="G28" s="7">
        <v>1</v>
      </c>
      <c r="H28" s="11">
        <v>40</v>
      </c>
      <c r="I28" s="11" t="s">
        <v>38</v>
      </c>
      <c r="J28" s="11"/>
      <c r="K28" s="11" t="str">
        <f>VLOOKUP(A28,[1]Лист1!$A:$B,2,0)</f>
        <v>SU001822</v>
      </c>
      <c r="L28" s="11">
        <v>303.54399999999998</v>
      </c>
      <c r="M28" s="11">
        <f t="shared" si="2"/>
        <v>0</v>
      </c>
      <c r="N28" s="11"/>
      <c r="O28" s="11"/>
      <c r="P28" s="11"/>
      <c r="Q28" s="11">
        <f t="shared" si="3"/>
        <v>60.708799999999997</v>
      </c>
      <c r="R28" s="4">
        <f>8*Q28-F28</f>
        <v>485.67039999999997</v>
      </c>
      <c r="S28" s="4"/>
      <c r="T28" s="11" t="str">
        <f>VLOOKUP(K28,[2]Sheet!$K:$K,1,0)</f>
        <v>SU001822</v>
      </c>
      <c r="U28" s="11">
        <f t="shared" si="4"/>
        <v>8</v>
      </c>
      <c r="V28" s="11">
        <f t="shared" si="5"/>
        <v>0</v>
      </c>
      <c r="W28" s="11">
        <v>39.86</v>
      </c>
      <c r="X28" s="11">
        <v>80.893200000000007</v>
      </c>
      <c r="Y28" s="11">
        <v>0</v>
      </c>
      <c r="Z28" s="11">
        <v>84.830200000000005</v>
      </c>
      <c r="AA28" s="11">
        <v>76.299800000000005</v>
      </c>
      <c r="AB28" s="11">
        <v>38.049999999999997</v>
      </c>
      <c r="AC28" s="11">
        <v>0</v>
      </c>
      <c r="AD28" s="11">
        <v>0</v>
      </c>
      <c r="AE28" s="11">
        <v>58.770200000000003</v>
      </c>
      <c r="AF28" s="11">
        <v>82.779200000000003</v>
      </c>
      <c r="AG28" s="11" t="s">
        <v>68</v>
      </c>
      <c r="AH28" s="11">
        <f t="shared" si="9"/>
        <v>485.67039999999997</v>
      </c>
      <c r="AI28" s="11"/>
      <c r="AJ28" s="11" t="str">
        <f>VLOOKUP(A28,[3]Sheet!$A:$I,9,0)</f>
        <v>матрица</v>
      </c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</row>
    <row r="29" spans="1:51" hidden="1" x14ac:dyDescent="0.25">
      <c r="A29" s="13" t="s">
        <v>69</v>
      </c>
      <c r="B29" s="13" t="s">
        <v>37</v>
      </c>
      <c r="C29" s="13"/>
      <c r="D29" s="13"/>
      <c r="E29" s="13"/>
      <c r="F29" s="13"/>
      <c r="G29" s="14">
        <v>0</v>
      </c>
      <c r="H29" s="13">
        <v>30</v>
      </c>
      <c r="I29" s="13" t="s">
        <v>38</v>
      </c>
      <c r="J29" s="13"/>
      <c r="K29" s="13"/>
      <c r="L29" s="13"/>
      <c r="M29" s="13">
        <f t="shared" si="2"/>
        <v>0</v>
      </c>
      <c r="N29" s="13"/>
      <c r="O29" s="13"/>
      <c r="P29" s="13"/>
      <c r="Q29" s="13">
        <f t="shared" si="3"/>
        <v>0</v>
      </c>
      <c r="R29" s="15"/>
      <c r="S29" s="15"/>
      <c r="T29" s="13"/>
      <c r="U29" s="13" t="e">
        <f t="shared" si="4"/>
        <v>#DIV/0!</v>
      </c>
      <c r="V29" s="13" t="e">
        <f t="shared" si="5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70</v>
      </c>
      <c r="AH29" s="13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51" x14ac:dyDescent="0.25">
      <c r="A30" s="11" t="s">
        <v>71</v>
      </c>
      <c r="B30" s="11" t="s">
        <v>37</v>
      </c>
      <c r="C30" s="11">
        <v>14.411</v>
      </c>
      <c r="D30" s="11">
        <v>106.011</v>
      </c>
      <c r="E30" s="11">
        <v>46.051000000000002</v>
      </c>
      <c r="F30" s="11">
        <v>71.738</v>
      </c>
      <c r="G30" s="7">
        <v>1</v>
      </c>
      <c r="H30" s="11">
        <v>30</v>
      </c>
      <c r="I30" s="11" t="s">
        <v>38</v>
      </c>
      <c r="J30" s="11"/>
      <c r="K30" s="11" t="str">
        <f>VLOOKUP(A30,[1]Лист1!$A:$B,2,0)</f>
        <v>SU000227</v>
      </c>
      <c r="L30" s="11">
        <v>50.5</v>
      </c>
      <c r="M30" s="11">
        <f t="shared" si="2"/>
        <v>-4.4489999999999981</v>
      </c>
      <c r="N30" s="11"/>
      <c r="O30" s="11"/>
      <c r="P30" s="11"/>
      <c r="Q30" s="11">
        <f t="shared" si="3"/>
        <v>9.2102000000000004</v>
      </c>
      <c r="R30" s="4">
        <f>13*Q30-F30</f>
        <v>47.994600000000005</v>
      </c>
      <c r="S30" s="4"/>
      <c r="T30" s="11" t="str">
        <f>VLOOKUP(K30,[2]Sheet!$K:$K,1,0)</f>
        <v>SU000227</v>
      </c>
      <c r="U30" s="11">
        <f t="shared" si="4"/>
        <v>13</v>
      </c>
      <c r="V30" s="11">
        <f t="shared" si="5"/>
        <v>7.7889730950467957</v>
      </c>
      <c r="W30" s="11">
        <v>6.9159999999999986</v>
      </c>
      <c r="X30" s="11">
        <v>7.1332000000000004</v>
      </c>
      <c r="Y30" s="11">
        <v>3.6823999999999999</v>
      </c>
      <c r="Z30" s="11">
        <v>11.8528</v>
      </c>
      <c r="AA30" s="11">
        <v>6.0457999999999998</v>
      </c>
      <c r="AB30" s="11">
        <v>6.8625999999999996</v>
      </c>
      <c r="AC30" s="11">
        <v>6.2856000000000014</v>
      </c>
      <c r="AD30" s="11">
        <v>4.7994000000000003</v>
      </c>
      <c r="AE30" s="11">
        <v>2.8681999999999999</v>
      </c>
      <c r="AF30" s="11">
        <v>3.1930000000000001</v>
      </c>
      <c r="AG30" s="11"/>
      <c r="AH30" s="11">
        <f>G30*R30</f>
        <v>47.994600000000005</v>
      </c>
      <c r="AI30" s="11"/>
      <c r="AJ30" s="11" t="str">
        <f>VLOOKUP(A30,[3]Sheet!$A:$I,9,0)</f>
        <v>матрица</v>
      </c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1" hidden="1" x14ac:dyDescent="0.25">
      <c r="A31" s="13" t="s">
        <v>72</v>
      </c>
      <c r="B31" s="13" t="s">
        <v>37</v>
      </c>
      <c r="C31" s="13"/>
      <c r="D31" s="13"/>
      <c r="E31" s="13"/>
      <c r="F31" s="13"/>
      <c r="G31" s="14">
        <v>0</v>
      </c>
      <c r="H31" s="13">
        <v>45</v>
      </c>
      <c r="I31" s="13" t="s">
        <v>38</v>
      </c>
      <c r="J31" s="13"/>
      <c r="K31" s="13"/>
      <c r="L31" s="13"/>
      <c r="M31" s="13">
        <f t="shared" si="2"/>
        <v>0</v>
      </c>
      <c r="N31" s="13"/>
      <c r="O31" s="13"/>
      <c r="P31" s="13"/>
      <c r="Q31" s="13">
        <f t="shared" si="3"/>
        <v>0</v>
      </c>
      <c r="R31" s="15"/>
      <c r="S31" s="15"/>
      <c r="T31" s="13"/>
      <c r="U31" s="13" t="e">
        <f t="shared" si="4"/>
        <v>#DIV/0!</v>
      </c>
      <c r="V31" s="13" t="e">
        <f t="shared" si="5"/>
        <v>#DIV/0!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 t="s">
        <v>70</v>
      </c>
      <c r="AH31" s="13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</row>
    <row r="32" spans="1:51" x14ac:dyDescent="0.25">
      <c r="A32" s="11" t="s">
        <v>73</v>
      </c>
      <c r="B32" s="11" t="s">
        <v>37</v>
      </c>
      <c r="C32" s="11">
        <v>115.82899999999999</v>
      </c>
      <c r="D32" s="11">
        <v>1278.375</v>
      </c>
      <c r="E32" s="11">
        <v>615.56600000000003</v>
      </c>
      <c r="F32" s="11">
        <v>772.83799999999997</v>
      </c>
      <c r="G32" s="7">
        <v>1</v>
      </c>
      <c r="H32" s="11">
        <v>40</v>
      </c>
      <c r="I32" s="11" t="s">
        <v>38</v>
      </c>
      <c r="J32" s="11"/>
      <c r="K32" s="11" t="str">
        <f>VLOOKUP(A32,[1]Лист1!$A:$B,2,0)</f>
        <v>SU001340</v>
      </c>
      <c r="L32" s="11">
        <v>553.92600000000004</v>
      </c>
      <c r="M32" s="11">
        <f t="shared" si="2"/>
        <v>61.639999999999986</v>
      </c>
      <c r="N32" s="11"/>
      <c r="O32" s="11"/>
      <c r="P32" s="11"/>
      <c r="Q32" s="11">
        <f t="shared" si="3"/>
        <v>123.11320000000001</v>
      </c>
      <c r="R32" s="4">
        <f>13*Q32-F32</f>
        <v>827.63360000000011</v>
      </c>
      <c r="S32" s="4"/>
      <c r="T32" s="11" t="str">
        <f>VLOOKUP(K32,[2]Sheet!$K:$K,1,0)</f>
        <v>SU001340</v>
      </c>
      <c r="U32" s="11">
        <f t="shared" si="4"/>
        <v>13</v>
      </c>
      <c r="V32" s="11">
        <f t="shared" si="5"/>
        <v>6.277458469116227</v>
      </c>
      <c r="W32" s="11">
        <v>137.52780000000001</v>
      </c>
      <c r="X32" s="11">
        <v>115.5568</v>
      </c>
      <c r="Y32" s="11">
        <v>108.12139999999999</v>
      </c>
      <c r="Z32" s="11">
        <v>133.12620000000001</v>
      </c>
      <c r="AA32" s="11">
        <v>129.91980000000001</v>
      </c>
      <c r="AB32" s="11">
        <v>106.5958</v>
      </c>
      <c r="AC32" s="11">
        <v>113.8994</v>
      </c>
      <c r="AD32" s="11">
        <v>90.497799999999998</v>
      </c>
      <c r="AE32" s="11">
        <v>95.741799999999998</v>
      </c>
      <c r="AF32" s="11">
        <v>53.845000000000013</v>
      </c>
      <c r="AG32" s="11"/>
      <c r="AH32" s="11">
        <f>G32*R32</f>
        <v>827.63360000000011</v>
      </c>
      <c r="AI32" s="11"/>
      <c r="AJ32" s="11" t="str">
        <f>VLOOKUP(A32,[3]Sheet!$A:$I,9,0)</f>
        <v>матрица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</row>
    <row r="33" spans="1:51" hidden="1" x14ac:dyDescent="0.25">
      <c r="A33" s="13" t="s">
        <v>74</v>
      </c>
      <c r="B33" s="13" t="s">
        <v>37</v>
      </c>
      <c r="C33" s="13"/>
      <c r="D33" s="13"/>
      <c r="E33" s="13"/>
      <c r="F33" s="13"/>
      <c r="G33" s="14">
        <v>0</v>
      </c>
      <c r="H33" s="13">
        <v>40</v>
      </c>
      <c r="I33" s="13" t="s">
        <v>38</v>
      </c>
      <c r="J33" s="13"/>
      <c r="K33" s="13"/>
      <c r="L33" s="13"/>
      <c r="M33" s="13">
        <f t="shared" si="2"/>
        <v>0</v>
      </c>
      <c r="N33" s="13"/>
      <c r="O33" s="13"/>
      <c r="P33" s="13"/>
      <c r="Q33" s="13">
        <f t="shared" si="3"/>
        <v>0</v>
      </c>
      <c r="R33" s="15"/>
      <c r="S33" s="15"/>
      <c r="T33" s="13"/>
      <c r="U33" s="13" t="e">
        <f t="shared" si="4"/>
        <v>#DIV/0!</v>
      </c>
      <c r="V33" s="13" t="e">
        <f t="shared" si="5"/>
        <v>#DIV/0!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 t="s">
        <v>43</v>
      </c>
      <c r="AH33" s="13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</row>
    <row r="34" spans="1:51" hidden="1" x14ac:dyDescent="0.25">
      <c r="A34" s="13" t="s">
        <v>75</v>
      </c>
      <c r="B34" s="13" t="s">
        <v>37</v>
      </c>
      <c r="C34" s="13"/>
      <c r="D34" s="13"/>
      <c r="E34" s="13"/>
      <c r="F34" s="13"/>
      <c r="G34" s="14">
        <v>0</v>
      </c>
      <c r="H34" s="13">
        <v>55</v>
      </c>
      <c r="I34" s="13" t="s">
        <v>38</v>
      </c>
      <c r="J34" s="13"/>
      <c r="K34" s="13"/>
      <c r="L34" s="13"/>
      <c r="M34" s="13">
        <f t="shared" si="2"/>
        <v>0</v>
      </c>
      <c r="N34" s="13"/>
      <c r="O34" s="13"/>
      <c r="P34" s="13"/>
      <c r="Q34" s="13">
        <f t="shared" si="3"/>
        <v>0</v>
      </c>
      <c r="R34" s="15"/>
      <c r="S34" s="15"/>
      <c r="T34" s="13"/>
      <c r="U34" s="13" t="e">
        <f t="shared" si="4"/>
        <v>#DIV/0!</v>
      </c>
      <c r="V34" s="13" t="e">
        <f t="shared" si="5"/>
        <v>#DIV/0!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 t="s">
        <v>70</v>
      </c>
      <c r="AH34" s="13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</row>
    <row r="35" spans="1:51" x14ac:dyDescent="0.25">
      <c r="A35" s="11" t="s">
        <v>76</v>
      </c>
      <c r="B35" s="11" t="s">
        <v>41</v>
      </c>
      <c r="C35" s="11">
        <v>17</v>
      </c>
      <c r="D35" s="11">
        <v>18</v>
      </c>
      <c r="E35" s="11">
        <v>14</v>
      </c>
      <c r="F35" s="11">
        <v>19</v>
      </c>
      <c r="G35" s="7">
        <v>0.35</v>
      </c>
      <c r="H35" s="11">
        <v>40</v>
      </c>
      <c r="I35" s="11" t="s">
        <v>38</v>
      </c>
      <c r="J35" s="11"/>
      <c r="K35" s="11" t="str">
        <f>VLOOKUP(A35,[1]Лист1!$A:$B,2,0)</f>
        <v>SU002617</v>
      </c>
      <c r="L35" s="11">
        <v>28</v>
      </c>
      <c r="M35" s="11">
        <f t="shared" si="2"/>
        <v>-14</v>
      </c>
      <c r="N35" s="11"/>
      <c r="O35" s="11"/>
      <c r="P35" s="11"/>
      <c r="Q35" s="11">
        <f t="shared" si="3"/>
        <v>2.8</v>
      </c>
      <c r="R35" s="4">
        <f t="shared" ref="R35:R39" si="10">13*Q35-F35</f>
        <v>17.399999999999999</v>
      </c>
      <c r="S35" s="4"/>
      <c r="T35" s="11" t="str">
        <f>VLOOKUP(K35,[2]Sheet!$K:$K,1,0)</f>
        <v>SU002617</v>
      </c>
      <c r="U35" s="11">
        <f t="shared" si="4"/>
        <v>13</v>
      </c>
      <c r="V35" s="11">
        <f t="shared" si="5"/>
        <v>6.7857142857142865</v>
      </c>
      <c r="W35" s="11">
        <v>6.8</v>
      </c>
      <c r="X35" s="11">
        <v>1.6</v>
      </c>
      <c r="Y35" s="11">
        <v>6</v>
      </c>
      <c r="Z35" s="11">
        <v>0</v>
      </c>
      <c r="AA35" s="11">
        <v>8.4</v>
      </c>
      <c r="AB35" s="11">
        <v>2.2000000000000002</v>
      </c>
      <c r="AC35" s="11">
        <v>4.5999999999999996</v>
      </c>
      <c r="AD35" s="11">
        <v>2</v>
      </c>
      <c r="AE35" s="11">
        <v>2.6</v>
      </c>
      <c r="AF35" s="11">
        <v>2.2000000000000002</v>
      </c>
      <c r="AG35" s="11"/>
      <c r="AH35" s="11">
        <f>G35*R35</f>
        <v>6.089999999999999</v>
      </c>
      <c r="AI35" s="11"/>
      <c r="AJ35" s="11" t="str">
        <f>VLOOKUP(A35,[3]Sheet!$A:$I,9,0)</f>
        <v>матрица</v>
      </c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</row>
    <row r="36" spans="1:51" x14ac:dyDescent="0.25">
      <c r="A36" s="11" t="s">
        <v>77</v>
      </c>
      <c r="B36" s="11" t="s">
        <v>41</v>
      </c>
      <c r="C36" s="11">
        <v>115</v>
      </c>
      <c r="D36" s="11">
        <v>623</v>
      </c>
      <c r="E36" s="11">
        <v>308</v>
      </c>
      <c r="F36" s="11">
        <v>417</v>
      </c>
      <c r="G36" s="7">
        <v>0.4</v>
      </c>
      <c r="H36" s="11">
        <v>45</v>
      </c>
      <c r="I36" s="11" t="s">
        <v>38</v>
      </c>
      <c r="J36" s="11"/>
      <c r="K36" s="11" t="str">
        <f>VLOOKUP(A36,[1]Лист1!$A:$B,2,0)</f>
        <v>SU002618</v>
      </c>
      <c r="L36" s="11">
        <v>321</v>
      </c>
      <c r="M36" s="11">
        <f t="shared" si="2"/>
        <v>-13</v>
      </c>
      <c r="N36" s="11"/>
      <c r="O36" s="11"/>
      <c r="P36" s="11"/>
      <c r="Q36" s="11">
        <f t="shared" si="3"/>
        <v>61.6</v>
      </c>
      <c r="R36" s="4">
        <f t="shared" si="10"/>
        <v>383.80000000000007</v>
      </c>
      <c r="S36" s="4"/>
      <c r="T36" s="11" t="str">
        <f>VLOOKUP(K36,[2]Sheet!$K:$K,1,0)</f>
        <v>SU002618</v>
      </c>
      <c r="U36" s="11">
        <f t="shared" si="4"/>
        <v>13</v>
      </c>
      <c r="V36" s="11">
        <f t="shared" si="5"/>
        <v>6.7694805194805197</v>
      </c>
      <c r="W36" s="11">
        <v>53</v>
      </c>
      <c r="X36" s="11">
        <v>68</v>
      </c>
      <c r="Y36" s="11">
        <v>57.4</v>
      </c>
      <c r="Z36" s="11">
        <v>59.6</v>
      </c>
      <c r="AA36" s="11">
        <v>60</v>
      </c>
      <c r="AB36" s="11">
        <v>53.6</v>
      </c>
      <c r="AC36" s="11">
        <v>47</v>
      </c>
      <c r="AD36" s="11">
        <v>48.8</v>
      </c>
      <c r="AE36" s="11">
        <v>33.6</v>
      </c>
      <c r="AF36" s="11">
        <v>35.6</v>
      </c>
      <c r="AG36" s="11"/>
      <c r="AH36" s="11">
        <f>G36*R36</f>
        <v>153.52000000000004</v>
      </c>
      <c r="AI36" s="11"/>
      <c r="AJ36" s="11" t="str">
        <f>VLOOKUP(A36,[3]Sheet!$A:$I,9,0)</f>
        <v>матрица</v>
      </c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</row>
    <row r="37" spans="1:51" x14ac:dyDescent="0.25">
      <c r="A37" s="11" t="s">
        <v>78</v>
      </c>
      <c r="B37" s="11" t="s">
        <v>41</v>
      </c>
      <c r="C37" s="11">
        <v>105</v>
      </c>
      <c r="D37" s="11">
        <v>651</v>
      </c>
      <c r="E37" s="11">
        <v>309</v>
      </c>
      <c r="F37" s="11">
        <v>385</v>
      </c>
      <c r="G37" s="7">
        <v>0.45</v>
      </c>
      <c r="H37" s="11">
        <v>50</v>
      </c>
      <c r="I37" s="11" t="s">
        <v>38</v>
      </c>
      <c r="J37" s="11"/>
      <c r="K37" s="11" t="str">
        <f>VLOOKUP(A37,[1]Лист1!$A:$B,2,0)</f>
        <v>SU002734</v>
      </c>
      <c r="L37" s="11">
        <v>320</v>
      </c>
      <c r="M37" s="11">
        <f t="shared" si="2"/>
        <v>-11</v>
      </c>
      <c r="N37" s="11"/>
      <c r="O37" s="11"/>
      <c r="P37" s="11"/>
      <c r="Q37" s="11">
        <f t="shared" si="3"/>
        <v>61.8</v>
      </c>
      <c r="R37" s="4">
        <f t="shared" si="10"/>
        <v>418.4</v>
      </c>
      <c r="S37" s="4"/>
      <c r="T37" s="11" t="str">
        <f>VLOOKUP(K37,[2]Sheet!$K:$K,1,0)</f>
        <v>SU002734</v>
      </c>
      <c r="U37" s="11">
        <f t="shared" si="4"/>
        <v>13</v>
      </c>
      <c r="V37" s="11">
        <f t="shared" si="5"/>
        <v>6.2297734627831716</v>
      </c>
      <c r="W37" s="11">
        <v>66.8</v>
      </c>
      <c r="X37" s="11">
        <v>70.400000000000006</v>
      </c>
      <c r="Y37" s="11">
        <v>61.2</v>
      </c>
      <c r="Z37" s="11">
        <v>64.2</v>
      </c>
      <c r="AA37" s="11">
        <v>68.2</v>
      </c>
      <c r="AB37" s="11">
        <v>57.6</v>
      </c>
      <c r="AC37" s="11">
        <v>52</v>
      </c>
      <c r="AD37" s="11">
        <v>47.8</v>
      </c>
      <c r="AE37" s="11">
        <v>49</v>
      </c>
      <c r="AF37" s="11">
        <v>33.4</v>
      </c>
      <c r="AG37" s="11"/>
      <c r="AH37" s="11">
        <f>G37*R37</f>
        <v>188.28</v>
      </c>
      <c r="AI37" s="11"/>
      <c r="AJ37" s="11" t="str">
        <f>VLOOKUP(A37,[3]Sheet!$A:$I,9,0)</f>
        <v>в матрице</v>
      </c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</row>
    <row r="38" spans="1:51" x14ac:dyDescent="0.25">
      <c r="A38" s="11" t="s">
        <v>79</v>
      </c>
      <c r="B38" s="11" t="s">
        <v>41</v>
      </c>
      <c r="C38" s="11">
        <v>43</v>
      </c>
      <c r="D38" s="11">
        <v>635</v>
      </c>
      <c r="E38" s="11">
        <v>257</v>
      </c>
      <c r="F38" s="11">
        <v>401</v>
      </c>
      <c r="G38" s="7">
        <v>0.4</v>
      </c>
      <c r="H38" s="11">
        <v>45</v>
      </c>
      <c r="I38" s="11" t="s">
        <v>38</v>
      </c>
      <c r="J38" s="11"/>
      <c r="K38" s="11" t="str">
        <f>VLOOKUP(A38,[1]Лист1!$A:$B,2,0)</f>
        <v>SU002621</v>
      </c>
      <c r="L38" s="11">
        <v>304</v>
      </c>
      <c r="M38" s="11">
        <f t="shared" ref="M38:M69" si="11">E38-L38</f>
        <v>-47</v>
      </c>
      <c r="N38" s="11"/>
      <c r="O38" s="11"/>
      <c r="P38" s="11"/>
      <c r="Q38" s="11">
        <f t="shared" ref="Q38:Q69" si="12">E38/5</f>
        <v>51.4</v>
      </c>
      <c r="R38" s="4">
        <f t="shared" si="10"/>
        <v>267.19999999999993</v>
      </c>
      <c r="S38" s="4"/>
      <c r="T38" s="11" t="str">
        <f>VLOOKUP(K38,[2]Sheet!$K:$K,1,0)</f>
        <v>SU002621</v>
      </c>
      <c r="U38" s="11">
        <f t="shared" ref="U38:U69" si="13">(F38+R38)/Q38</f>
        <v>12.999999999999998</v>
      </c>
      <c r="V38" s="11">
        <f t="shared" ref="V38:V69" si="14">F38/Q38</f>
        <v>7.8015564202334629</v>
      </c>
      <c r="W38" s="11">
        <v>48.8</v>
      </c>
      <c r="X38" s="11">
        <v>61.6</v>
      </c>
      <c r="Y38" s="11">
        <v>56</v>
      </c>
      <c r="Z38" s="11">
        <v>51.2</v>
      </c>
      <c r="AA38" s="11">
        <v>57.8</v>
      </c>
      <c r="AB38" s="11">
        <v>52</v>
      </c>
      <c r="AC38" s="11">
        <v>42.6</v>
      </c>
      <c r="AD38" s="11">
        <v>48.8</v>
      </c>
      <c r="AE38" s="11">
        <v>35.200000000000003</v>
      </c>
      <c r="AF38" s="11">
        <v>34.799999999999997</v>
      </c>
      <c r="AG38" s="11"/>
      <c r="AH38" s="11">
        <f>G38*R38</f>
        <v>106.87999999999998</v>
      </c>
      <c r="AI38" s="11"/>
      <c r="AJ38" s="11" t="str">
        <f>VLOOKUP(A38,[3]Sheet!$A:$I,9,0)</f>
        <v>матрица</v>
      </c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51" x14ac:dyDescent="0.25">
      <c r="A39" s="11" t="s">
        <v>80</v>
      </c>
      <c r="B39" s="11" t="s">
        <v>41</v>
      </c>
      <c r="C39" s="11">
        <v>86</v>
      </c>
      <c r="D39" s="11">
        <v>620</v>
      </c>
      <c r="E39" s="11">
        <v>256</v>
      </c>
      <c r="F39" s="11">
        <v>363</v>
      </c>
      <c r="G39" s="7">
        <v>0.4</v>
      </c>
      <c r="H39" s="11">
        <v>50</v>
      </c>
      <c r="I39" s="11" t="s">
        <v>38</v>
      </c>
      <c r="J39" s="11"/>
      <c r="K39" s="11" t="str">
        <f>VLOOKUP(A39,[1]Лист1!$A:$B,2,0)</f>
        <v>SU002312</v>
      </c>
      <c r="L39" s="11">
        <v>275</v>
      </c>
      <c r="M39" s="11">
        <f t="shared" si="11"/>
        <v>-19</v>
      </c>
      <c r="N39" s="11"/>
      <c r="O39" s="11"/>
      <c r="P39" s="11"/>
      <c r="Q39" s="11">
        <f t="shared" si="12"/>
        <v>51.2</v>
      </c>
      <c r="R39" s="4">
        <f t="shared" si="10"/>
        <v>302.60000000000002</v>
      </c>
      <c r="S39" s="4"/>
      <c r="T39" s="11" t="str">
        <f>VLOOKUP(K39,[2]Sheet!$K:$K,1,0)</f>
        <v>SU002312</v>
      </c>
      <c r="U39" s="11">
        <f t="shared" si="13"/>
        <v>13</v>
      </c>
      <c r="V39" s="11">
        <f t="shared" si="14"/>
        <v>7.08984375</v>
      </c>
      <c r="W39" s="11">
        <v>61.2</v>
      </c>
      <c r="X39" s="11">
        <v>62</v>
      </c>
      <c r="Y39" s="11">
        <v>54.8</v>
      </c>
      <c r="Z39" s="11">
        <v>57.2</v>
      </c>
      <c r="AA39" s="11">
        <v>58.8</v>
      </c>
      <c r="AB39" s="11">
        <v>49</v>
      </c>
      <c r="AC39" s="11">
        <v>49.8</v>
      </c>
      <c r="AD39" s="11">
        <v>45</v>
      </c>
      <c r="AE39" s="11">
        <v>41.8</v>
      </c>
      <c r="AF39" s="11">
        <v>34.200000000000003</v>
      </c>
      <c r="AG39" s="11"/>
      <c r="AH39" s="11">
        <f>G39*R39</f>
        <v>121.04000000000002</v>
      </c>
      <c r="AI39" s="11"/>
      <c r="AJ39" s="11" t="str">
        <f>VLOOKUP(A39,[3]Sheet!$A:$I,9,0)</f>
        <v>матрица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51" hidden="1" x14ac:dyDescent="0.25">
      <c r="A40" s="13" t="s">
        <v>81</v>
      </c>
      <c r="B40" s="13" t="s">
        <v>41</v>
      </c>
      <c r="C40" s="13"/>
      <c r="D40" s="13"/>
      <c r="E40" s="13"/>
      <c r="F40" s="13"/>
      <c r="G40" s="14">
        <v>0</v>
      </c>
      <c r="H40" s="13">
        <v>40</v>
      </c>
      <c r="I40" s="13" t="s">
        <v>38</v>
      </c>
      <c r="J40" s="13"/>
      <c r="K40" s="13"/>
      <c r="L40" s="13"/>
      <c r="M40" s="13">
        <f t="shared" si="11"/>
        <v>0</v>
      </c>
      <c r="N40" s="13"/>
      <c r="O40" s="13"/>
      <c r="P40" s="13"/>
      <c r="Q40" s="13">
        <f t="shared" si="12"/>
        <v>0</v>
      </c>
      <c r="R40" s="15"/>
      <c r="S40" s="15"/>
      <c r="T40" s="13"/>
      <c r="U40" s="13" t="e">
        <f t="shared" si="13"/>
        <v>#DIV/0!</v>
      </c>
      <c r="V40" s="13" t="e">
        <f t="shared" si="14"/>
        <v>#DIV/0!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 t="s">
        <v>70</v>
      </c>
      <c r="AH40" s="13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51" hidden="1" x14ac:dyDescent="0.25">
      <c r="A41" s="13" t="s">
        <v>82</v>
      </c>
      <c r="B41" s="13" t="s">
        <v>37</v>
      </c>
      <c r="C41" s="13"/>
      <c r="D41" s="13"/>
      <c r="E41" s="13"/>
      <c r="F41" s="13"/>
      <c r="G41" s="14">
        <v>0</v>
      </c>
      <c r="H41" s="13">
        <v>45</v>
      </c>
      <c r="I41" s="13" t="s">
        <v>38</v>
      </c>
      <c r="J41" s="13"/>
      <c r="K41" s="13"/>
      <c r="L41" s="13"/>
      <c r="M41" s="13">
        <f t="shared" si="11"/>
        <v>0</v>
      </c>
      <c r="N41" s="13"/>
      <c r="O41" s="13"/>
      <c r="P41" s="13"/>
      <c r="Q41" s="13">
        <f t="shared" si="12"/>
        <v>0</v>
      </c>
      <c r="R41" s="15"/>
      <c r="S41" s="15"/>
      <c r="T41" s="13"/>
      <c r="U41" s="13" t="e">
        <f t="shared" si="13"/>
        <v>#DIV/0!</v>
      </c>
      <c r="V41" s="13" t="e">
        <f t="shared" si="14"/>
        <v>#DIV/0!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 t="s">
        <v>70</v>
      </c>
      <c r="AH41" s="13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spans="1:51" x14ac:dyDescent="0.25">
      <c r="A42" s="11" t="s">
        <v>83</v>
      </c>
      <c r="B42" s="11" t="s">
        <v>41</v>
      </c>
      <c r="C42" s="11">
        <v>79</v>
      </c>
      <c r="D42" s="11">
        <v>340</v>
      </c>
      <c r="E42" s="11">
        <v>140</v>
      </c>
      <c r="F42" s="11">
        <v>279</v>
      </c>
      <c r="G42" s="7">
        <v>0.1</v>
      </c>
      <c r="H42" s="11">
        <v>730</v>
      </c>
      <c r="I42" s="11" t="s">
        <v>38</v>
      </c>
      <c r="J42" s="11"/>
      <c r="K42" s="11" t="str">
        <f>VLOOKUP(A42,[1]Лист1!$A:$B,2,0)</f>
        <v>SU002368</v>
      </c>
      <c r="L42" s="11">
        <v>140</v>
      </c>
      <c r="M42" s="11">
        <f t="shared" si="11"/>
        <v>0</v>
      </c>
      <c r="N42" s="11"/>
      <c r="O42" s="11"/>
      <c r="P42" s="11"/>
      <c r="Q42" s="11">
        <f t="shared" si="12"/>
        <v>28</v>
      </c>
      <c r="R42" s="4">
        <f t="shared" ref="R42:R47" si="15">13*Q42-F42</f>
        <v>85</v>
      </c>
      <c r="S42" s="4"/>
      <c r="T42" s="11" t="str">
        <f>VLOOKUP(K42,[2]Sheet!$K:$K,1,0)</f>
        <v>SU002368</v>
      </c>
      <c r="U42" s="11">
        <f t="shared" si="13"/>
        <v>13</v>
      </c>
      <c r="V42" s="11">
        <f t="shared" si="14"/>
        <v>9.9642857142857135</v>
      </c>
      <c r="W42" s="11">
        <v>30.4</v>
      </c>
      <c r="X42" s="11">
        <v>26</v>
      </c>
      <c r="Y42" s="11">
        <v>29.2</v>
      </c>
      <c r="Z42" s="11">
        <v>20.6</v>
      </c>
      <c r="AA42" s="11">
        <v>22.8</v>
      </c>
      <c r="AB42" s="11">
        <v>15.8</v>
      </c>
      <c r="AC42" s="11">
        <v>26</v>
      </c>
      <c r="AD42" s="11">
        <v>0</v>
      </c>
      <c r="AE42" s="11">
        <v>13.6</v>
      </c>
      <c r="AF42" s="11">
        <v>18.2</v>
      </c>
      <c r="AG42" s="11"/>
      <c r="AH42" s="11">
        <f t="shared" ref="AH42:AH47" si="16">G42*R42</f>
        <v>8.5</v>
      </c>
      <c r="AI42" s="11"/>
      <c r="AJ42" s="11" t="str">
        <f>VLOOKUP(A42,[3]Sheet!$A:$I,9,0)</f>
        <v>матрица</v>
      </c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1" x14ac:dyDescent="0.25">
      <c r="A43" s="11" t="s">
        <v>84</v>
      </c>
      <c r="B43" s="11" t="s">
        <v>41</v>
      </c>
      <c r="C43" s="11">
        <v>47</v>
      </c>
      <c r="D43" s="11">
        <v>217</v>
      </c>
      <c r="E43" s="11">
        <v>118</v>
      </c>
      <c r="F43" s="11">
        <v>125</v>
      </c>
      <c r="G43" s="7">
        <v>0.35</v>
      </c>
      <c r="H43" s="11">
        <v>40</v>
      </c>
      <c r="I43" s="11" t="s">
        <v>38</v>
      </c>
      <c r="J43" s="11"/>
      <c r="K43" s="11" t="str">
        <f>VLOOKUP(A43,[1]Лист1!$A:$B,2,0)</f>
        <v>SU002660</v>
      </c>
      <c r="L43" s="11">
        <v>139</v>
      </c>
      <c r="M43" s="11">
        <f t="shared" si="11"/>
        <v>-21</v>
      </c>
      <c r="N43" s="11"/>
      <c r="O43" s="11"/>
      <c r="P43" s="11"/>
      <c r="Q43" s="11">
        <f t="shared" si="12"/>
        <v>23.6</v>
      </c>
      <c r="R43" s="4">
        <f t="shared" si="15"/>
        <v>181.8</v>
      </c>
      <c r="S43" s="4"/>
      <c r="T43" s="11" t="str">
        <f>VLOOKUP(K43,[2]Sheet!$K:$K,1,0)</f>
        <v>SU002660</v>
      </c>
      <c r="U43" s="11">
        <f t="shared" si="13"/>
        <v>13</v>
      </c>
      <c r="V43" s="11">
        <f t="shared" si="14"/>
        <v>5.2966101694915251</v>
      </c>
      <c r="W43" s="11">
        <v>25.8</v>
      </c>
      <c r="X43" s="11">
        <v>21.4</v>
      </c>
      <c r="Y43" s="11">
        <v>18.8</v>
      </c>
      <c r="Z43" s="11">
        <v>23.6</v>
      </c>
      <c r="AA43" s="11">
        <v>25.2</v>
      </c>
      <c r="AB43" s="11">
        <v>20.399999999999999</v>
      </c>
      <c r="AC43" s="11">
        <v>26</v>
      </c>
      <c r="AD43" s="11">
        <v>6.4</v>
      </c>
      <c r="AE43" s="11">
        <v>17.8</v>
      </c>
      <c r="AF43" s="11">
        <v>10</v>
      </c>
      <c r="AG43" s="11"/>
      <c r="AH43" s="11">
        <f t="shared" si="16"/>
        <v>63.63</v>
      </c>
      <c r="AI43" s="11"/>
      <c r="AJ43" s="11" t="str">
        <f>VLOOKUP(A43,[3]Sheet!$A:$I,9,0)</f>
        <v>матрица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1:51" x14ac:dyDescent="0.25">
      <c r="A44" s="11" t="s">
        <v>85</v>
      </c>
      <c r="B44" s="11" t="s">
        <v>41</v>
      </c>
      <c r="C44" s="11">
        <v>29</v>
      </c>
      <c r="D44" s="11">
        <v>62</v>
      </c>
      <c r="E44" s="11">
        <v>27</v>
      </c>
      <c r="F44" s="11">
        <v>58</v>
      </c>
      <c r="G44" s="7">
        <v>0.4</v>
      </c>
      <c r="H44" s="11">
        <v>40</v>
      </c>
      <c r="I44" s="11" t="s">
        <v>38</v>
      </c>
      <c r="J44" s="11"/>
      <c r="K44" s="11" t="str">
        <f>VLOOKUP(A44,[1]Лист1!$A:$B,2,0)</f>
        <v>SU002801</v>
      </c>
      <c r="L44" s="11">
        <v>30</v>
      </c>
      <c r="M44" s="11">
        <f t="shared" si="11"/>
        <v>-3</v>
      </c>
      <c r="N44" s="11"/>
      <c r="O44" s="11"/>
      <c r="P44" s="11"/>
      <c r="Q44" s="11">
        <f t="shared" si="12"/>
        <v>5.4</v>
      </c>
      <c r="R44" s="4">
        <f t="shared" si="15"/>
        <v>12.200000000000003</v>
      </c>
      <c r="S44" s="4"/>
      <c r="T44" s="11" t="str">
        <f>VLOOKUP(K44,[2]Sheet!$K:$K,1,0)</f>
        <v>SU002801</v>
      </c>
      <c r="U44" s="11">
        <f t="shared" si="13"/>
        <v>13</v>
      </c>
      <c r="V44" s="11">
        <f t="shared" si="14"/>
        <v>10.74074074074074</v>
      </c>
      <c r="W44" s="11">
        <v>6.2</v>
      </c>
      <c r="X44" s="11">
        <v>6.6</v>
      </c>
      <c r="Y44" s="11">
        <v>7.6</v>
      </c>
      <c r="Z44" s="11">
        <v>3.8</v>
      </c>
      <c r="AA44" s="11">
        <v>4.5999999999999996</v>
      </c>
      <c r="AB44" s="11">
        <v>4</v>
      </c>
      <c r="AC44" s="11">
        <v>4.2</v>
      </c>
      <c r="AD44" s="11">
        <v>1.8</v>
      </c>
      <c r="AE44" s="11">
        <v>4.2</v>
      </c>
      <c r="AF44" s="11">
        <v>2.4</v>
      </c>
      <c r="AG44" s="11"/>
      <c r="AH44" s="11">
        <f t="shared" si="16"/>
        <v>4.8800000000000017</v>
      </c>
      <c r="AI44" s="11"/>
      <c r="AJ44" s="11" t="str">
        <f>VLOOKUP(A44,[3]Sheet!$A:$I,9,0)</f>
        <v>в матрице</v>
      </c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1" x14ac:dyDescent="0.25">
      <c r="A45" s="11" t="s">
        <v>86</v>
      </c>
      <c r="B45" s="11" t="s">
        <v>41</v>
      </c>
      <c r="C45" s="11">
        <v>51</v>
      </c>
      <c r="D45" s="11">
        <v>61</v>
      </c>
      <c r="E45" s="11">
        <v>40</v>
      </c>
      <c r="F45" s="11">
        <v>50</v>
      </c>
      <c r="G45" s="7">
        <v>0.4</v>
      </c>
      <c r="H45" s="11">
        <v>45</v>
      </c>
      <c r="I45" s="11" t="s">
        <v>38</v>
      </c>
      <c r="J45" s="11"/>
      <c r="K45" s="11" t="str">
        <f>VLOOKUP(A45,[1]Лист1!$A:$B,2,0)</f>
        <v>SU002799</v>
      </c>
      <c r="L45" s="11">
        <v>43</v>
      </c>
      <c r="M45" s="11">
        <f t="shared" si="11"/>
        <v>-3</v>
      </c>
      <c r="N45" s="11"/>
      <c r="O45" s="11"/>
      <c r="P45" s="11"/>
      <c r="Q45" s="11">
        <f t="shared" si="12"/>
        <v>8</v>
      </c>
      <c r="R45" s="4">
        <f t="shared" si="15"/>
        <v>54</v>
      </c>
      <c r="S45" s="4"/>
      <c r="T45" s="11" t="str">
        <f>VLOOKUP(K45,[2]Sheet!$K:$K,1,0)</f>
        <v>SU002799</v>
      </c>
      <c r="U45" s="11">
        <f t="shared" si="13"/>
        <v>13</v>
      </c>
      <c r="V45" s="11">
        <f t="shared" si="14"/>
        <v>6.25</v>
      </c>
      <c r="W45" s="11">
        <v>6.4</v>
      </c>
      <c r="X45" s="11">
        <v>9.6</v>
      </c>
      <c r="Y45" s="11">
        <v>10</v>
      </c>
      <c r="Z45" s="11">
        <v>6</v>
      </c>
      <c r="AA45" s="11">
        <v>9.8000000000000007</v>
      </c>
      <c r="AB45" s="11">
        <v>6</v>
      </c>
      <c r="AC45" s="11">
        <v>5.6</v>
      </c>
      <c r="AD45" s="11">
        <v>6.4</v>
      </c>
      <c r="AE45" s="11">
        <v>0.2</v>
      </c>
      <c r="AF45" s="11">
        <v>5</v>
      </c>
      <c r="AG45" s="11"/>
      <c r="AH45" s="11">
        <f t="shared" si="16"/>
        <v>21.6</v>
      </c>
      <c r="AI45" s="11"/>
      <c r="AJ45" s="11" t="str">
        <f>VLOOKUP(A45,[3]Sheet!$A:$I,9,0)</f>
        <v>в матрице</v>
      </c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spans="1:51" x14ac:dyDescent="0.25">
      <c r="A46" s="11" t="s">
        <v>87</v>
      </c>
      <c r="B46" s="11" t="s">
        <v>37</v>
      </c>
      <c r="C46" s="11">
        <v>3.6680000000000001</v>
      </c>
      <c r="D46" s="11">
        <v>66.271000000000001</v>
      </c>
      <c r="E46" s="17">
        <f>23.741+E103</f>
        <v>43.192999999999998</v>
      </c>
      <c r="F46" s="11">
        <v>21.495000000000001</v>
      </c>
      <c r="G46" s="7">
        <v>1</v>
      </c>
      <c r="H46" s="11">
        <v>40</v>
      </c>
      <c r="I46" s="11" t="s">
        <v>38</v>
      </c>
      <c r="J46" s="11"/>
      <c r="K46" s="11" t="str">
        <f>VLOOKUP(A46,[1]Лист1!$A:$B,2,0)</f>
        <v>SU002847</v>
      </c>
      <c r="L46" s="11">
        <v>23.8</v>
      </c>
      <c r="M46" s="11">
        <f t="shared" si="11"/>
        <v>19.392999999999997</v>
      </c>
      <c r="N46" s="11"/>
      <c r="O46" s="11"/>
      <c r="P46" s="11"/>
      <c r="Q46" s="11">
        <f t="shared" si="12"/>
        <v>8.6386000000000003</v>
      </c>
      <c r="R46" s="4">
        <f>10*Q46-F46</f>
        <v>64.890999999999991</v>
      </c>
      <c r="S46" s="4"/>
      <c r="T46" s="11" t="str">
        <f>VLOOKUP(K46,[2]Sheet!$K:$K,1,0)</f>
        <v>SU002847</v>
      </c>
      <c r="U46" s="11">
        <f t="shared" si="13"/>
        <v>10</v>
      </c>
      <c r="V46" s="11">
        <f t="shared" si="14"/>
        <v>2.4882504109462182</v>
      </c>
      <c r="W46" s="11">
        <v>4.3780000000000001</v>
      </c>
      <c r="X46" s="11">
        <v>3.4676</v>
      </c>
      <c r="Y46" s="11">
        <v>0</v>
      </c>
      <c r="Z46" s="11">
        <v>1.7365999999999999</v>
      </c>
      <c r="AA46" s="11">
        <v>0</v>
      </c>
      <c r="AB46" s="11">
        <v>0.86739999999999995</v>
      </c>
      <c r="AC46" s="11">
        <v>0</v>
      </c>
      <c r="AD46" s="11">
        <v>0</v>
      </c>
      <c r="AE46" s="11">
        <v>-0.1434</v>
      </c>
      <c r="AF46" s="11">
        <v>0.14360000000000001</v>
      </c>
      <c r="AG46" s="11"/>
      <c r="AH46" s="11">
        <f t="shared" si="16"/>
        <v>64.890999999999991</v>
      </c>
      <c r="AI46" s="11"/>
      <c r="AJ46" s="11" t="str">
        <f>VLOOKUP(A46,[3]Sheet!$A:$I,9,0)</f>
        <v>матрица</v>
      </c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</row>
    <row r="47" spans="1:51" x14ac:dyDescent="0.25">
      <c r="A47" s="11" t="s">
        <v>88</v>
      </c>
      <c r="B47" s="11" t="s">
        <v>41</v>
      </c>
      <c r="C47" s="11">
        <v>308</v>
      </c>
      <c r="D47" s="11">
        <v>271</v>
      </c>
      <c r="E47" s="17">
        <f>150+E98</f>
        <v>201</v>
      </c>
      <c r="F47" s="17">
        <f>229+F98</f>
        <v>196</v>
      </c>
      <c r="G47" s="7">
        <v>0.35</v>
      </c>
      <c r="H47" s="11">
        <v>40</v>
      </c>
      <c r="I47" s="11" t="s">
        <v>38</v>
      </c>
      <c r="J47" s="11"/>
      <c r="K47" s="11" t="str">
        <f>VLOOKUP(A47,[1]Лист1!$A:$B,2,0)</f>
        <v>SU002848</v>
      </c>
      <c r="L47" s="11">
        <v>167</v>
      </c>
      <c r="M47" s="11">
        <f t="shared" si="11"/>
        <v>34</v>
      </c>
      <c r="N47" s="11"/>
      <c r="O47" s="11"/>
      <c r="P47" s="11"/>
      <c r="Q47" s="11">
        <f t="shared" si="12"/>
        <v>40.200000000000003</v>
      </c>
      <c r="R47" s="4">
        <f t="shared" si="15"/>
        <v>326.60000000000002</v>
      </c>
      <c r="S47" s="4"/>
      <c r="T47" s="11" t="str">
        <f>VLOOKUP(K47,[2]Sheet!$K:$K,1,0)</f>
        <v>SU002848</v>
      </c>
      <c r="U47" s="11">
        <f t="shared" si="13"/>
        <v>13</v>
      </c>
      <c r="V47" s="11">
        <f t="shared" si="14"/>
        <v>4.8756218905472632</v>
      </c>
      <c r="W47" s="11">
        <v>44.2</v>
      </c>
      <c r="X47" s="11">
        <v>35</v>
      </c>
      <c r="Y47" s="11">
        <v>46.6</v>
      </c>
      <c r="Z47" s="11">
        <v>37.6</v>
      </c>
      <c r="AA47" s="11">
        <v>37.799999999999997</v>
      </c>
      <c r="AB47" s="11">
        <v>35.200000000000003</v>
      </c>
      <c r="AC47" s="11">
        <v>35.799999999999997</v>
      </c>
      <c r="AD47" s="11">
        <v>27.2</v>
      </c>
      <c r="AE47" s="11">
        <v>21.4</v>
      </c>
      <c r="AF47" s="11">
        <v>17.600000000000001</v>
      </c>
      <c r="AG47" s="11"/>
      <c r="AH47" s="11">
        <f t="shared" si="16"/>
        <v>114.31</v>
      </c>
      <c r="AI47" s="11"/>
      <c r="AJ47" s="11" t="str">
        <f>VLOOKUP(A47,[3]Sheet!$A:$I,9,0)</f>
        <v>матрица</v>
      </c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</row>
    <row r="48" spans="1:51" hidden="1" x14ac:dyDescent="0.25">
      <c r="A48" s="13" t="s">
        <v>89</v>
      </c>
      <c r="B48" s="13" t="s">
        <v>41</v>
      </c>
      <c r="C48" s="13"/>
      <c r="D48" s="13"/>
      <c r="E48" s="13"/>
      <c r="F48" s="13"/>
      <c r="G48" s="14">
        <v>0</v>
      </c>
      <c r="H48" s="13" t="e">
        <v>#N/A</v>
      </c>
      <c r="I48" s="13" t="s">
        <v>38</v>
      </c>
      <c r="J48" s="13"/>
      <c r="K48" s="13"/>
      <c r="L48" s="13"/>
      <c r="M48" s="13">
        <f t="shared" si="11"/>
        <v>0</v>
      </c>
      <c r="N48" s="13"/>
      <c r="O48" s="13"/>
      <c r="P48" s="13"/>
      <c r="Q48" s="13">
        <f t="shared" si="12"/>
        <v>0</v>
      </c>
      <c r="R48" s="15"/>
      <c r="S48" s="15"/>
      <c r="T48" s="13"/>
      <c r="U48" s="13" t="e">
        <f t="shared" si="13"/>
        <v>#DIV/0!</v>
      </c>
      <c r="V48" s="13" t="e">
        <f t="shared" si="14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 t="s">
        <v>90</v>
      </c>
      <c r="AH48" s="13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</row>
    <row r="49" spans="1:51" x14ac:dyDescent="0.25">
      <c r="A49" s="11" t="s">
        <v>91</v>
      </c>
      <c r="B49" s="11" t="s">
        <v>37</v>
      </c>
      <c r="C49" s="11">
        <v>10.803000000000001</v>
      </c>
      <c r="D49" s="11">
        <v>378.54</v>
      </c>
      <c r="E49" s="11">
        <v>333.46899999999999</v>
      </c>
      <c r="F49" s="11">
        <v>31.007999999999999</v>
      </c>
      <c r="G49" s="7">
        <v>1</v>
      </c>
      <c r="H49" s="11">
        <v>50</v>
      </c>
      <c r="I49" s="11" t="s">
        <v>38</v>
      </c>
      <c r="J49" s="11"/>
      <c r="K49" s="11" t="str">
        <f>VLOOKUP(A49,[1]Лист1!$A:$B,2,0)</f>
        <v>SU002828</v>
      </c>
      <c r="L49" s="11">
        <v>341.13400000000001</v>
      </c>
      <c r="M49" s="11">
        <f t="shared" si="11"/>
        <v>-7.6650000000000205</v>
      </c>
      <c r="N49" s="11"/>
      <c r="O49" s="11"/>
      <c r="P49" s="11"/>
      <c r="Q49" s="11">
        <f t="shared" si="12"/>
        <v>66.693799999999996</v>
      </c>
      <c r="R49" s="4">
        <f>8*Q49-F49</f>
        <v>502.54239999999999</v>
      </c>
      <c r="S49" s="4"/>
      <c r="T49" s="11" t="str">
        <f>VLOOKUP(K49,[2]Sheet!$K:$K,1,0)</f>
        <v>SU002828</v>
      </c>
      <c r="U49" s="11">
        <f t="shared" si="13"/>
        <v>8</v>
      </c>
      <c r="V49" s="11">
        <f t="shared" si="14"/>
        <v>0.46493077317531767</v>
      </c>
      <c r="W49" s="11">
        <v>27.1934</v>
      </c>
      <c r="X49" s="11">
        <v>45.9</v>
      </c>
      <c r="Y49" s="11">
        <v>16.978400000000001</v>
      </c>
      <c r="Z49" s="11">
        <v>48.072000000000003</v>
      </c>
      <c r="AA49" s="11">
        <v>51.708599999999997</v>
      </c>
      <c r="AB49" s="11">
        <v>33.650399999999998</v>
      </c>
      <c r="AC49" s="11">
        <v>5.3006000000000002</v>
      </c>
      <c r="AD49" s="11">
        <v>12.164400000000001</v>
      </c>
      <c r="AE49" s="11">
        <v>76.7928</v>
      </c>
      <c r="AF49" s="11">
        <v>62.802999999999997</v>
      </c>
      <c r="AG49" s="11"/>
      <c r="AH49" s="11">
        <f t="shared" ref="AH49:AH69" si="17">G49*R49</f>
        <v>502.54239999999999</v>
      </c>
      <c r="AI49" s="11"/>
      <c r="AJ49" s="11" t="str">
        <f>VLOOKUP(A49,[3]Sheet!$A:$I,9,0)</f>
        <v>ТОП / матрица</v>
      </c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</row>
    <row r="50" spans="1:51" x14ac:dyDescent="0.25">
      <c r="A50" s="11" t="s">
        <v>92</v>
      </c>
      <c r="B50" s="11" t="s">
        <v>37</v>
      </c>
      <c r="C50" s="11">
        <v>3.61</v>
      </c>
      <c r="D50" s="11">
        <v>44.512</v>
      </c>
      <c r="E50" s="11"/>
      <c r="F50" s="11">
        <v>42.807000000000002</v>
      </c>
      <c r="G50" s="7">
        <v>1</v>
      </c>
      <c r="H50" s="11">
        <v>50</v>
      </c>
      <c r="I50" s="11" t="s">
        <v>38</v>
      </c>
      <c r="J50" s="11"/>
      <c r="K50" s="11" t="str">
        <f>VLOOKUP(A50,[1]Лист1!$A:$B,2,0)</f>
        <v>SU002830</v>
      </c>
      <c r="L50" s="11">
        <v>10.9</v>
      </c>
      <c r="M50" s="11">
        <f t="shared" si="11"/>
        <v>-10.9</v>
      </c>
      <c r="N50" s="11"/>
      <c r="O50" s="11"/>
      <c r="P50" s="11"/>
      <c r="Q50" s="11">
        <f t="shared" si="12"/>
        <v>0</v>
      </c>
      <c r="R50" s="4"/>
      <c r="S50" s="4"/>
      <c r="T50" s="11"/>
      <c r="U50" s="11" t="e">
        <f t="shared" si="13"/>
        <v>#DIV/0!</v>
      </c>
      <c r="V50" s="11" t="e">
        <f t="shared" si="14"/>
        <v>#DIV/0!</v>
      </c>
      <c r="W50" s="11">
        <v>4.359</v>
      </c>
      <c r="X50" s="11">
        <v>1.875</v>
      </c>
      <c r="Y50" s="11">
        <v>2.4226000000000001</v>
      </c>
      <c r="Z50" s="11">
        <v>3.2406000000000001</v>
      </c>
      <c r="AA50" s="11">
        <v>2.1514000000000002</v>
      </c>
      <c r="AB50" s="11">
        <v>2.1594000000000002</v>
      </c>
      <c r="AC50" s="11">
        <v>2.6838000000000002</v>
      </c>
      <c r="AD50" s="11">
        <v>2.1425999999999998</v>
      </c>
      <c r="AE50" s="11">
        <v>3.2320000000000002</v>
      </c>
      <c r="AF50" s="11">
        <v>1.0895999999999999</v>
      </c>
      <c r="AG50" s="11" t="s">
        <v>93</v>
      </c>
      <c r="AH50" s="11">
        <f t="shared" si="17"/>
        <v>0</v>
      </c>
      <c r="AI50" s="11"/>
      <c r="AJ50" s="11" t="str">
        <f>VLOOKUP(A50,[3]Sheet!$A:$I,9,0)</f>
        <v>матрица</v>
      </c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 spans="1:51" x14ac:dyDescent="0.25">
      <c r="A51" s="11" t="s">
        <v>94</v>
      </c>
      <c r="B51" s="11" t="s">
        <v>37</v>
      </c>
      <c r="C51" s="11"/>
      <c r="D51" s="11"/>
      <c r="E51" s="11"/>
      <c r="F51" s="11"/>
      <c r="G51" s="7">
        <v>1</v>
      </c>
      <c r="H51" s="11">
        <v>40</v>
      </c>
      <c r="I51" s="10" t="s">
        <v>66</v>
      </c>
      <c r="J51" s="11"/>
      <c r="K51" s="11" t="str">
        <f>VLOOKUP(A51,[1]Лист1!$A:$B,2,0)</f>
        <v>SU002809</v>
      </c>
      <c r="L51" s="11"/>
      <c r="M51" s="11">
        <f t="shared" si="11"/>
        <v>0</v>
      </c>
      <c r="N51" s="11"/>
      <c r="O51" s="11"/>
      <c r="P51" s="11"/>
      <c r="Q51" s="11">
        <f t="shared" si="12"/>
        <v>0</v>
      </c>
      <c r="R51" s="4">
        <v>0</v>
      </c>
      <c r="S51" s="4"/>
      <c r="T51" s="11"/>
      <c r="U51" s="11" t="e">
        <f t="shared" si="13"/>
        <v>#DIV/0!</v>
      </c>
      <c r="V51" s="11" t="e">
        <f t="shared" si="14"/>
        <v>#DIV/0!</v>
      </c>
      <c r="W51" s="11">
        <v>0</v>
      </c>
      <c r="X51" s="11">
        <v>0</v>
      </c>
      <c r="Y51" s="11">
        <v>0</v>
      </c>
      <c r="Z51" s="11">
        <v>40.804199999999987</v>
      </c>
      <c r="AA51" s="11">
        <v>20.595800000000001</v>
      </c>
      <c r="AB51" s="11">
        <v>20.4954</v>
      </c>
      <c r="AC51" s="11">
        <v>0</v>
      </c>
      <c r="AD51" s="11">
        <v>0</v>
      </c>
      <c r="AE51" s="11">
        <v>0</v>
      </c>
      <c r="AF51" s="11">
        <v>20.5884</v>
      </c>
      <c r="AG51" s="11" t="s">
        <v>95</v>
      </c>
      <c r="AH51" s="11">
        <f t="shared" si="17"/>
        <v>0</v>
      </c>
      <c r="AI51" s="11"/>
      <c r="AJ51" s="11" t="str">
        <f>VLOOKUP(A51,[3]Sheet!$A:$I,9,0)</f>
        <v>ВНИМАНИЕ / матрица</v>
      </c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 spans="1:51" x14ac:dyDescent="0.25">
      <c r="A52" s="11" t="s">
        <v>96</v>
      </c>
      <c r="B52" s="11" t="s">
        <v>41</v>
      </c>
      <c r="C52" s="11">
        <v>960</v>
      </c>
      <c r="D52" s="11">
        <v>1047</v>
      </c>
      <c r="E52" s="17">
        <f>220+E99</f>
        <v>580</v>
      </c>
      <c r="F52" s="17">
        <f>672+F99</f>
        <v>673</v>
      </c>
      <c r="G52" s="7">
        <v>0.45</v>
      </c>
      <c r="H52" s="11">
        <v>50</v>
      </c>
      <c r="I52" s="11" t="s">
        <v>38</v>
      </c>
      <c r="J52" s="11"/>
      <c r="K52" s="11" t="str">
        <f>VLOOKUP(A52,[1]Лист1!$A:$B,2,0)</f>
        <v>SU002815</v>
      </c>
      <c r="L52" s="11">
        <v>228</v>
      </c>
      <c r="M52" s="11">
        <f t="shared" si="11"/>
        <v>352</v>
      </c>
      <c r="N52" s="11"/>
      <c r="O52" s="11"/>
      <c r="P52" s="11"/>
      <c r="Q52" s="11">
        <f t="shared" si="12"/>
        <v>116</v>
      </c>
      <c r="R52" s="4">
        <f t="shared" ref="R52:R69" si="18">13*Q52-F52</f>
        <v>835</v>
      </c>
      <c r="S52" s="4"/>
      <c r="T52" s="11" t="str">
        <f>VLOOKUP(K52,[2]Sheet!$K:$K,1,0)</f>
        <v>SU002815</v>
      </c>
      <c r="U52" s="11">
        <f t="shared" si="13"/>
        <v>13</v>
      </c>
      <c r="V52" s="11">
        <f t="shared" si="14"/>
        <v>5.8017241379310347</v>
      </c>
      <c r="W52" s="11">
        <v>128.6</v>
      </c>
      <c r="X52" s="11">
        <v>131.4</v>
      </c>
      <c r="Y52" s="11">
        <v>120.2</v>
      </c>
      <c r="Z52" s="11">
        <v>108.4</v>
      </c>
      <c r="AA52" s="11">
        <v>129</v>
      </c>
      <c r="AB52" s="11">
        <v>99.2</v>
      </c>
      <c r="AC52" s="11">
        <v>92</v>
      </c>
      <c r="AD52" s="11">
        <v>75.8</v>
      </c>
      <c r="AE52" s="11">
        <v>102.8</v>
      </c>
      <c r="AF52" s="11">
        <v>63.4</v>
      </c>
      <c r="AG52" s="11"/>
      <c r="AH52" s="11">
        <f t="shared" si="17"/>
        <v>375.75</v>
      </c>
      <c r="AI52" s="11"/>
      <c r="AJ52" s="11" t="str">
        <f>VLOOKUP(A52,[3]Sheet!$A:$I,9,0)</f>
        <v>матрица</v>
      </c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 spans="1:51" x14ac:dyDescent="0.25">
      <c r="A53" s="11" t="s">
        <v>97</v>
      </c>
      <c r="B53" s="11" t="s">
        <v>41</v>
      </c>
      <c r="C53" s="11">
        <v>180</v>
      </c>
      <c r="D53" s="11">
        <v>734</v>
      </c>
      <c r="E53" s="11">
        <v>378</v>
      </c>
      <c r="F53" s="11">
        <v>457</v>
      </c>
      <c r="G53" s="7">
        <v>0.45</v>
      </c>
      <c r="H53" s="11">
        <v>50</v>
      </c>
      <c r="I53" s="11" t="s">
        <v>38</v>
      </c>
      <c r="J53" s="11"/>
      <c r="K53" s="11" t="str">
        <f>VLOOKUP(A53,[1]Лист1!$A:$B,2,0)</f>
        <v>SU002816</v>
      </c>
      <c r="L53" s="11">
        <v>391</v>
      </c>
      <c r="M53" s="11">
        <f t="shared" si="11"/>
        <v>-13</v>
      </c>
      <c r="N53" s="11"/>
      <c r="O53" s="11"/>
      <c r="P53" s="11"/>
      <c r="Q53" s="11">
        <f t="shared" si="12"/>
        <v>75.599999999999994</v>
      </c>
      <c r="R53" s="4">
        <f t="shared" si="18"/>
        <v>525.79999999999995</v>
      </c>
      <c r="S53" s="4"/>
      <c r="T53" s="11" t="str">
        <f>VLOOKUP(K53,[2]Sheet!$K:$K,1,0)</f>
        <v>SU002816</v>
      </c>
      <c r="U53" s="11">
        <f t="shared" si="13"/>
        <v>13</v>
      </c>
      <c r="V53" s="11">
        <f t="shared" si="14"/>
        <v>6.0449735449735451</v>
      </c>
      <c r="W53" s="11">
        <v>83</v>
      </c>
      <c r="X53" s="11">
        <v>85.6</v>
      </c>
      <c r="Y53" s="11">
        <v>78.400000000000006</v>
      </c>
      <c r="Z53" s="11">
        <v>80.400000000000006</v>
      </c>
      <c r="AA53" s="11">
        <v>78</v>
      </c>
      <c r="AB53" s="11">
        <v>73.8</v>
      </c>
      <c r="AC53" s="11">
        <v>59</v>
      </c>
      <c r="AD53" s="11">
        <v>60.4</v>
      </c>
      <c r="AE53" s="11">
        <v>55.8</v>
      </c>
      <c r="AF53" s="11">
        <v>45.2</v>
      </c>
      <c r="AG53" s="11"/>
      <c r="AH53" s="11">
        <f t="shared" si="17"/>
        <v>236.60999999999999</v>
      </c>
      <c r="AI53" s="11"/>
      <c r="AJ53" s="11" t="str">
        <f>VLOOKUP(A53,[3]Sheet!$A:$I,9,0)</f>
        <v>матрица</v>
      </c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</row>
    <row r="54" spans="1:51" x14ac:dyDescent="0.25">
      <c r="A54" s="11" t="s">
        <v>98</v>
      </c>
      <c r="B54" s="11" t="s">
        <v>41</v>
      </c>
      <c r="C54" s="11">
        <v>385</v>
      </c>
      <c r="D54" s="11">
        <v>162</v>
      </c>
      <c r="E54" s="11">
        <v>169</v>
      </c>
      <c r="F54" s="11">
        <v>327</v>
      </c>
      <c r="G54" s="7">
        <v>0.45</v>
      </c>
      <c r="H54" s="11">
        <v>50</v>
      </c>
      <c r="I54" s="11" t="s">
        <v>38</v>
      </c>
      <c r="J54" s="11"/>
      <c r="K54" s="11" t="str">
        <f>VLOOKUP(A54,[1]Лист1!$A:$B,2,0)</f>
        <v>SU002814</v>
      </c>
      <c r="L54" s="11">
        <v>178</v>
      </c>
      <c r="M54" s="11">
        <f t="shared" si="11"/>
        <v>-9</v>
      </c>
      <c r="N54" s="11"/>
      <c r="O54" s="11"/>
      <c r="P54" s="11"/>
      <c r="Q54" s="11">
        <f t="shared" si="12"/>
        <v>33.799999999999997</v>
      </c>
      <c r="R54" s="4">
        <f t="shared" si="18"/>
        <v>112.39999999999998</v>
      </c>
      <c r="S54" s="4"/>
      <c r="T54" s="11" t="str">
        <f>VLOOKUP(K54,[2]Sheet!$K:$K,1,0)</f>
        <v>SU002814</v>
      </c>
      <c r="U54" s="11">
        <f t="shared" si="13"/>
        <v>13</v>
      </c>
      <c r="V54" s="11">
        <f t="shared" si="14"/>
        <v>9.6745562130177518</v>
      </c>
      <c r="W54" s="11">
        <v>44</v>
      </c>
      <c r="X54" s="11">
        <v>19</v>
      </c>
      <c r="Y54" s="11">
        <v>79.400000000000006</v>
      </c>
      <c r="Z54" s="11">
        <v>37</v>
      </c>
      <c r="AA54" s="11">
        <v>44.6</v>
      </c>
      <c r="AB54" s="11">
        <v>32.6</v>
      </c>
      <c r="AC54" s="11">
        <v>49.2</v>
      </c>
      <c r="AD54" s="11">
        <v>20.6</v>
      </c>
      <c r="AE54" s="11">
        <v>36.200000000000003</v>
      </c>
      <c r="AF54" s="11">
        <v>23.6</v>
      </c>
      <c r="AG54" s="11"/>
      <c r="AH54" s="11">
        <f t="shared" si="17"/>
        <v>50.579999999999991</v>
      </c>
      <c r="AI54" s="11"/>
      <c r="AJ54" s="11" t="str">
        <f>VLOOKUP(A54,[3]Sheet!$A:$I,9,0)</f>
        <v>матрица</v>
      </c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</row>
    <row r="55" spans="1:51" x14ac:dyDescent="0.25">
      <c r="A55" s="11" t="s">
        <v>99</v>
      </c>
      <c r="B55" s="11" t="s">
        <v>41</v>
      </c>
      <c r="C55" s="11"/>
      <c r="D55" s="11">
        <v>60</v>
      </c>
      <c r="E55" s="11">
        <v>8</v>
      </c>
      <c r="F55" s="11">
        <v>50</v>
      </c>
      <c r="G55" s="7">
        <v>0.4</v>
      </c>
      <c r="H55" s="11">
        <v>40</v>
      </c>
      <c r="I55" s="11" t="s">
        <v>38</v>
      </c>
      <c r="J55" s="11"/>
      <c r="K55" s="11" t="str">
        <f>VLOOKUP(A55,[1]Лист1!$A:$B,2,0)</f>
        <v>SU002758</v>
      </c>
      <c r="L55" s="11">
        <v>11</v>
      </c>
      <c r="M55" s="11">
        <f t="shared" si="11"/>
        <v>-3</v>
      </c>
      <c r="N55" s="11"/>
      <c r="O55" s="11"/>
      <c r="P55" s="11"/>
      <c r="Q55" s="11">
        <f t="shared" si="12"/>
        <v>1.6</v>
      </c>
      <c r="R55" s="4"/>
      <c r="S55" s="4"/>
      <c r="T55" s="11"/>
      <c r="U55" s="11">
        <f t="shared" si="13"/>
        <v>31.25</v>
      </c>
      <c r="V55" s="11">
        <f t="shared" si="14"/>
        <v>31.25</v>
      </c>
      <c r="W55" s="11">
        <v>1.4</v>
      </c>
      <c r="X55" s="11">
        <v>3.4</v>
      </c>
      <c r="Y55" s="11">
        <v>2</v>
      </c>
      <c r="Z55" s="11">
        <v>3.8</v>
      </c>
      <c r="AA55" s="11">
        <v>2</v>
      </c>
      <c r="AB55" s="11">
        <v>6.6</v>
      </c>
      <c r="AC55" s="11">
        <v>3.4</v>
      </c>
      <c r="AD55" s="11">
        <v>2</v>
      </c>
      <c r="AE55" s="11">
        <v>5.6</v>
      </c>
      <c r="AF55" s="11">
        <v>3.8</v>
      </c>
      <c r="AG55" s="11"/>
      <c r="AH55" s="11">
        <f t="shared" si="17"/>
        <v>0</v>
      </c>
      <c r="AI55" s="11"/>
      <c r="AJ55" s="11" t="str">
        <f>VLOOKUP(A55,[3]Sheet!$A:$I,9,0)</f>
        <v>в матрице</v>
      </c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</row>
    <row r="56" spans="1:51" x14ac:dyDescent="0.25">
      <c r="A56" s="11" t="s">
        <v>100</v>
      </c>
      <c r="B56" s="11" t="s">
        <v>37</v>
      </c>
      <c r="C56" s="11"/>
      <c r="D56" s="11">
        <v>53.5</v>
      </c>
      <c r="E56" s="11">
        <v>-1.3</v>
      </c>
      <c r="F56" s="11">
        <v>53.5</v>
      </c>
      <c r="G56" s="7">
        <v>1</v>
      </c>
      <c r="H56" s="11">
        <v>55</v>
      </c>
      <c r="I56" s="11" t="s">
        <v>38</v>
      </c>
      <c r="J56" s="11"/>
      <c r="K56" s="11" t="str">
        <f>VLOOKUP(A56,[1]Лист1!$A:$B,2,0)</f>
        <v>SU002829</v>
      </c>
      <c r="L56" s="11">
        <v>4.2</v>
      </c>
      <c r="M56" s="11">
        <f t="shared" si="11"/>
        <v>-5.5</v>
      </c>
      <c r="N56" s="11"/>
      <c r="O56" s="11"/>
      <c r="P56" s="11"/>
      <c r="Q56" s="11">
        <f t="shared" si="12"/>
        <v>-0.26</v>
      </c>
      <c r="R56" s="4"/>
      <c r="S56" s="4"/>
      <c r="T56" s="11"/>
      <c r="U56" s="11">
        <f t="shared" si="13"/>
        <v>-205.76923076923077</v>
      </c>
      <c r="V56" s="11">
        <f t="shared" si="14"/>
        <v>-205.76923076923077</v>
      </c>
      <c r="W56" s="11">
        <v>9.34</v>
      </c>
      <c r="X56" s="11">
        <v>2.9438</v>
      </c>
      <c r="Y56" s="11">
        <v>3.75</v>
      </c>
      <c r="Z56" s="11">
        <v>7.7715999999999994</v>
      </c>
      <c r="AA56" s="11">
        <v>4.7997999999999994</v>
      </c>
      <c r="AB56" s="11">
        <v>6.4012000000000002</v>
      </c>
      <c r="AC56" s="11">
        <v>5.0893999999999986</v>
      </c>
      <c r="AD56" s="11">
        <v>3.7587999999999999</v>
      </c>
      <c r="AE56" s="11">
        <v>8.3452000000000002</v>
      </c>
      <c r="AF56" s="11">
        <v>2.9916</v>
      </c>
      <c r="AG56" s="11"/>
      <c r="AH56" s="11">
        <f t="shared" si="17"/>
        <v>0</v>
      </c>
      <c r="AI56" s="11"/>
      <c r="AJ56" s="11" t="str">
        <f>VLOOKUP(A56,[3]Sheet!$A:$I,9,0)</f>
        <v>матрица</v>
      </c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</row>
    <row r="57" spans="1:51" x14ac:dyDescent="0.25">
      <c r="A57" s="11" t="s">
        <v>101</v>
      </c>
      <c r="B57" s="11" t="s">
        <v>41</v>
      </c>
      <c r="C57" s="11">
        <v>35</v>
      </c>
      <c r="D57" s="11">
        <v>322</v>
      </c>
      <c r="E57" s="11">
        <v>120</v>
      </c>
      <c r="F57" s="11">
        <v>235</v>
      </c>
      <c r="G57" s="7">
        <v>0.1</v>
      </c>
      <c r="H57" s="11">
        <v>730</v>
      </c>
      <c r="I57" s="11" t="s">
        <v>38</v>
      </c>
      <c r="J57" s="11"/>
      <c r="K57" s="11" t="str">
        <f>VLOOKUP(A57,[1]Лист1!$A:$B,2,0)</f>
        <v>SU002841</v>
      </c>
      <c r="L57" s="11">
        <v>120</v>
      </c>
      <c r="M57" s="11">
        <f t="shared" si="11"/>
        <v>0</v>
      </c>
      <c r="N57" s="11"/>
      <c r="O57" s="11"/>
      <c r="P57" s="11"/>
      <c r="Q57" s="11">
        <f t="shared" si="12"/>
        <v>24</v>
      </c>
      <c r="R57" s="4">
        <f t="shared" si="18"/>
        <v>77</v>
      </c>
      <c r="S57" s="4"/>
      <c r="T57" s="11" t="str">
        <f>VLOOKUP(K57,[2]Sheet!$K:$K,1,0)</f>
        <v>SU002841</v>
      </c>
      <c r="U57" s="11">
        <f t="shared" si="13"/>
        <v>13</v>
      </c>
      <c r="V57" s="11">
        <f t="shared" si="14"/>
        <v>9.7916666666666661</v>
      </c>
      <c r="W57" s="11">
        <v>25</v>
      </c>
      <c r="X57" s="11">
        <v>24</v>
      </c>
      <c r="Y57" s="11">
        <v>19.8</v>
      </c>
      <c r="Z57" s="11">
        <v>17.399999999999999</v>
      </c>
      <c r="AA57" s="11">
        <v>15</v>
      </c>
      <c r="AB57" s="11">
        <v>12.4</v>
      </c>
      <c r="AC57" s="11">
        <v>26.8</v>
      </c>
      <c r="AD57" s="11">
        <v>12.8</v>
      </c>
      <c r="AE57" s="11">
        <v>8.4</v>
      </c>
      <c r="AF57" s="11">
        <v>15.8</v>
      </c>
      <c r="AG57" s="11"/>
      <c r="AH57" s="11">
        <f t="shared" si="17"/>
        <v>7.7</v>
      </c>
      <c r="AI57" s="11"/>
      <c r="AJ57" s="11" t="str">
        <f>VLOOKUP(A57,[3]Sheet!$A:$I,9,0)</f>
        <v>матрица</v>
      </c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</row>
    <row r="58" spans="1:51" x14ac:dyDescent="0.25">
      <c r="A58" s="11" t="s">
        <v>102</v>
      </c>
      <c r="B58" s="11" t="s">
        <v>37</v>
      </c>
      <c r="C58" s="11">
        <v>15.693</v>
      </c>
      <c r="D58" s="11">
        <v>52.926000000000002</v>
      </c>
      <c r="E58" s="11">
        <v>60.957000000000001</v>
      </c>
      <c r="F58" s="11">
        <v>3.6859999999999999</v>
      </c>
      <c r="G58" s="7">
        <v>1</v>
      </c>
      <c r="H58" s="11">
        <v>40</v>
      </c>
      <c r="I58" s="11" t="s">
        <v>38</v>
      </c>
      <c r="J58" s="11"/>
      <c r="K58" s="11" t="str">
        <f>VLOOKUP(A58,[1]Лист1!$A:$B,2,0)</f>
        <v>SU002941</v>
      </c>
      <c r="L58" s="11">
        <v>55</v>
      </c>
      <c r="M58" s="11">
        <f t="shared" si="11"/>
        <v>5.9570000000000007</v>
      </c>
      <c r="N58" s="11"/>
      <c r="O58" s="11"/>
      <c r="P58" s="11"/>
      <c r="Q58" s="11">
        <f t="shared" si="12"/>
        <v>12.1914</v>
      </c>
      <c r="R58" s="4">
        <f>8*Q58-F58</f>
        <v>93.845200000000006</v>
      </c>
      <c r="S58" s="4"/>
      <c r="T58" s="11" t="str">
        <f>VLOOKUP(K58,[2]Sheet!$K:$K,1,0)</f>
        <v>SU002941</v>
      </c>
      <c r="U58" s="11">
        <f t="shared" si="13"/>
        <v>8.0000000000000018</v>
      </c>
      <c r="V58" s="11">
        <f t="shared" si="14"/>
        <v>0.30234427547287435</v>
      </c>
      <c r="W58" s="11">
        <v>7.9244000000000003</v>
      </c>
      <c r="X58" s="11">
        <v>11.053800000000001</v>
      </c>
      <c r="Y58" s="11">
        <v>6.6289999999999996</v>
      </c>
      <c r="Z58" s="11">
        <v>6.6664000000000003</v>
      </c>
      <c r="AA58" s="11">
        <v>13.524800000000001</v>
      </c>
      <c r="AB58" s="11">
        <v>15.1568</v>
      </c>
      <c r="AC58" s="11">
        <v>0</v>
      </c>
      <c r="AD58" s="11">
        <v>2.2086000000000001</v>
      </c>
      <c r="AE58" s="11">
        <v>2.2120000000000002</v>
      </c>
      <c r="AF58" s="11">
        <v>4.3586</v>
      </c>
      <c r="AG58" s="11" t="s">
        <v>103</v>
      </c>
      <c r="AH58" s="11">
        <f t="shared" si="17"/>
        <v>93.845200000000006</v>
      </c>
      <c r="AI58" s="11"/>
      <c r="AJ58" s="11" t="str">
        <f>VLOOKUP(A58,[3]Sheet!$A:$I,9,0)</f>
        <v>в матрице</v>
      </c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</row>
    <row r="59" spans="1:51" x14ac:dyDescent="0.25">
      <c r="A59" s="11" t="s">
        <v>104</v>
      </c>
      <c r="B59" s="11" t="s">
        <v>37</v>
      </c>
      <c r="C59" s="11"/>
      <c r="D59" s="11"/>
      <c r="E59" s="11"/>
      <c r="F59" s="11"/>
      <c r="G59" s="7">
        <v>1</v>
      </c>
      <c r="H59" s="11">
        <v>40</v>
      </c>
      <c r="I59" s="10" t="s">
        <v>66</v>
      </c>
      <c r="J59" s="11"/>
      <c r="K59" s="11" t="str">
        <f>VLOOKUP(A59,[1]Лист1!$A:$B,2,0)</f>
        <v>SU002943</v>
      </c>
      <c r="L59" s="11"/>
      <c r="M59" s="11">
        <f t="shared" si="11"/>
        <v>0</v>
      </c>
      <c r="N59" s="11"/>
      <c r="O59" s="11"/>
      <c r="P59" s="11"/>
      <c r="Q59" s="11">
        <f t="shared" si="12"/>
        <v>0</v>
      </c>
      <c r="R59" s="4">
        <v>0</v>
      </c>
      <c r="S59" s="4"/>
      <c r="T59" s="11"/>
      <c r="U59" s="11" t="e">
        <f t="shared" si="13"/>
        <v>#DIV/0!</v>
      </c>
      <c r="V59" s="11" t="e">
        <f t="shared" si="14"/>
        <v>#DIV/0!</v>
      </c>
      <c r="W59" s="11">
        <v>0</v>
      </c>
      <c r="X59" s="11">
        <v>0</v>
      </c>
      <c r="Y59" s="11">
        <v>2.2067999999999999</v>
      </c>
      <c r="Z59" s="11">
        <v>0</v>
      </c>
      <c r="AA59" s="11">
        <v>0</v>
      </c>
      <c r="AB59" s="11">
        <v>2.3856000000000002</v>
      </c>
      <c r="AC59" s="11">
        <v>2.2018</v>
      </c>
      <c r="AD59" s="11">
        <v>1.8193999999999999</v>
      </c>
      <c r="AE59" s="11">
        <v>0</v>
      </c>
      <c r="AF59" s="11">
        <v>5.0191999999999997</v>
      </c>
      <c r="AG59" s="11" t="s">
        <v>105</v>
      </c>
      <c r="AH59" s="11">
        <f t="shared" si="17"/>
        <v>0</v>
      </c>
      <c r="AI59" s="11"/>
      <c r="AJ59" s="11" t="str">
        <f>VLOOKUP(A59,[3]Sheet!$A:$I,9,0)</f>
        <v>ВНИМАНИЕ / в матрице</v>
      </c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</row>
    <row r="60" spans="1:51" x14ac:dyDescent="0.25">
      <c r="A60" s="11" t="s">
        <v>106</v>
      </c>
      <c r="B60" s="11" t="s">
        <v>41</v>
      </c>
      <c r="C60" s="11">
        <v>18</v>
      </c>
      <c r="D60" s="11">
        <v>4</v>
      </c>
      <c r="E60" s="11">
        <v>10</v>
      </c>
      <c r="F60" s="11">
        <v>8</v>
      </c>
      <c r="G60" s="7">
        <v>0.6</v>
      </c>
      <c r="H60" s="11">
        <v>60</v>
      </c>
      <c r="I60" s="11" t="s">
        <v>38</v>
      </c>
      <c r="J60" s="11"/>
      <c r="K60" s="11" t="str">
        <f>VLOOKUP(A60,[1]Лист1!$A:$B,2,0)</f>
        <v>SU002919</v>
      </c>
      <c r="L60" s="11">
        <v>10</v>
      </c>
      <c r="M60" s="11">
        <f t="shared" si="11"/>
        <v>0</v>
      </c>
      <c r="N60" s="11"/>
      <c r="O60" s="11"/>
      <c r="P60" s="11"/>
      <c r="Q60" s="11">
        <f t="shared" si="12"/>
        <v>2</v>
      </c>
      <c r="R60" s="4">
        <f>12*Q60-F60</f>
        <v>16</v>
      </c>
      <c r="S60" s="4"/>
      <c r="T60" s="11" t="str">
        <f>VLOOKUP(K60,[2]Sheet!$K:$K,1,0)</f>
        <v>SU002919</v>
      </c>
      <c r="U60" s="11">
        <f t="shared" si="13"/>
        <v>12</v>
      </c>
      <c r="V60" s="11">
        <f t="shared" si="14"/>
        <v>4</v>
      </c>
      <c r="W60" s="11">
        <v>4.2</v>
      </c>
      <c r="X60" s="11">
        <v>1.6</v>
      </c>
      <c r="Y60" s="11">
        <v>3.4</v>
      </c>
      <c r="Z60" s="11">
        <v>3.8</v>
      </c>
      <c r="AA60" s="11">
        <v>3.2</v>
      </c>
      <c r="AB60" s="11">
        <v>0.2</v>
      </c>
      <c r="AC60" s="11">
        <v>4.5999999999999996</v>
      </c>
      <c r="AD60" s="11">
        <v>1</v>
      </c>
      <c r="AE60" s="11">
        <v>2.2000000000000002</v>
      </c>
      <c r="AF60" s="11">
        <v>1.4</v>
      </c>
      <c r="AG60" s="11" t="s">
        <v>68</v>
      </c>
      <c r="AH60" s="11">
        <f t="shared" si="17"/>
        <v>9.6</v>
      </c>
      <c r="AI60" s="11"/>
      <c r="AJ60" s="11" t="str">
        <f>VLOOKUP(A60,[3]Sheet!$A:$I,9,0)</f>
        <v>в матрице</v>
      </c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</row>
    <row r="61" spans="1:51" x14ac:dyDescent="0.25">
      <c r="A61" s="11" t="s">
        <v>107</v>
      </c>
      <c r="B61" s="11" t="s">
        <v>41</v>
      </c>
      <c r="C61" s="11">
        <v>8</v>
      </c>
      <c r="D61" s="11">
        <v>8</v>
      </c>
      <c r="E61" s="11">
        <v>16</v>
      </c>
      <c r="F61" s="11"/>
      <c r="G61" s="7">
        <v>0.6</v>
      </c>
      <c r="H61" s="11">
        <v>60</v>
      </c>
      <c r="I61" s="11" t="s">
        <v>38</v>
      </c>
      <c r="J61" s="11"/>
      <c r="K61" s="11" t="str">
        <f>VLOOKUP(A61,[1]Лист1!$A:$B,2,0)</f>
        <v>SU002916</v>
      </c>
      <c r="L61" s="11">
        <v>19</v>
      </c>
      <c r="M61" s="11">
        <f t="shared" si="11"/>
        <v>-3</v>
      </c>
      <c r="N61" s="11"/>
      <c r="O61" s="11"/>
      <c r="P61" s="11"/>
      <c r="Q61" s="11">
        <f t="shared" si="12"/>
        <v>3.2</v>
      </c>
      <c r="R61" s="4">
        <f>8*Q61-F61</f>
        <v>25.6</v>
      </c>
      <c r="S61" s="4"/>
      <c r="T61" s="11" t="str">
        <f>VLOOKUP(K61,[2]Sheet!$K:$K,1,0)</f>
        <v>SU002916</v>
      </c>
      <c r="U61" s="11">
        <f t="shared" si="13"/>
        <v>8</v>
      </c>
      <c r="V61" s="11">
        <f t="shared" si="14"/>
        <v>0</v>
      </c>
      <c r="W61" s="11">
        <v>5.6</v>
      </c>
      <c r="X61" s="11">
        <v>3.2</v>
      </c>
      <c r="Y61" s="11">
        <v>3.6</v>
      </c>
      <c r="Z61" s="11">
        <v>3.8</v>
      </c>
      <c r="AA61" s="11">
        <v>3</v>
      </c>
      <c r="AB61" s="11">
        <v>2.8</v>
      </c>
      <c r="AC61" s="11">
        <v>4.5999999999999996</v>
      </c>
      <c r="AD61" s="11">
        <v>1.4</v>
      </c>
      <c r="AE61" s="11">
        <v>4.2</v>
      </c>
      <c r="AF61" s="11">
        <v>1.8</v>
      </c>
      <c r="AG61" s="11" t="s">
        <v>68</v>
      </c>
      <c r="AH61" s="11">
        <f t="shared" si="17"/>
        <v>15.36</v>
      </c>
      <c r="AI61" s="11"/>
      <c r="AJ61" s="11" t="str">
        <f>VLOOKUP(A61,[3]Sheet!$A:$I,9,0)</f>
        <v>в матрице</v>
      </c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</row>
    <row r="62" spans="1:51" x14ac:dyDescent="0.25">
      <c r="A62" s="11" t="s">
        <v>108</v>
      </c>
      <c r="B62" s="11" t="s">
        <v>41</v>
      </c>
      <c r="C62" s="11">
        <v>7</v>
      </c>
      <c r="D62" s="11">
        <v>31</v>
      </c>
      <c r="E62" s="11">
        <v>14</v>
      </c>
      <c r="F62" s="11">
        <v>15</v>
      </c>
      <c r="G62" s="7">
        <v>0.6</v>
      </c>
      <c r="H62" s="11">
        <v>60</v>
      </c>
      <c r="I62" s="11" t="s">
        <v>38</v>
      </c>
      <c r="J62" s="11"/>
      <c r="K62" s="11" t="str">
        <f>VLOOKUP(A62,[1]Лист1!$A:$B,2,0)</f>
        <v>SU002918</v>
      </c>
      <c r="L62" s="11">
        <v>18</v>
      </c>
      <c r="M62" s="11">
        <f t="shared" si="11"/>
        <v>-4</v>
      </c>
      <c r="N62" s="11"/>
      <c r="O62" s="11"/>
      <c r="P62" s="11"/>
      <c r="Q62" s="11">
        <f t="shared" si="12"/>
        <v>2.8</v>
      </c>
      <c r="R62" s="4">
        <f t="shared" si="18"/>
        <v>21.4</v>
      </c>
      <c r="S62" s="4"/>
      <c r="T62" s="11" t="str">
        <f>VLOOKUP(K62,[2]Sheet!$K:$K,1,0)</f>
        <v>SU002918</v>
      </c>
      <c r="U62" s="11">
        <f t="shared" si="13"/>
        <v>13</v>
      </c>
      <c r="V62" s="11">
        <f t="shared" si="14"/>
        <v>5.3571428571428577</v>
      </c>
      <c r="W62" s="11">
        <v>5.2</v>
      </c>
      <c r="X62" s="11">
        <v>4</v>
      </c>
      <c r="Y62" s="11">
        <v>3.6</v>
      </c>
      <c r="Z62" s="11">
        <v>4.2</v>
      </c>
      <c r="AA62" s="11">
        <v>3</v>
      </c>
      <c r="AB62" s="11">
        <v>2.8</v>
      </c>
      <c r="AC62" s="11">
        <v>3.2</v>
      </c>
      <c r="AD62" s="11">
        <v>3.4</v>
      </c>
      <c r="AE62" s="11">
        <v>2.2000000000000002</v>
      </c>
      <c r="AF62" s="11">
        <v>-0.2</v>
      </c>
      <c r="AG62" s="11" t="s">
        <v>68</v>
      </c>
      <c r="AH62" s="11">
        <f t="shared" si="17"/>
        <v>12.839999999999998</v>
      </c>
      <c r="AI62" s="11"/>
      <c r="AJ62" s="11" t="str">
        <f>VLOOKUP(A62,[3]Sheet!$A:$I,9,0)</f>
        <v>в матрице</v>
      </c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</row>
    <row r="63" spans="1:51" x14ac:dyDescent="0.25">
      <c r="A63" s="11" t="s">
        <v>109</v>
      </c>
      <c r="B63" s="11" t="s">
        <v>41</v>
      </c>
      <c r="C63" s="11"/>
      <c r="D63" s="11">
        <v>24</v>
      </c>
      <c r="E63" s="11">
        <v>16</v>
      </c>
      <c r="F63" s="11">
        <v>8</v>
      </c>
      <c r="G63" s="7">
        <v>0.6</v>
      </c>
      <c r="H63" s="11">
        <v>55</v>
      </c>
      <c r="I63" s="11" t="s">
        <v>38</v>
      </c>
      <c r="J63" s="11"/>
      <c r="K63" s="11" t="s">
        <v>156</v>
      </c>
      <c r="L63" s="11">
        <v>16</v>
      </c>
      <c r="M63" s="11">
        <f t="shared" si="11"/>
        <v>0</v>
      </c>
      <c r="N63" s="11"/>
      <c r="O63" s="11"/>
      <c r="P63" s="11"/>
      <c r="Q63" s="11">
        <f t="shared" si="12"/>
        <v>3.2</v>
      </c>
      <c r="R63" s="4">
        <f>11*Q63-F63</f>
        <v>27.200000000000003</v>
      </c>
      <c r="S63" s="4"/>
      <c r="T63" s="11" t="str">
        <f>VLOOKUP(K63,[2]Sheet!$K:$K,1,0)</f>
        <v>SU002632</v>
      </c>
      <c r="U63" s="11">
        <f t="shared" si="13"/>
        <v>11</v>
      </c>
      <c r="V63" s="11">
        <f t="shared" si="14"/>
        <v>2.5</v>
      </c>
      <c r="W63" s="11">
        <v>6.4</v>
      </c>
      <c r="X63" s="11">
        <v>3.8</v>
      </c>
      <c r="Y63" s="11">
        <v>4</v>
      </c>
      <c r="Z63" s="11">
        <v>2.4</v>
      </c>
      <c r="AA63" s="11">
        <v>7</v>
      </c>
      <c r="AB63" s="11">
        <v>0.4</v>
      </c>
      <c r="AC63" s="11">
        <v>6</v>
      </c>
      <c r="AD63" s="11">
        <v>2</v>
      </c>
      <c r="AE63" s="11">
        <v>4</v>
      </c>
      <c r="AF63" s="11">
        <v>1.4</v>
      </c>
      <c r="AG63" s="11" t="s">
        <v>68</v>
      </c>
      <c r="AH63" s="11">
        <f t="shared" si="17"/>
        <v>16.32</v>
      </c>
      <c r="AI63" s="11"/>
      <c r="AJ63" s="11" t="str">
        <f>VLOOKUP(A63,[3]Sheet!$A:$I,9,0)</f>
        <v>в матрице</v>
      </c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</row>
    <row r="64" spans="1:51" x14ac:dyDescent="0.25">
      <c r="A64" s="11" t="s">
        <v>110</v>
      </c>
      <c r="B64" s="11" t="s">
        <v>41</v>
      </c>
      <c r="C64" s="11">
        <v>9</v>
      </c>
      <c r="D64" s="11">
        <v>262</v>
      </c>
      <c r="E64" s="11">
        <v>80</v>
      </c>
      <c r="F64" s="11">
        <v>189</v>
      </c>
      <c r="G64" s="7">
        <v>0.4</v>
      </c>
      <c r="H64" s="11">
        <v>90</v>
      </c>
      <c r="I64" s="11" t="s">
        <v>38</v>
      </c>
      <c r="J64" s="11"/>
      <c r="K64" s="11" t="str">
        <f>VLOOKUP(A64,[1]Лист1!$A:$B,2,0)</f>
        <v>SU002983</v>
      </c>
      <c r="L64" s="11">
        <v>82</v>
      </c>
      <c r="M64" s="11">
        <f t="shared" si="11"/>
        <v>-2</v>
      </c>
      <c r="N64" s="11"/>
      <c r="O64" s="11"/>
      <c r="P64" s="11"/>
      <c r="Q64" s="11">
        <f t="shared" si="12"/>
        <v>16</v>
      </c>
      <c r="R64" s="4">
        <f t="shared" si="18"/>
        <v>19</v>
      </c>
      <c r="S64" s="4"/>
      <c r="T64" s="11" t="str">
        <f>VLOOKUP(K64,[2]Sheet!$K:$K,1,0)</f>
        <v>SU002983</v>
      </c>
      <c r="U64" s="11">
        <f t="shared" si="13"/>
        <v>13</v>
      </c>
      <c r="V64" s="11">
        <f t="shared" si="14"/>
        <v>11.8125</v>
      </c>
      <c r="W64" s="11">
        <v>20</v>
      </c>
      <c r="X64" s="11">
        <v>11.2</v>
      </c>
      <c r="Y64" s="11">
        <v>-0.2</v>
      </c>
      <c r="Z64" s="11">
        <v>-0.2</v>
      </c>
      <c r="AA64" s="11">
        <v>9.8000000000000007</v>
      </c>
      <c r="AB64" s="11">
        <v>29</v>
      </c>
      <c r="AC64" s="11">
        <v>9.8000000000000007</v>
      </c>
      <c r="AD64" s="11">
        <v>20</v>
      </c>
      <c r="AE64" s="11">
        <v>0</v>
      </c>
      <c r="AF64" s="11">
        <v>18.2</v>
      </c>
      <c r="AG64" s="11"/>
      <c r="AH64" s="11">
        <f t="shared" si="17"/>
        <v>7.6000000000000005</v>
      </c>
      <c r="AI64" s="11"/>
      <c r="AJ64" s="11" t="str">
        <f>VLOOKUP(A64,[3]Sheet!$A:$I,9,0)</f>
        <v>матрица</v>
      </c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</row>
    <row r="65" spans="1:51" x14ac:dyDescent="0.25">
      <c r="A65" s="11" t="s">
        <v>111</v>
      </c>
      <c r="B65" s="11" t="s">
        <v>41</v>
      </c>
      <c r="C65" s="11">
        <v>62</v>
      </c>
      <c r="D65" s="11">
        <v>170</v>
      </c>
      <c r="E65" s="11">
        <v>113</v>
      </c>
      <c r="F65" s="11">
        <v>106</v>
      </c>
      <c r="G65" s="7">
        <v>0.33</v>
      </c>
      <c r="H65" s="11" t="e">
        <v>#N/A</v>
      </c>
      <c r="I65" s="11" t="s">
        <v>38</v>
      </c>
      <c r="J65" s="11"/>
      <c r="K65" s="11" t="str">
        <f>VLOOKUP(A65,[1]Лист1!$A:$B,2,0)</f>
        <v>SU002984</v>
      </c>
      <c r="L65" s="11">
        <v>118</v>
      </c>
      <c r="M65" s="11">
        <f t="shared" si="11"/>
        <v>-5</v>
      </c>
      <c r="N65" s="11"/>
      <c r="O65" s="11"/>
      <c r="P65" s="11"/>
      <c r="Q65" s="11">
        <f t="shared" si="12"/>
        <v>22.6</v>
      </c>
      <c r="R65" s="4">
        <f t="shared" si="18"/>
        <v>187.8</v>
      </c>
      <c r="S65" s="4"/>
      <c r="T65" s="11" t="str">
        <f>VLOOKUP(K65,[2]Sheet!$K:$K,1,0)</f>
        <v>SU002984</v>
      </c>
      <c r="U65" s="11">
        <f t="shared" si="13"/>
        <v>13</v>
      </c>
      <c r="V65" s="11">
        <f t="shared" si="14"/>
        <v>4.6902654867256635</v>
      </c>
      <c r="W65" s="11">
        <v>15.8</v>
      </c>
      <c r="X65" s="11">
        <v>13</v>
      </c>
      <c r="Y65" s="11">
        <v>18.8</v>
      </c>
      <c r="Z65" s="11">
        <v>13.2</v>
      </c>
      <c r="AA65" s="11">
        <v>20.8</v>
      </c>
      <c r="AB65" s="11">
        <v>13</v>
      </c>
      <c r="AC65" s="11">
        <v>17.8</v>
      </c>
      <c r="AD65" s="11">
        <v>11.8</v>
      </c>
      <c r="AE65" s="11">
        <v>13.6</v>
      </c>
      <c r="AF65" s="11">
        <v>10.8</v>
      </c>
      <c r="AG65" s="11"/>
      <c r="AH65" s="11">
        <f t="shared" si="17"/>
        <v>61.974000000000004</v>
      </c>
      <c r="AI65" s="11"/>
      <c r="AJ65" s="11" t="str">
        <f>VLOOKUP(A65,[3]Sheet!$A:$I,9,0)</f>
        <v>матрица</v>
      </c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</row>
    <row r="66" spans="1:51" x14ac:dyDescent="0.25">
      <c r="A66" s="11" t="s">
        <v>112</v>
      </c>
      <c r="B66" s="11" t="s">
        <v>41</v>
      </c>
      <c r="C66" s="11">
        <v>137</v>
      </c>
      <c r="D66" s="11">
        <v>75</v>
      </c>
      <c r="E66" s="11">
        <v>80</v>
      </c>
      <c r="F66" s="11">
        <v>113</v>
      </c>
      <c r="G66" s="7">
        <v>0.35</v>
      </c>
      <c r="H66" s="11">
        <v>90</v>
      </c>
      <c r="I66" s="11" t="s">
        <v>38</v>
      </c>
      <c r="J66" s="11"/>
      <c r="K66" s="11" t="str">
        <f>VLOOKUP(A66,[1]Лист1!$A:$B,2,0)</f>
        <v>SU002985</v>
      </c>
      <c r="L66" s="11">
        <v>80</v>
      </c>
      <c r="M66" s="11">
        <f t="shared" si="11"/>
        <v>0</v>
      </c>
      <c r="N66" s="11"/>
      <c r="O66" s="11"/>
      <c r="P66" s="11"/>
      <c r="Q66" s="11">
        <f t="shared" si="12"/>
        <v>16</v>
      </c>
      <c r="R66" s="4">
        <f t="shared" si="18"/>
        <v>95</v>
      </c>
      <c r="S66" s="4"/>
      <c r="T66" s="11" t="str">
        <f>VLOOKUP(K66,[2]Sheet!$K:$K,1,0)</f>
        <v>SU002985</v>
      </c>
      <c r="U66" s="11">
        <f t="shared" si="13"/>
        <v>13</v>
      </c>
      <c r="V66" s="11">
        <f t="shared" si="14"/>
        <v>7.0625</v>
      </c>
      <c r="W66" s="11">
        <v>13</v>
      </c>
      <c r="X66" s="11">
        <v>14</v>
      </c>
      <c r="Y66" s="11">
        <v>11.6</v>
      </c>
      <c r="Z66" s="11">
        <v>16</v>
      </c>
      <c r="AA66" s="11">
        <v>10</v>
      </c>
      <c r="AB66" s="11">
        <v>15.6</v>
      </c>
      <c r="AC66" s="11">
        <v>9.4</v>
      </c>
      <c r="AD66" s="11">
        <v>13.4</v>
      </c>
      <c r="AE66" s="11">
        <v>9</v>
      </c>
      <c r="AF66" s="11">
        <v>8.8000000000000007</v>
      </c>
      <c r="AG66" s="11"/>
      <c r="AH66" s="11">
        <f t="shared" si="17"/>
        <v>33.25</v>
      </c>
      <c r="AI66" s="11"/>
      <c r="AJ66" s="11" t="str">
        <f>VLOOKUP(A66,[3]Sheet!$A:$I,9,0)</f>
        <v>матрица</v>
      </c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</row>
    <row r="67" spans="1:51" x14ac:dyDescent="0.25">
      <c r="A67" s="11" t="s">
        <v>113</v>
      </c>
      <c r="B67" s="11" t="s">
        <v>41</v>
      </c>
      <c r="C67" s="11"/>
      <c r="D67" s="11">
        <v>198</v>
      </c>
      <c r="E67" s="11">
        <v>66</v>
      </c>
      <c r="F67" s="11">
        <v>126</v>
      </c>
      <c r="G67" s="7">
        <v>0.35</v>
      </c>
      <c r="H67" s="11">
        <v>40</v>
      </c>
      <c r="I67" s="11" t="s">
        <v>38</v>
      </c>
      <c r="J67" s="11"/>
      <c r="K67" s="11" t="str">
        <f>VLOOKUP(A67,[1]Лист1!$A:$B,2,0)</f>
        <v>SU003168</v>
      </c>
      <c r="L67" s="11">
        <v>91</v>
      </c>
      <c r="M67" s="11">
        <f t="shared" si="11"/>
        <v>-25</v>
      </c>
      <c r="N67" s="11"/>
      <c r="O67" s="11"/>
      <c r="P67" s="11"/>
      <c r="Q67" s="11">
        <f t="shared" si="12"/>
        <v>13.2</v>
      </c>
      <c r="R67" s="4">
        <f t="shared" si="18"/>
        <v>45.599999999999994</v>
      </c>
      <c r="S67" s="4"/>
      <c r="T67" s="11" t="str">
        <f>VLOOKUP(K67,[2]Sheet!$K:$K,1,0)</f>
        <v>SU003168</v>
      </c>
      <c r="U67" s="11">
        <f t="shared" si="13"/>
        <v>13</v>
      </c>
      <c r="V67" s="11">
        <f t="shared" si="14"/>
        <v>9.5454545454545467</v>
      </c>
      <c r="W67" s="11">
        <v>14.6</v>
      </c>
      <c r="X67" s="11">
        <v>20</v>
      </c>
      <c r="Y67" s="11">
        <v>14.2</v>
      </c>
      <c r="Z67" s="11">
        <v>8.6</v>
      </c>
      <c r="AA67" s="11">
        <v>20</v>
      </c>
      <c r="AB67" s="11">
        <v>-1.2</v>
      </c>
      <c r="AC67" s="11">
        <v>18.399999999999999</v>
      </c>
      <c r="AD67" s="11">
        <v>2.6</v>
      </c>
      <c r="AE67" s="11">
        <v>11.8</v>
      </c>
      <c r="AF67" s="11">
        <v>5.2</v>
      </c>
      <c r="AG67" s="11"/>
      <c r="AH67" s="11">
        <f t="shared" si="17"/>
        <v>15.959999999999997</v>
      </c>
      <c r="AI67" s="11"/>
      <c r="AJ67" s="11" t="str">
        <f>VLOOKUP(A67,[3]Sheet!$A:$I,9,0)</f>
        <v>матрица</v>
      </c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</row>
    <row r="68" spans="1:51" x14ac:dyDescent="0.25">
      <c r="A68" s="11" t="s">
        <v>114</v>
      </c>
      <c r="B68" s="11" t="s">
        <v>41</v>
      </c>
      <c r="C68" s="11">
        <v>535</v>
      </c>
      <c r="D68" s="11">
        <v>804</v>
      </c>
      <c r="E68" s="17">
        <f>77+E100</f>
        <v>441</v>
      </c>
      <c r="F68" s="17">
        <f>836+F100</f>
        <v>558</v>
      </c>
      <c r="G68" s="7">
        <v>0.35</v>
      </c>
      <c r="H68" s="11">
        <v>45</v>
      </c>
      <c r="I68" s="11" t="s">
        <v>38</v>
      </c>
      <c r="J68" s="11"/>
      <c r="K68" s="11" t="str">
        <f>VLOOKUP(A68,[1]Лист1!$A:$B,2,0)</f>
        <v>SU003167</v>
      </c>
      <c r="L68" s="11">
        <v>78</v>
      </c>
      <c r="M68" s="11">
        <f t="shared" si="11"/>
        <v>363</v>
      </c>
      <c r="N68" s="11"/>
      <c r="O68" s="11"/>
      <c r="P68" s="11"/>
      <c r="Q68" s="11">
        <f t="shared" si="12"/>
        <v>88.2</v>
      </c>
      <c r="R68" s="4">
        <f t="shared" si="18"/>
        <v>588.60000000000014</v>
      </c>
      <c r="S68" s="4"/>
      <c r="T68" s="11" t="str">
        <f>VLOOKUP(K68,[2]Sheet!$K:$K,1,0)</f>
        <v>SU003167</v>
      </c>
      <c r="U68" s="11">
        <f t="shared" si="13"/>
        <v>13.000000000000002</v>
      </c>
      <c r="V68" s="11">
        <f t="shared" si="14"/>
        <v>6.3265306122448974</v>
      </c>
      <c r="W68" s="11">
        <v>92</v>
      </c>
      <c r="X68" s="11">
        <v>82.6</v>
      </c>
      <c r="Y68" s="11">
        <v>93.8</v>
      </c>
      <c r="Z68" s="11">
        <v>98.2</v>
      </c>
      <c r="AA68" s="11">
        <v>77</v>
      </c>
      <c r="AB68" s="11">
        <v>81.400000000000006</v>
      </c>
      <c r="AC68" s="11">
        <v>61.8</v>
      </c>
      <c r="AD68" s="11">
        <v>57</v>
      </c>
      <c r="AE68" s="11">
        <v>64.8</v>
      </c>
      <c r="AF68" s="11">
        <v>44.2</v>
      </c>
      <c r="AG68" s="11"/>
      <c r="AH68" s="11">
        <f t="shared" si="17"/>
        <v>206.01000000000005</v>
      </c>
      <c r="AI68" s="11"/>
      <c r="AJ68" s="11" t="str">
        <f>VLOOKUP(A68,[3]Sheet!$A:$I,9,0)</f>
        <v>матрица</v>
      </c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</row>
    <row r="69" spans="1:51" x14ac:dyDescent="0.25">
      <c r="A69" s="11" t="s">
        <v>115</v>
      </c>
      <c r="B69" s="11" t="s">
        <v>41</v>
      </c>
      <c r="C69" s="11">
        <v>42</v>
      </c>
      <c r="D69" s="11">
        <v>88</v>
      </c>
      <c r="E69" s="11">
        <v>40</v>
      </c>
      <c r="F69" s="11">
        <v>89</v>
      </c>
      <c r="G69" s="7">
        <v>0.3</v>
      </c>
      <c r="H69" s="11">
        <v>50</v>
      </c>
      <c r="I69" s="11" t="s">
        <v>38</v>
      </c>
      <c r="J69" s="11"/>
      <c r="K69" s="11" t="str">
        <f>VLOOKUP(A69,[1]Лист1!$A:$B,2,0)</f>
        <v>SU003037</v>
      </c>
      <c r="L69" s="11">
        <v>47</v>
      </c>
      <c r="M69" s="11">
        <f t="shared" si="11"/>
        <v>-7</v>
      </c>
      <c r="N69" s="11"/>
      <c r="O69" s="11"/>
      <c r="P69" s="11"/>
      <c r="Q69" s="11">
        <f t="shared" si="12"/>
        <v>8</v>
      </c>
      <c r="R69" s="4">
        <f t="shared" si="18"/>
        <v>15</v>
      </c>
      <c r="S69" s="4"/>
      <c r="T69" s="11" t="str">
        <f>VLOOKUP(K69,[2]Sheet!$K:$K,1,0)</f>
        <v>SU003037</v>
      </c>
      <c r="U69" s="11">
        <f t="shared" si="13"/>
        <v>13</v>
      </c>
      <c r="V69" s="11">
        <f t="shared" si="14"/>
        <v>11.125</v>
      </c>
      <c r="W69" s="11">
        <v>10.8</v>
      </c>
      <c r="X69" s="11">
        <v>0.8</v>
      </c>
      <c r="Y69" s="11">
        <v>10.8</v>
      </c>
      <c r="Z69" s="11">
        <v>2.2000000000000002</v>
      </c>
      <c r="AA69" s="11">
        <v>10.199999999999999</v>
      </c>
      <c r="AB69" s="11">
        <v>0.2</v>
      </c>
      <c r="AC69" s="11">
        <v>7.8</v>
      </c>
      <c r="AD69" s="11">
        <v>-0.4</v>
      </c>
      <c r="AE69" s="11">
        <v>5.2</v>
      </c>
      <c r="AF69" s="11">
        <v>3</v>
      </c>
      <c r="AG69" s="11"/>
      <c r="AH69" s="11">
        <f t="shared" si="17"/>
        <v>4.5</v>
      </c>
      <c r="AI69" s="11"/>
      <c r="AJ69" s="11" t="str">
        <f>VLOOKUP(A69,[3]Sheet!$A:$I,9,0)</f>
        <v>в матрице</v>
      </c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</row>
    <row r="70" spans="1:51" hidden="1" x14ac:dyDescent="0.25">
      <c r="A70" s="13" t="s">
        <v>116</v>
      </c>
      <c r="B70" s="13" t="s">
        <v>41</v>
      </c>
      <c r="C70" s="13"/>
      <c r="D70" s="13"/>
      <c r="E70" s="13"/>
      <c r="F70" s="13"/>
      <c r="G70" s="14">
        <v>0</v>
      </c>
      <c r="H70" s="13">
        <v>40</v>
      </c>
      <c r="I70" s="13" t="s">
        <v>38</v>
      </c>
      <c r="J70" s="13"/>
      <c r="K70" s="13"/>
      <c r="L70" s="13"/>
      <c r="M70" s="13">
        <f t="shared" ref="M70:M101" si="19">E70-L70</f>
        <v>0</v>
      </c>
      <c r="N70" s="13"/>
      <c r="O70" s="13"/>
      <c r="P70" s="13"/>
      <c r="Q70" s="13">
        <f t="shared" ref="Q70:Q103" si="20">E70/5</f>
        <v>0</v>
      </c>
      <c r="R70" s="15"/>
      <c r="S70" s="15"/>
      <c r="T70" s="13"/>
      <c r="U70" s="13" t="e">
        <f t="shared" ref="U70:U103" si="21">(F70+R70)/Q70</f>
        <v>#DIV/0!</v>
      </c>
      <c r="V70" s="13" t="e">
        <f t="shared" ref="V70:V103" si="22">F70/Q70</f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 t="s">
        <v>70</v>
      </c>
      <c r="AH70" s="13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</row>
    <row r="71" spans="1:51" hidden="1" x14ac:dyDescent="0.25">
      <c r="A71" s="13" t="s">
        <v>117</v>
      </c>
      <c r="B71" s="13" t="s">
        <v>41</v>
      </c>
      <c r="C71" s="13"/>
      <c r="D71" s="13"/>
      <c r="E71" s="13"/>
      <c r="F71" s="13"/>
      <c r="G71" s="14">
        <v>0</v>
      </c>
      <c r="H71" s="13">
        <v>55</v>
      </c>
      <c r="I71" s="13" t="s">
        <v>38</v>
      </c>
      <c r="J71" s="13"/>
      <c r="K71" s="13"/>
      <c r="L71" s="13"/>
      <c r="M71" s="13">
        <f t="shared" si="19"/>
        <v>0</v>
      </c>
      <c r="N71" s="13"/>
      <c r="O71" s="13"/>
      <c r="P71" s="13"/>
      <c r="Q71" s="13">
        <f t="shared" si="20"/>
        <v>0</v>
      </c>
      <c r="R71" s="15"/>
      <c r="S71" s="15"/>
      <c r="T71" s="13"/>
      <c r="U71" s="13" t="e">
        <f t="shared" si="21"/>
        <v>#DIV/0!</v>
      </c>
      <c r="V71" s="13" t="e">
        <f t="shared" si="22"/>
        <v>#DIV/0!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 t="s">
        <v>43</v>
      </c>
      <c r="AH71" s="13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</row>
    <row r="72" spans="1:51" hidden="1" x14ac:dyDescent="0.25">
      <c r="A72" s="13" t="s">
        <v>118</v>
      </c>
      <c r="B72" s="13" t="s">
        <v>37</v>
      </c>
      <c r="C72" s="13"/>
      <c r="D72" s="13"/>
      <c r="E72" s="13"/>
      <c r="F72" s="13"/>
      <c r="G72" s="14">
        <v>0</v>
      </c>
      <c r="H72" s="13">
        <v>55</v>
      </c>
      <c r="I72" s="13" t="s">
        <v>38</v>
      </c>
      <c r="J72" s="13"/>
      <c r="K72" s="13"/>
      <c r="L72" s="13"/>
      <c r="M72" s="13">
        <f t="shared" si="19"/>
        <v>0</v>
      </c>
      <c r="N72" s="13"/>
      <c r="O72" s="13"/>
      <c r="P72" s="13"/>
      <c r="Q72" s="13">
        <f t="shared" si="20"/>
        <v>0</v>
      </c>
      <c r="R72" s="15"/>
      <c r="S72" s="15"/>
      <c r="T72" s="13"/>
      <c r="U72" s="13" t="e">
        <f t="shared" si="21"/>
        <v>#DIV/0!</v>
      </c>
      <c r="V72" s="13" t="e">
        <f t="shared" si="22"/>
        <v>#DIV/0!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 t="s">
        <v>70</v>
      </c>
      <c r="AH72" s="13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</row>
    <row r="73" spans="1:51" hidden="1" x14ac:dyDescent="0.25">
      <c r="A73" s="13" t="s">
        <v>119</v>
      </c>
      <c r="B73" s="13" t="s">
        <v>37</v>
      </c>
      <c r="C73" s="13"/>
      <c r="D73" s="13"/>
      <c r="E73" s="13"/>
      <c r="F73" s="13"/>
      <c r="G73" s="14">
        <v>0</v>
      </c>
      <c r="H73" s="13">
        <v>55</v>
      </c>
      <c r="I73" s="13" t="s">
        <v>38</v>
      </c>
      <c r="J73" s="13"/>
      <c r="K73" s="13"/>
      <c r="L73" s="13"/>
      <c r="M73" s="13">
        <f t="shared" si="19"/>
        <v>0</v>
      </c>
      <c r="N73" s="13"/>
      <c r="O73" s="13"/>
      <c r="P73" s="13"/>
      <c r="Q73" s="13">
        <f t="shared" si="20"/>
        <v>0</v>
      </c>
      <c r="R73" s="15"/>
      <c r="S73" s="15"/>
      <c r="T73" s="13"/>
      <c r="U73" s="13" t="e">
        <f t="shared" si="21"/>
        <v>#DIV/0!</v>
      </c>
      <c r="V73" s="13" t="e">
        <f t="shared" si="22"/>
        <v>#DIV/0!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 t="s">
        <v>70</v>
      </c>
      <c r="AH73" s="13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</row>
    <row r="74" spans="1:51" hidden="1" x14ac:dyDescent="0.25">
      <c r="A74" s="13" t="s">
        <v>120</v>
      </c>
      <c r="B74" s="13" t="s">
        <v>41</v>
      </c>
      <c r="C74" s="13"/>
      <c r="D74" s="13"/>
      <c r="E74" s="13"/>
      <c r="F74" s="13"/>
      <c r="G74" s="14">
        <v>0</v>
      </c>
      <c r="H74" s="13">
        <v>55</v>
      </c>
      <c r="I74" s="13" t="s">
        <v>38</v>
      </c>
      <c r="J74" s="13"/>
      <c r="K74" s="13"/>
      <c r="L74" s="13"/>
      <c r="M74" s="13">
        <f t="shared" si="19"/>
        <v>0</v>
      </c>
      <c r="N74" s="13"/>
      <c r="O74" s="13"/>
      <c r="P74" s="13"/>
      <c r="Q74" s="13">
        <f t="shared" si="20"/>
        <v>0</v>
      </c>
      <c r="R74" s="15"/>
      <c r="S74" s="15"/>
      <c r="T74" s="13"/>
      <c r="U74" s="13" t="e">
        <f t="shared" si="21"/>
        <v>#DIV/0!</v>
      </c>
      <c r="V74" s="13" t="e">
        <f t="shared" si="22"/>
        <v>#DIV/0!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 t="s">
        <v>121</v>
      </c>
      <c r="AH74" s="13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</row>
    <row r="75" spans="1:51" x14ac:dyDescent="0.25">
      <c r="A75" s="11" t="s">
        <v>122</v>
      </c>
      <c r="B75" s="11" t="s">
        <v>37</v>
      </c>
      <c r="C75" s="11">
        <v>24.254000000000001</v>
      </c>
      <c r="D75" s="11"/>
      <c r="E75" s="11"/>
      <c r="F75" s="11"/>
      <c r="G75" s="7">
        <v>1</v>
      </c>
      <c r="H75" s="11" t="e">
        <v>#N/A</v>
      </c>
      <c r="I75" s="11" t="s">
        <v>38</v>
      </c>
      <c r="J75" s="11"/>
      <c r="K75" s="11" t="str">
        <f>VLOOKUP(A75,[1]Лист1!$A:$B,2,0)</f>
        <v>SU003273</v>
      </c>
      <c r="L75" s="11"/>
      <c r="M75" s="11">
        <f t="shared" si="19"/>
        <v>0</v>
      </c>
      <c r="N75" s="11"/>
      <c r="O75" s="11"/>
      <c r="P75" s="11"/>
      <c r="Q75" s="11">
        <f t="shared" si="20"/>
        <v>0</v>
      </c>
      <c r="R75" s="4">
        <f>13*Q75-F75</f>
        <v>0</v>
      </c>
      <c r="S75" s="4"/>
      <c r="T75" s="11"/>
      <c r="U75" s="11" t="e">
        <f t="shared" si="21"/>
        <v>#DIV/0!</v>
      </c>
      <c r="V75" s="11" t="e">
        <f t="shared" si="22"/>
        <v>#DIV/0!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/>
      <c r="AH75" s="11">
        <f>G75*R75</f>
        <v>0</v>
      </c>
      <c r="AI75" s="11"/>
      <c r="AJ75" s="11" t="e">
        <f>VLOOKUP(A75,[3]Sheet!$A:$I,9,0)</f>
        <v>#N/A</v>
      </c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</row>
    <row r="76" spans="1:51" hidden="1" x14ac:dyDescent="0.25">
      <c r="A76" s="13" t="s">
        <v>123</v>
      </c>
      <c r="B76" s="13" t="s">
        <v>37</v>
      </c>
      <c r="C76" s="13"/>
      <c r="D76" s="13"/>
      <c r="E76" s="13"/>
      <c r="F76" s="13"/>
      <c r="G76" s="14">
        <v>0</v>
      </c>
      <c r="H76" s="13">
        <v>30</v>
      </c>
      <c r="I76" s="13" t="s">
        <v>38</v>
      </c>
      <c r="J76" s="13"/>
      <c r="K76" s="13"/>
      <c r="L76" s="13"/>
      <c r="M76" s="13">
        <f t="shared" si="19"/>
        <v>0</v>
      </c>
      <c r="N76" s="13"/>
      <c r="O76" s="13"/>
      <c r="P76" s="13"/>
      <c r="Q76" s="13">
        <f t="shared" si="20"/>
        <v>0</v>
      </c>
      <c r="R76" s="15"/>
      <c r="S76" s="15"/>
      <c r="T76" s="13"/>
      <c r="U76" s="13" t="e">
        <f t="shared" si="21"/>
        <v>#DIV/0!</v>
      </c>
      <c r="V76" s="13" t="e">
        <f t="shared" si="22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 t="s">
        <v>43</v>
      </c>
      <c r="AH76" s="13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</row>
    <row r="77" spans="1:51" hidden="1" x14ac:dyDescent="0.25">
      <c r="A77" s="13" t="s">
        <v>124</v>
      </c>
      <c r="B77" s="13" t="s">
        <v>41</v>
      </c>
      <c r="C77" s="13"/>
      <c r="D77" s="13"/>
      <c r="E77" s="13"/>
      <c r="F77" s="13"/>
      <c r="G77" s="14">
        <v>0</v>
      </c>
      <c r="H77" s="13" t="e">
        <v>#N/A</v>
      </c>
      <c r="I77" s="13" t="s">
        <v>38</v>
      </c>
      <c r="J77" s="13"/>
      <c r="K77" s="13"/>
      <c r="L77" s="13"/>
      <c r="M77" s="13">
        <f t="shared" si="19"/>
        <v>0</v>
      </c>
      <c r="N77" s="13"/>
      <c r="O77" s="13"/>
      <c r="P77" s="13"/>
      <c r="Q77" s="13">
        <f t="shared" si="20"/>
        <v>0</v>
      </c>
      <c r="R77" s="15"/>
      <c r="S77" s="15"/>
      <c r="T77" s="13"/>
      <c r="U77" s="13" t="e">
        <f t="shared" si="21"/>
        <v>#DIV/0!</v>
      </c>
      <c r="V77" s="13" t="e">
        <f t="shared" si="22"/>
        <v>#DIV/0!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 t="s">
        <v>125</v>
      </c>
      <c r="AH77" s="13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</row>
    <row r="78" spans="1:51" x14ac:dyDescent="0.25">
      <c r="A78" s="11" t="s">
        <v>126</v>
      </c>
      <c r="B78" s="11" t="s">
        <v>37</v>
      </c>
      <c r="C78" s="11">
        <v>-5.7000000000000002E-2</v>
      </c>
      <c r="D78" s="11">
        <v>120.00700000000001</v>
      </c>
      <c r="E78" s="11">
        <v>52.720999999999997</v>
      </c>
      <c r="F78" s="11">
        <v>64.828999999999994</v>
      </c>
      <c r="G78" s="7">
        <v>1</v>
      </c>
      <c r="H78" s="11">
        <v>60</v>
      </c>
      <c r="I78" s="11" t="s">
        <v>38</v>
      </c>
      <c r="J78" s="11"/>
      <c r="K78" s="11" t="str">
        <f>VLOOKUP(A78,[1]Лист1!$A:$B,2,0)</f>
        <v>SU003423</v>
      </c>
      <c r="L78" s="11">
        <v>60.1</v>
      </c>
      <c r="M78" s="11">
        <f t="shared" si="19"/>
        <v>-7.3790000000000049</v>
      </c>
      <c r="N78" s="11"/>
      <c r="O78" s="11"/>
      <c r="P78" s="11"/>
      <c r="Q78" s="11">
        <f t="shared" si="20"/>
        <v>10.5442</v>
      </c>
      <c r="R78" s="4">
        <f t="shared" ref="R78:R82" si="23">13*Q78-F78</f>
        <v>72.24560000000001</v>
      </c>
      <c r="S78" s="4"/>
      <c r="T78" s="11" t="str">
        <f>VLOOKUP(K78,[2]Sheet!$K:$K,1,0)</f>
        <v>SU003423</v>
      </c>
      <c r="U78" s="11">
        <f t="shared" si="21"/>
        <v>13</v>
      </c>
      <c r="V78" s="11">
        <f t="shared" si="22"/>
        <v>6.1483090229699737</v>
      </c>
      <c r="W78" s="11">
        <v>11.8324</v>
      </c>
      <c r="X78" s="11">
        <v>13.8386</v>
      </c>
      <c r="Y78" s="11">
        <v>9.8090000000000011</v>
      </c>
      <c r="Z78" s="11">
        <v>9.0076000000000001</v>
      </c>
      <c r="AA78" s="11">
        <v>11.499599999999999</v>
      </c>
      <c r="AB78" s="11">
        <v>7.6067999999999998</v>
      </c>
      <c r="AC78" s="11">
        <v>9.0627999999999993</v>
      </c>
      <c r="AD78" s="11">
        <v>5.9884000000000004</v>
      </c>
      <c r="AE78" s="11">
        <v>8.4383999999999997</v>
      </c>
      <c r="AF78" s="11">
        <v>8.0040000000000013</v>
      </c>
      <c r="AG78" s="11"/>
      <c r="AH78" s="11">
        <f t="shared" ref="AH78:AH83" si="24">G78*R78</f>
        <v>72.24560000000001</v>
      </c>
      <c r="AI78" s="11"/>
      <c r="AJ78" s="11" t="str">
        <f>VLOOKUP(A78,[3]Sheet!$A:$I,9,0)</f>
        <v>матрица</v>
      </c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</row>
    <row r="79" spans="1:51" x14ac:dyDescent="0.25">
      <c r="A79" s="11" t="s">
        <v>127</v>
      </c>
      <c r="B79" s="11" t="s">
        <v>37</v>
      </c>
      <c r="C79" s="11">
        <v>414.64600000000002</v>
      </c>
      <c r="D79" s="11">
        <v>254.21199999999999</v>
      </c>
      <c r="E79" s="11">
        <v>466.43599999999998</v>
      </c>
      <c r="F79" s="11">
        <v>202.422</v>
      </c>
      <c r="G79" s="7">
        <v>1</v>
      </c>
      <c r="H79" s="11">
        <v>60</v>
      </c>
      <c r="I79" s="11" t="s">
        <v>38</v>
      </c>
      <c r="J79" s="11"/>
      <c r="K79" s="11" t="str">
        <f>VLOOKUP(A79,[1]Лист1!$A:$B,2,0)</f>
        <v>SU003420</v>
      </c>
      <c r="L79" s="11">
        <v>497.31599999999997</v>
      </c>
      <c r="M79" s="11">
        <f t="shared" si="19"/>
        <v>-30.879999999999995</v>
      </c>
      <c r="N79" s="11"/>
      <c r="O79" s="11"/>
      <c r="P79" s="11"/>
      <c r="Q79" s="11">
        <f t="shared" si="20"/>
        <v>93.287199999999999</v>
      </c>
      <c r="R79" s="4">
        <f>10*Q79-F79</f>
        <v>730.44999999999993</v>
      </c>
      <c r="S79" s="4"/>
      <c r="T79" s="11" t="str">
        <f>VLOOKUP(K79,[2]Sheet!$K:$K,1,0)</f>
        <v>SU003420</v>
      </c>
      <c r="U79" s="11">
        <f t="shared" si="21"/>
        <v>10</v>
      </c>
      <c r="V79" s="11">
        <f t="shared" si="22"/>
        <v>2.1698796833863594</v>
      </c>
      <c r="W79" s="11">
        <v>50.366399999999999</v>
      </c>
      <c r="X79" s="11">
        <v>73.612200000000001</v>
      </c>
      <c r="Y79" s="11">
        <v>59.464799999999997</v>
      </c>
      <c r="Z79" s="11">
        <v>140.01060000000001</v>
      </c>
      <c r="AA79" s="11">
        <v>164.82740000000001</v>
      </c>
      <c r="AB79" s="11">
        <v>143.09559999999999</v>
      </c>
      <c r="AC79" s="11">
        <v>96.223399999999998</v>
      </c>
      <c r="AD79" s="11">
        <v>81.840800000000002</v>
      </c>
      <c r="AE79" s="11">
        <v>85.061800000000005</v>
      </c>
      <c r="AF79" s="11">
        <v>149.42660000000001</v>
      </c>
      <c r="AG79" s="11"/>
      <c r="AH79" s="11">
        <f t="shared" si="24"/>
        <v>730.44999999999993</v>
      </c>
      <c r="AI79" s="11"/>
      <c r="AJ79" s="11" t="str">
        <f>VLOOKUP(A79,[3]Sheet!$A:$I,9,0)</f>
        <v>в матрице</v>
      </c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</row>
    <row r="80" spans="1:51" x14ac:dyDescent="0.25">
      <c r="A80" s="11" t="s">
        <v>128</v>
      </c>
      <c r="B80" s="11" t="s">
        <v>37</v>
      </c>
      <c r="C80" s="11">
        <v>54.506</v>
      </c>
      <c r="D80" s="11">
        <v>30.096</v>
      </c>
      <c r="E80" s="11">
        <v>21.45</v>
      </c>
      <c r="F80" s="11">
        <v>62.432000000000002</v>
      </c>
      <c r="G80" s="7">
        <v>1</v>
      </c>
      <c r="H80" s="11">
        <v>60</v>
      </c>
      <c r="I80" s="11" t="s">
        <v>38</v>
      </c>
      <c r="J80" s="11"/>
      <c r="K80" s="11" t="str">
        <f>VLOOKUP(A80,[1]Лист1!$A:$B,2,0)</f>
        <v>SU003422</v>
      </c>
      <c r="L80" s="11">
        <v>22.7</v>
      </c>
      <c r="M80" s="11">
        <f t="shared" si="19"/>
        <v>-1.25</v>
      </c>
      <c r="N80" s="11"/>
      <c r="O80" s="11"/>
      <c r="P80" s="11"/>
      <c r="Q80" s="11">
        <f t="shared" si="20"/>
        <v>4.29</v>
      </c>
      <c r="R80" s="4"/>
      <c r="S80" s="4"/>
      <c r="T80" s="11"/>
      <c r="U80" s="11">
        <f t="shared" si="21"/>
        <v>14.552913752913753</v>
      </c>
      <c r="V80" s="11">
        <f t="shared" si="22"/>
        <v>14.552913752913753</v>
      </c>
      <c r="W80" s="11">
        <v>5.4219999999999997</v>
      </c>
      <c r="X80" s="11">
        <v>4.4432</v>
      </c>
      <c r="Y80" s="11">
        <v>7.0563999999999991</v>
      </c>
      <c r="Z80" s="11">
        <v>6.0106000000000002</v>
      </c>
      <c r="AA80" s="11">
        <v>5.8872</v>
      </c>
      <c r="AB80" s="11">
        <v>6.9819999999999993</v>
      </c>
      <c r="AC80" s="11">
        <v>6.6781999999999986</v>
      </c>
      <c r="AD80" s="11">
        <v>7.1915999999999993</v>
      </c>
      <c r="AE80" s="11">
        <v>5.6470000000000002</v>
      </c>
      <c r="AF80" s="11">
        <v>0</v>
      </c>
      <c r="AG80" s="18" t="s">
        <v>144</v>
      </c>
      <c r="AH80" s="11">
        <f t="shared" si="24"/>
        <v>0</v>
      </c>
      <c r="AI80" s="11"/>
      <c r="AJ80" s="11" t="str">
        <f>VLOOKUP(A80,[3]Sheet!$A:$I,9,0)</f>
        <v>матрица</v>
      </c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</row>
    <row r="81" spans="1:51" x14ac:dyDescent="0.25">
      <c r="A81" s="11" t="s">
        <v>129</v>
      </c>
      <c r="B81" s="11" t="s">
        <v>41</v>
      </c>
      <c r="C81" s="11">
        <v>17</v>
      </c>
      <c r="D81" s="11"/>
      <c r="E81" s="11">
        <v>16</v>
      </c>
      <c r="F81" s="11"/>
      <c r="G81" s="7">
        <v>0.5</v>
      </c>
      <c r="H81" s="11">
        <v>60</v>
      </c>
      <c r="I81" s="11" t="s">
        <v>38</v>
      </c>
      <c r="J81" s="11"/>
      <c r="K81" s="11" t="str">
        <f>VLOOKUP(A81,[1]Лист1!$A:$B,2,0)</f>
        <v>SU003432</v>
      </c>
      <c r="L81" s="11">
        <v>17</v>
      </c>
      <c r="M81" s="11">
        <f t="shared" si="19"/>
        <v>-1</v>
      </c>
      <c r="N81" s="11"/>
      <c r="O81" s="11"/>
      <c r="P81" s="11"/>
      <c r="Q81" s="11">
        <f t="shared" si="20"/>
        <v>3.2</v>
      </c>
      <c r="R81" s="4">
        <f>8*Q81-F81</f>
        <v>25.6</v>
      </c>
      <c r="S81" s="4"/>
      <c r="T81" s="11" t="str">
        <f>VLOOKUP(K81,[2]Sheet!$K:$K,1,0)</f>
        <v>SU003432</v>
      </c>
      <c r="U81" s="11">
        <f t="shared" si="21"/>
        <v>8</v>
      </c>
      <c r="V81" s="11">
        <f t="shared" si="22"/>
        <v>0</v>
      </c>
      <c r="W81" s="11">
        <v>1.8</v>
      </c>
      <c r="X81" s="11">
        <v>0.6</v>
      </c>
      <c r="Y81" s="11">
        <v>2.4</v>
      </c>
      <c r="Z81" s="11">
        <v>1.6</v>
      </c>
      <c r="AA81" s="11">
        <v>-0.6</v>
      </c>
      <c r="AB81" s="11">
        <v>1.8</v>
      </c>
      <c r="AC81" s="11">
        <v>1.6</v>
      </c>
      <c r="AD81" s="11">
        <v>1.2</v>
      </c>
      <c r="AE81" s="11">
        <v>1</v>
      </c>
      <c r="AF81" s="11">
        <v>0.8</v>
      </c>
      <c r="AG81" s="11"/>
      <c r="AH81" s="11">
        <f t="shared" si="24"/>
        <v>12.8</v>
      </c>
      <c r="AI81" s="11"/>
      <c r="AJ81" s="11" t="str">
        <f>VLOOKUP(A81,[3]Sheet!$A:$I,9,0)</f>
        <v>матрица</v>
      </c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</row>
    <row r="82" spans="1:51" x14ac:dyDescent="0.25">
      <c r="A82" s="11" t="s">
        <v>130</v>
      </c>
      <c r="B82" s="11" t="s">
        <v>41</v>
      </c>
      <c r="C82" s="11">
        <v>33</v>
      </c>
      <c r="D82" s="11">
        <v>180</v>
      </c>
      <c r="E82" s="11">
        <v>83</v>
      </c>
      <c r="F82" s="11">
        <v>112</v>
      </c>
      <c r="G82" s="7">
        <v>0.5</v>
      </c>
      <c r="H82" s="11">
        <v>40</v>
      </c>
      <c r="I82" s="11" t="s">
        <v>38</v>
      </c>
      <c r="J82" s="11"/>
      <c r="K82" s="11" t="str">
        <f>VLOOKUP(A82,[1]Лист1!$A:$B,2,0)</f>
        <v>SU003333</v>
      </c>
      <c r="L82" s="11">
        <v>120</v>
      </c>
      <c r="M82" s="11">
        <f t="shared" si="19"/>
        <v>-37</v>
      </c>
      <c r="N82" s="11"/>
      <c r="O82" s="11"/>
      <c r="P82" s="11"/>
      <c r="Q82" s="11">
        <f t="shared" si="20"/>
        <v>16.600000000000001</v>
      </c>
      <c r="R82" s="4">
        <f t="shared" si="23"/>
        <v>103.80000000000001</v>
      </c>
      <c r="S82" s="4"/>
      <c r="T82" s="11" t="str">
        <f>VLOOKUP(K82,[2]Sheet!$K:$K,1,0)</f>
        <v>SU003333</v>
      </c>
      <c r="U82" s="11">
        <f t="shared" si="21"/>
        <v>13</v>
      </c>
      <c r="V82" s="11">
        <f t="shared" si="22"/>
        <v>6.7469879518072284</v>
      </c>
      <c r="W82" s="11">
        <v>24.6</v>
      </c>
      <c r="X82" s="11">
        <v>22.2</v>
      </c>
      <c r="Y82" s="11">
        <v>22.2</v>
      </c>
      <c r="Z82" s="11">
        <v>20.6</v>
      </c>
      <c r="AA82" s="11">
        <v>18.600000000000001</v>
      </c>
      <c r="AB82" s="11">
        <v>21.4</v>
      </c>
      <c r="AC82" s="11">
        <v>15.4</v>
      </c>
      <c r="AD82" s="11">
        <v>14.2</v>
      </c>
      <c r="AE82" s="11">
        <v>11.2</v>
      </c>
      <c r="AF82" s="11">
        <v>11.8</v>
      </c>
      <c r="AG82" s="11"/>
      <c r="AH82" s="11">
        <f t="shared" si="24"/>
        <v>51.900000000000006</v>
      </c>
      <c r="AI82" s="11"/>
      <c r="AJ82" s="11" t="str">
        <f>VLOOKUP(A82,[3]Sheet!$A:$I,9,0)</f>
        <v>матрица</v>
      </c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</row>
    <row r="83" spans="1:51" x14ac:dyDescent="0.25">
      <c r="A83" s="11" t="s">
        <v>131</v>
      </c>
      <c r="B83" s="11" t="s">
        <v>41</v>
      </c>
      <c r="C83" s="11">
        <v>22</v>
      </c>
      <c r="D83" s="11">
        <v>24</v>
      </c>
      <c r="E83" s="11">
        <v>23</v>
      </c>
      <c r="F83" s="11">
        <v>9</v>
      </c>
      <c r="G83" s="7">
        <v>0.5</v>
      </c>
      <c r="H83" s="11">
        <v>60</v>
      </c>
      <c r="I83" s="11" t="s">
        <v>38</v>
      </c>
      <c r="J83" s="11"/>
      <c r="K83" s="11" t="str">
        <f>VLOOKUP(A83,[2]Sheet!$A:$K,11,0)</f>
        <v>SU003421</v>
      </c>
      <c r="L83" s="11">
        <v>23</v>
      </c>
      <c r="M83" s="11">
        <f t="shared" si="19"/>
        <v>0</v>
      </c>
      <c r="N83" s="11"/>
      <c r="O83" s="11"/>
      <c r="P83" s="11"/>
      <c r="Q83" s="11">
        <f t="shared" si="20"/>
        <v>4.5999999999999996</v>
      </c>
      <c r="R83" s="4">
        <f>10*Q83-F83</f>
        <v>37</v>
      </c>
      <c r="S83" s="4"/>
      <c r="T83" s="11" t="str">
        <f>VLOOKUP(K83,[2]Sheet!$K:$K,1,0)</f>
        <v>SU003421</v>
      </c>
      <c r="U83" s="11">
        <f t="shared" si="21"/>
        <v>10</v>
      </c>
      <c r="V83" s="11">
        <f t="shared" si="22"/>
        <v>1.956521739130435</v>
      </c>
      <c r="W83" s="11">
        <v>3</v>
      </c>
      <c r="X83" s="11">
        <v>3.6</v>
      </c>
      <c r="Y83" s="11">
        <v>3.8</v>
      </c>
      <c r="Z83" s="11">
        <v>3.2</v>
      </c>
      <c r="AA83" s="11">
        <v>3.6</v>
      </c>
      <c r="AB83" s="11">
        <v>1</v>
      </c>
      <c r="AC83" s="11">
        <v>5</v>
      </c>
      <c r="AD83" s="11">
        <v>1</v>
      </c>
      <c r="AE83" s="11">
        <v>2.6</v>
      </c>
      <c r="AF83" s="11">
        <v>1.4</v>
      </c>
      <c r="AG83" s="11" t="s">
        <v>68</v>
      </c>
      <c r="AH83" s="11">
        <f t="shared" si="24"/>
        <v>18.5</v>
      </c>
      <c r="AI83" s="11"/>
      <c r="AJ83" s="11" t="str">
        <f>VLOOKUP(A83,[3]Sheet!$A:$I,9,0)</f>
        <v>матрица</v>
      </c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</row>
    <row r="84" spans="1:51" hidden="1" x14ac:dyDescent="0.25">
      <c r="A84" s="13" t="s">
        <v>132</v>
      </c>
      <c r="B84" s="13" t="s">
        <v>41</v>
      </c>
      <c r="C84" s="13"/>
      <c r="D84" s="13"/>
      <c r="E84" s="13"/>
      <c r="F84" s="13"/>
      <c r="G84" s="14">
        <v>0</v>
      </c>
      <c r="H84" s="13" t="e">
        <v>#N/A</v>
      </c>
      <c r="I84" s="13" t="s">
        <v>38</v>
      </c>
      <c r="J84" s="13"/>
      <c r="K84" s="13"/>
      <c r="L84" s="13"/>
      <c r="M84" s="13">
        <f t="shared" si="19"/>
        <v>0</v>
      </c>
      <c r="N84" s="13"/>
      <c r="O84" s="13"/>
      <c r="P84" s="13"/>
      <c r="Q84" s="13">
        <f t="shared" si="20"/>
        <v>0</v>
      </c>
      <c r="R84" s="15"/>
      <c r="S84" s="15"/>
      <c r="T84" s="13"/>
      <c r="U84" s="13" t="e">
        <f t="shared" si="21"/>
        <v>#DIV/0!</v>
      </c>
      <c r="V84" s="13" t="e">
        <f t="shared" si="22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 t="s">
        <v>43</v>
      </c>
      <c r="AH84" s="13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</row>
    <row r="85" spans="1:51" hidden="1" x14ac:dyDescent="0.25">
      <c r="A85" s="13" t="s">
        <v>133</v>
      </c>
      <c r="B85" s="13" t="s">
        <v>41</v>
      </c>
      <c r="C85" s="13"/>
      <c r="D85" s="13"/>
      <c r="E85" s="13"/>
      <c r="F85" s="13"/>
      <c r="G85" s="14">
        <v>0</v>
      </c>
      <c r="H85" s="13" t="e">
        <v>#N/A</v>
      </c>
      <c r="I85" s="13" t="s">
        <v>38</v>
      </c>
      <c r="J85" s="13"/>
      <c r="K85" s="13"/>
      <c r="L85" s="13"/>
      <c r="M85" s="13">
        <f t="shared" si="19"/>
        <v>0</v>
      </c>
      <c r="N85" s="13"/>
      <c r="O85" s="13"/>
      <c r="P85" s="13"/>
      <c r="Q85" s="13">
        <f t="shared" si="20"/>
        <v>0</v>
      </c>
      <c r="R85" s="15"/>
      <c r="S85" s="15"/>
      <c r="T85" s="13"/>
      <c r="U85" s="13" t="e">
        <f t="shared" si="21"/>
        <v>#DIV/0!</v>
      </c>
      <c r="V85" s="13" t="e">
        <f t="shared" si="22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 t="s">
        <v>43</v>
      </c>
      <c r="AH85" s="13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</row>
    <row r="86" spans="1:51" x14ac:dyDescent="0.25">
      <c r="A86" s="11" t="s">
        <v>134</v>
      </c>
      <c r="B86" s="11" t="s">
        <v>41</v>
      </c>
      <c r="C86" s="11">
        <v>94</v>
      </c>
      <c r="D86" s="11">
        <v>185</v>
      </c>
      <c r="E86" s="11">
        <v>83</v>
      </c>
      <c r="F86" s="11">
        <v>117</v>
      </c>
      <c r="G86" s="7">
        <v>0.35</v>
      </c>
      <c r="H86" s="11" t="e">
        <v>#N/A</v>
      </c>
      <c r="I86" s="11" t="s">
        <v>38</v>
      </c>
      <c r="J86" s="11"/>
      <c r="K86" s="11" t="str">
        <f>VLOOKUP(A86,[2]Sheet!$A:$K,11,0)</f>
        <v>SU002944</v>
      </c>
      <c r="L86" s="11">
        <v>100</v>
      </c>
      <c r="M86" s="11">
        <f t="shared" si="19"/>
        <v>-17</v>
      </c>
      <c r="N86" s="11"/>
      <c r="O86" s="11"/>
      <c r="P86" s="11"/>
      <c r="Q86" s="11">
        <f t="shared" si="20"/>
        <v>16.600000000000001</v>
      </c>
      <c r="R86" s="4">
        <f t="shared" ref="R86:R97" si="25">13*Q86-F86</f>
        <v>98.800000000000011</v>
      </c>
      <c r="S86" s="4"/>
      <c r="T86" s="11" t="str">
        <f>VLOOKUP(K86,[2]Sheet!$K:$K,1,0)</f>
        <v>SU002944</v>
      </c>
      <c r="U86" s="11">
        <f t="shared" si="21"/>
        <v>13</v>
      </c>
      <c r="V86" s="11">
        <f t="shared" si="22"/>
        <v>7.0481927710843371</v>
      </c>
      <c r="W86" s="11">
        <v>18.8</v>
      </c>
      <c r="X86" s="11">
        <v>17.8</v>
      </c>
      <c r="Y86" s="11">
        <v>20</v>
      </c>
      <c r="Z86" s="11">
        <v>16.600000000000001</v>
      </c>
      <c r="AA86" s="11">
        <v>19.2</v>
      </c>
      <c r="AB86" s="11">
        <v>5.2</v>
      </c>
      <c r="AC86" s="11">
        <v>20</v>
      </c>
      <c r="AD86" s="11">
        <v>11</v>
      </c>
      <c r="AE86" s="11">
        <v>12.8</v>
      </c>
      <c r="AF86" s="11">
        <v>10.199999999999999</v>
      </c>
      <c r="AG86" s="11"/>
      <c r="AH86" s="11">
        <f t="shared" ref="AH86:AH97" si="26">G86*R86</f>
        <v>34.58</v>
      </c>
      <c r="AI86" s="11"/>
      <c r="AJ86" s="11" t="str">
        <f>VLOOKUP(A86,[3]Sheet!$A:$I,9,0)</f>
        <v>матрица</v>
      </c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</row>
    <row r="87" spans="1:51" x14ac:dyDescent="0.25">
      <c r="A87" s="11" t="s">
        <v>135</v>
      </c>
      <c r="B87" s="11" t="s">
        <v>41</v>
      </c>
      <c r="C87" s="11">
        <v>146</v>
      </c>
      <c r="D87" s="11">
        <v>77</v>
      </c>
      <c r="E87" s="11">
        <v>85</v>
      </c>
      <c r="F87" s="11">
        <v>102</v>
      </c>
      <c r="G87" s="7">
        <v>0.3</v>
      </c>
      <c r="H87" s="11" t="e">
        <v>#N/A</v>
      </c>
      <c r="I87" s="11" t="s">
        <v>38</v>
      </c>
      <c r="J87" s="11"/>
      <c r="K87" s="11" t="str">
        <f>VLOOKUP(A87,[2]Sheet!$A:$K,11,0)</f>
        <v>SU002942</v>
      </c>
      <c r="L87" s="11">
        <v>102</v>
      </c>
      <c r="M87" s="11">
        <f t="shared" si="19"/>
        <v>-17</v>
      </c>
      <c r="N87" s="11"/>
      <c r="O87" s="11"/>
      <c r="P87" s="11"/>
      <c r="Q87" s="11">
        <f t="shared" si="20"/>
        <v>17</v>
      </c>
      <c r="R87" s="4">
        <f t="shared" si="25"/>
        <v>119</v>
      </c>
      <c r="S87" s="4"/>
      <c r="T87" s="11" t="str">
        <f>VLOOKUP(K87,[2]Sheet!$K:$K,1,0)</f>
        <v>SU002942</v>
      </c>
      <c r="U87" s="11">
        <f t="shared" si="21"/>
        <v>13</v>
      </c>
      <c r="V87" s="11">
        <f t="shared" si="22"/>
        <v>6</v>
      </c>
      <c r="W87" s="11">
        <v>15.4</v>
      </c>
      <c r="X87" s="11">
        <v>-2.6</v>
      </c>
      <c r="Y87" s="11">
        <v>29.4</v>
      </c>
      <c r="Z87" s="11">
        <v>8.6</v>
      </c>
      <c r="AA87" s="11">
        <v>17.399999999999999</v>
      </c>
      <c r="AB87" s="11">
        <v>11.2</v>
      </c>
      <c r="AC87" s="11">
        <v>14.6</v>
      </c>
      <c r="AD87" s="11">
        <v>10.8</v>
      </c>
      <c r="AE87" s="11">
        <v>11.4</v>
      </c>
      <c r="AF87" s="11">
        <v>7.2</v>
      </c>
      <c r="AG87" s="11"/>
      <c r="AH87" s="11">
        <f t="shared" si="26"/>
        <v>35.699999999999996</v>
      </c>
      <c r="AI87" s="11"/>
      <c r="AJ87" s="11" t="str">
        <f>VLOOKUP(A87,[3]Sheet!$A:$I,9,0)</f>
        <v>матрица</v>
      </c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</row>
    <row r="88" spans="1:51" x14ac:dyDescent="0.25">
      <c r="A88" s="11" t="s">
        <v>136</v>
      </c>
      <c r="B88" s="11" t="s">
        <v>41</v>
      </c>
      <c r="C88" s="11">
        <v>52</v>
      </c>
      <c r="D88" s="11"/>
      <c r="E88" s="11">
        <v>41</v>
      </c>
      <c r="F88" s="11">
        <v>9</v>
      </c>
      <c r="G88" s="7">
        <v>0.12</v>
      </c>
      <c r="H88" s="11">
        <v>45</v>
      </c>
      <c r="I88" s="11" t="s">
        <v>38</v>
      </c>
      <c r="J88" s="11"/>
      <c r="K88" s="11" t="str">
        <f>VLOOKUP(A88,[2]Sheet!$A:$K,11,0)</f>
        <v>SU003921</v>
      </c>
      <c r="L88" s="11">
        <v>43</v>
      </c>
      <c r="M88" s="11">
        <f t="shared" si="19"/>
        <v>-2</v>
      </c>
      <c r="N88" s="11"/>
      <c r="O88" s="11"/>
      <c r="P88" s="11"/>
      <c r="Q88" s="11">
        <f t="shared" si="20"/>
        <v>8.1999999999999993</v>
      </c>
      <c r="R88" s="4">
        <f>9*Q88-F88</f>
        <v>64.8</v>
      </c>
      <c r="S88" s="4"/>
      <c r="T88" s="11" t="str">
        <f>VLOOKUP(K88,[2]Sheet!$K:$K,1,0)</f>
        <v>SU003921</v>
      </c>
      <c r="U88" s="11">
        <f t="shared" si="21"/>
        <v>9</v>
      </c>
      <c r="V88" s="11">
        <f t="shared" si="22"/>
        <v>1.0975609756097562</v>
      </c>
      <c r="W88" s="11">
        <v>9.8000000000000007</v>
      </c>
      <c r="X88" s="11">
        <v>6</v>
      </c>
      <c r="Y88" s="11">
        <v>11</v>
      </c>
      <c r="Z88" s="11">
        <v>-1.2</v>
      </c>
      <c r="AA88" s="11">
        <v>9.4</v>
      </c>
      <c r="AB88" s="11">
        <v>-1.8</v>
      </c>
      <c r="AC88" s="11">
        <v>7.2</v>
      </c>
      <c r="AD88" s="11">
        <v>4.5999999999999996</v>
      </c>
      <c r="AE88" s="11">
        <v>5.8</v>
      </c>
      <c r="AF88" s="11">
        <v>11.6</v>
      </c>
      <c r="AG88" s="11" t="s">
        <v>68</v>
      </c>
      <c r="AH88" s="11">
        <f t="shared" si="26"/>
        <v>7.7759999999999998</v>
      </c>
      <c r="AI88" s="11"/>
      <c r="AJ88" s="11" t="str">
        <f>VLOOKUP(A88,[3]Sheet!$A:$I,9,0)</f>
        <v>матрица</v>
      </c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</row>
    <row r="89" spans="1:51" x14ac:dyDescent="0.25">
      <c r="A89" s="11" t="s">
        <v>137</v>
      </c>
      <c r="B89" s="11" t="s">
        <v>41</v>
      </c>
      <c r="C89" s="11">
        <v>99</v>
      </c>
      <c r="D89" s="11">
        <v>90</v>
      </c>
      <c r="E89" s="11">
        <v>67</v>
      </c>
      <c r="F89" s="11">
        <v>115</v>
      </c>
      <c r="G89" s="7">
        <v>7.0000000000000007E-2</v>
      </c>
      <c r="H89" s="11">
        <v>60</v>
      </c>
      <c r="I89" s="11" t="s">
        <v>38</v>
      </c>
      <c r="J89" s="11"/>
      <c r="K89" s="11" t="str">
        <f>VLOOKUP(A89,[2]Sheet!$A:$K,11,0)</f>
        <v>SU003895</v>
      </c>
      <c r="L89" s="11">
        <v>74</v>
      </c>
      <c r="M89" s="11">
        <f t="shared" si="19"/>
        <v>-7</v>
      </c>
      <c r="N89" s="11"/>
      <c r="O89" s="11"/>
      <c r="P89" s="11"/>
      <c r="Q89" s="11">
        <f t="shared" si="20"/>
        <v>13.4</v>
      </c>
      <c r="R89" s="4">
        <f t="shared" si="25"/>
        <v>59.200000000000017</v>
      </c>
      <c r="S89" s="4"/>
      <c r="T89" s="11" t="str">
        <f>VLOOKUP(K89,[2]Sheet!$K:$K,1,0)</f>
        <v>SU003895</v>
      </c>
      <c r="U89" s="11">
        <f t="shared" si="21"/>
        <v>13.000000000000002</v>
      </c>
      <c r="V89" s="11">
        <f t="shared" si="22"/>
        <v>8.5820895522388057</v>
      </c>
      <c r="W89" s="11">
        <v>12.6</v>
      </c>
      <c r="X89" s="11">
        <v>19.8</v>
      </c>
      <c r="Y89" s="11">
        <v>12</v>
      </c>
      <c r="Z89" s="11">
        <v>19.399999999999999</v>
      </c>
      <c r="AA89" s="11">
        <v>12.8</v>
      </c>
      <c r="AB89" s="11">
        <v>19.8</v>
      </c>
      <c r="AC89" s="11">
        <v>13</v>
      </c>
      <c r="AD89" s="11">
        <v>17.600000000000001</v>
      </c>
      <c r="AE89" s="11">
        <v>11</v>
      </c>
      <c r="AF89" s="11">
        <v>19.399999999999999</v>
      </c>
      <c r="AG89" s="11"/>
      <c r="AH89" s="11">
        <f t="shared" si="26"/>
        <v>4.1440000000000019</v>
      </c>
      <c r="AI89" s="11"/>
      <c r="AJ89" s="11" t="str">
        <f>VLOOKUP(A89,[3]Sheet!$A:$I,9,0)</f>
        <v>матрица</v>
      </c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</row>
    <row r="90" spans="1:51" x14ac:dyDescent="0.25">
      <c r="A90" s="11" t="s">
        <v>138</v>
      </c>
      <c r="B90" s="11" t="s">
        <v>41</v>
      </c>
      <c r="C90" s="11">
        <v>1</v>
      </c>
      <c r="D90" s="11">
        <v>76</v>
      </c>
      <c r="E90" s="11">
        <v>12</v>
      </c>
      <c r="F90" s="11">
        <v>62</v>
      </c>
      <c r="G90" s="7">
        <v>0.12</v>
      </c>
      <c r="H90" s="11">
        <v>90</v>
      </c>
      <c r="I90" s="11" t="s">
        <v>38</v>
      </c>
      <c r="J90" s="11"/>
      <c r="K90" s="11" t="str">
        <f>VLOOKUP(A90,[2]Sheet!$A:$K,11,0)</f>
        <v>SU003920</v>
      </c>
      <c r="L90" s="11">
        <v>17</v>
      </c>
      <c r="M90" s="11">
        <f t="shared" si="19"/>
        <v>-5</v>
      </c>
      <c r="N90" s="11"/>
      <c r="O90" s="11"/>
      <c r="P90" s="11"/>
      <c r="Q90" s="11">
        <f t="shared" si="20"/>
        <v>2.4</v>
      </c>
      <c r="R90" s="4"/>
      <c r="S90" s="4"/>
      <c r="T90" s="11"/>
      <c r="U90" s="11">
        <f t="shared" si="21"/>
        <v>25.833333333333336</v>
      </c>
      <c r="V90" s="11">
        <f t="shared" si="22"/>
        <v>25.833333333333336</v>
      </c>
      <c r="W90" s="11">
        <v>-0.6</v>
      </c>
      <c r="X90" s="11">
        <v>8.6</v>
      </c>
      <c r="Y90" s="11">
        <v>1.4</v>
      </c>
      <c r="Z90" s="11">
        <v>5.4</v>
      </c>
      <c r="AA90" s="11">
        <v>7.4</v>
      </c>
      <c r="AB90" s="11">
        <v>2.2000000000000002</v>
      </c>
      <c r="AC90" s="11">
        <v>11.4</v>
      </c>
      <c r="AD90" s="11">
        <v>6.4</v>
      </c>
      <c r="AE90" s="11">
        <v>7.8</v>
      </c>
      <c r="AF90" s="11">
        <v>8</v>
      </c>
      <c r="AG90" s="11"/>
      <c r="AH90" s="11">
        <f t="shared" si="26"/>
        <v>0</v>
      </c>
      <c r="AI90" s="11"/>
      <c r="AJ90" s="11" t="str">
        <f>VLOOKUP(A90,[3]Sheet!$A:$I,9,0)</f>
        <v>матрица</v>
      </c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</row>
    <row r="91" spans="1:51" x14ac:dyDescent="0.25">
      <c r="A91" s="11" t="s">
        <v>139</v>
      </c>
      <c r="B91" s="11" t="s">
        <v>41</v>
      </c>
      <c r="C91" s="11">
        <v>176</v>
      </c>
      <c r="D91" s="11"/>
      <c r="E91" s="11">
        <v>62</v>
      </c>
      <c r="F91" s="11">
        <v>114</v>
      </c>
      <c r="G91" s="7">
        <v>7.0000000000000007E-2</v>
      </c>
      <c r="H91" s="11">
        <v>90</v>
      </c>
      <c r="I91" s="11" t="s">
        <v>38</v>
      </c>
      <c r="J91" s="11"/>
      <c r="K91" s="11" t="str">
        <f>VLOOKUP(A91,[2]Sheet!$A:$K,11,0)</f>
        <v>SU003896</v>
      </c>
      <c r="L91" s="11">
        <v>62</v>
      </c>
      <c r="M91" s="11">
        <f t="shared" si="19"/>
        <v>0</v>
      </c>
      <c r="N91" s="11"/>
      <c r="O91" s="11"/>
      <c r="P91" s="11"/>
      <c r="Q91" s="11">
        <f t="shared" si="20"/>
        <v>12.4</v>
      </c>
      <c r="R91" s="4">
        <f t="shared" si="25"/>
        <v>47.200000000000017</v>
      </c>
      <c r="S91" s="4"/>
      <c r="T91" s="11" t="str">
        <f>VLOOKUP(K91,[2]Sheet!$K:$K,1,0)</f>
        <v>SU003896</v>
      </c>
      <c r="U91" s="11">
        <f t="shared" si="21"/>
        <v>13.000000000000002</v>
      </c>
      <c r="V91" s="11">
        <f t="shared" si="22"/>
        <v>9.193548387096774</v>
      </c>
      <c r="W91" s="11">
        <v>14.8</v>
      </c>
      <c r="X91" s="11">
        <v>10.199999999999999</v>
      </c>
      <c r="Y91" s="11">
        <v>0</v>
      </c>
      <c r="Z91" s="11">
        <v>18</v>
      </c>
      <c r="AA91" s="11">
        <v>6.4</v>
      </c>
      <c r="AB91" s="11">
        <v>11.2</v>
      </c>
      <c r="AC91" s="11">
        <v>6.4</v>
      </c>
      <c r="AD91" s="11">
        <v>7.2</v>
      </c>
      <c r="AE91" s="11">
        <v>10.6</v>
      </c>
      <c r="AF91" s="11">
        <v>1</v>
      </c>
      <c r="AG91" s="11" t="s">
        <v>68</v>
      </c>
      <c r="AH91" s="11">
        <f t="shared" si="26"/>
        <v>3.3040000000000016</v>
      </c>
      <c r="AI91" s="11"/>
      <c r="AJ91" s="11" t="str">
        <f>VLOOKUP(A91,[3]Sheet!$A:$I,9,0)</f>
        <v>матрица</v>
      </c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</row>
    <row r="92" spans="1:51" x14ac:dyDescent="0.25">
      <c r="A92" s="11" t="s">
        <v>140</v>
      </c>
      <c r="B92" s="11" t="s">
        <v>41</v>
      </c>
      <c r="C92" s="11">
        <v>6</v>
      </c>
      <c r="D92" s="11"/>
      <c r="E92" s="11">
        <v>4</v>
      </c>
      <c r="F92" s="11">
        <v>2</v>
      </c>
      <c r="G92" s="7">
        <v>0.05</v>
      </c>
      <c r="H92" s="11">
        <v>90</v>
      </c>
      <c r="I92" s="11" t="s">
        <v>38</v>
      </c>
      <c r="J92" s="11"/>
      <c r="K92" s="11" t="str">
        <f>VLOOKUP(A92,[2]Sheet!$A:$K,11,0)</f>
        <v>SU003925</v>
      </c>
      <c r="L92" s="11">
        <v>11</v>
      </c>
      <c r="M92" s="11">
        <f t="shared" si="19"/>
        <v>-7</v>
      </c>
      <c r="N92" s="11"/>
      <c r="O92" s="11"/>
      <c r="P92" s="11"/>
      <c r="Q92" s="11">
        <f t="shared" si="20"/>
        <v>0.8</v>
      </c>
      <c r="R92" s="4">
        <f>11*Q92-F92</f>
        <v>6.8000000000000007</v>
      </c>
      <c r="S92" s="4"/>
      <c r="T92" s="11" t="str">
        <f>VLOOKUP(K92,[2]Sheet!$K:$K,1,0)</f>
        <v>SU003925</v>
      </c>
      <c r="U92" s="11">
        <f t="shared" si="21"/>
        <v>11</v>
      </c>
      <c r="V92" s="11">
        <f t="shared" si="22"/>
        <v>2.5</v>
      </c>
      <c r="W92" s="11">
        <v>7.2</v>
      </c>
      <c r="X92" s="11">
        <v>9.4</v>
      </c>
      <c r="Y92" s="11">
        <v>-0.2</v>
      </c>
      <c r="Z92" s="11">
        <v>1</v>
      </c>
      <c r="AA92" s="11">
        <v>13.4</v>
      </c>
      <c r="AB92" s="11">
        <v>7.6</v>
      </c>
      <c r="AC92" s="11">
        <v>9.6</v>
      </c>
      <c r="AD92" s="11">
        <v>6.6</v>
      </c>
      <c r="AE92" s="11">
        <v>9.4</v>
      </c>
      <c r="AF92" s="11">
        <v>7.4</v>
      </c>
      <c r="AG92" s="11" t="s">
        <v>68</v>
      </c>
      <c r="AH92" s="11">
        <f t="shared" si="26"/>
        <v>0.34000000000000008</v>
      </c>
      <c r="AI92" s="11"/>
      <c r="AJ92" s="11" t="str">
        <f>VLOOKUP(A92,[3]Sheet!$A:$I,9,0)</f>
        <v>матрица</v>
      </c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</row>
    <row r="93" spans="1:51" x14ac:dyDescent="0.25">
      <c r="A93" s="11" t="s">
        <v>141</v>
      </c>
      <c r="B93" s="11" t="s">
        <v>41</v>
      </c>
      <c r="C93" s="11"/>
      <c r="D93" s="11">
        <v>162</v>
      </c>
      <c r="E93" s="11">
        <v>42</v>
      </c>
      <c r="F93" s="11">
        <v>119</v>
      </c>
      <c r="G93" s="7">
        <v>5.5E-2</v>
      </c>
      <c r="H93" s="11">
        <v>90</v>
      </c>
      <c r="I93" s="11" t="s">
        <v>38</v>
      </c>
      <c r="J93" s="11"/>
      <c r="K93" s="11" t="str">
        <f>VLOOKUP(A93,[2]Sheet!$A:$K,11,0)</f>
        <v>SU003924</v>
      </c>
      <c r="L93" s="11">
        <v>43</v>
      </c>
      <c r="M93" s="11">
        <f t="shared" si="19"/>
        <v>-1</v>
      </c>
      <c r="N93" s="11"/>
      <c r="O93" s="11"/>
      <c r="P93" s="11"/>
      <c r="Q93" s="11">
        <f t="shared" si="20"/>
        <v>8.4</v>
      </c>
      <c r="R93" s="4"/>
      <c r="S93" s="4"/>
      <c r="T93" s="11"/>
      <c r="U93" s="11">
        <f t="shared" si="21"/>
        <v>14.166666666666666</v>
      </c>
      <c r="V93" s="11">
        <f t="shared" si="22"/>
        <v>14.166666666666666</v>
      </c>
      <c r="W93" s="11">
        <v>13.6</v>
      </c>
      <c r="X93" s="11">
        <v>18.600000000000001</v>
      </c>
      <c r="Y93" s="11">
        <v>0</v>
      </c>
      <c r="Z93" s="11">
        <v>-1</v>
      </c>
      <c r="AA93" s="11">
        <v>7.2</v>
      </c>
      <c r="AB93" s="11">
        <v>23.2</v>
      </c>
      <c r="AC93" s="11">
        <v>9.8000000000000007</v>
      </c>
      <c r="AD93" s="11">
        <v>11.6</v>
      </c>
      <c r="AE93" s="11">
        <v>15.2</v>
      </c>
      <c r="AF93" s="11">
        <v>15.8</v>
      </c>
      <c r="AG93" s="11" t="s">
        <v>68</v>
      </c>
      <c r="AH93" s="11">
        <f t="shared" si="26"/>
        <v>0</v>
      </c>
      <c r="AI93" s="11"/>
      <c r="AJ93" s="11" t="str">
        <f>VLOOKUP(A93,[3]Sheet!$A:$I,9,0)</f>
        <v>матрица</v>
      </c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</row>
    <row r="94" spans="1:51" x14ac:dyDescent="0.25">
      <c r="A94" s="11" t="s">
        <v>142</v>
      </c>
      <c r="B94" s="11" t="s">
        <v>41</v>
      </c>
      <c r="C94" s="11">
        <v>28</v>
      </c>
      <c r="D94" s="11"/>
      <c r="E94" s="11">
        <v>17</v>
      </c>
      <c r="F94" s="11">
        <v>3</v>
      </c>
      <c r="G94" s="7">
        <v>5.5E-2</v>
      </c>
      <c r="H94" s="11">
        <v>90</v>
      </c>
      <c r="I94" s="11" t="s">
        <v>38</v>
      </c>
      <c r="J94" s="11"/>
      <c r="K94" s="11" t="str">
        <f>VLOOKUP(A94,[2]Sheet!$A:$K,11,0)</f>
        <v>SU003922</v>
      </c>
      <c r="L94" s="11">
        <v>25</v>
      </c>
      <c r="M94" s="11">
        <f t="shared" si="19"/>
        <v>-8</v>
      </c>
      <c r="N94" s="11"/>
      <c r="O94" s="11"/>
      <c r="P94" s="11"/>
      <c r="Q94" s="11">
        <f t="shared" si="20"/>
        <v>3.4</v>
      </c>
      <c r="R94" s="4">
        <f>9*Q94-F94</f>
        <v>27.599999999999998</v>
      </c>
      <c r="S94" s="4"/>
      <c r="T94" s="11" t="str">
        <f>VLOOKUP(K94,[2]Sheet!$K:$K,1,0)</f>
        <v>SU003922</v>
      </c>
      <c r="U94" s="11">
        <f t="shared" si="21"/>
        <v>9</v>
      </c>
      <c r="V94" s="11">
        <f t="shared" si="22"/>
        <v>0.88235294117647056</v>
      </c>
      <c r="W94" s="11">
        <v>7.4</v>
      </c>
      <c r="X94" s="11">
        <v>6.2</v>
      </c>
      <c r="Y94" s="11">
        <v>7</v>
      </c>
      <c r="Z94" s="11">
        <v>7</v>
      </c>
      <c r="AA94" s="11">
        <v>8.4</v>
      </c>
      <c r="AB94" s="11">
        <v>11.4</v>
      </c>
      <c r="AC94" s="11">
        <v>8.4</v>
      </c>
      <c r="AD94" s="11">
        <v>5.2</v>
      </c>
      <c r="AE94" s="11">
        <v>8.4</v>
      </c>
      <c r="AF94" s="11">
        <v>5.2</v>
      </c>
      <c r="AG94" s="11" t="s">
        <v>68</v>
      </c>
      <c r="AH94" s="11">
        <f t="shared" si="26"/>
        <v>1.5179999999999998</v>
      </c>
      <c r="AI94" s="11"/>
      <c r="AJ94" s="11" t="str">
        <f>VLOOKUP(A94,[3]Sheet!$A:$I,9,0)</f>
        <v>матрица</v>
      </c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</row>
    <row r="95" spans="1:51" x14ac:dyDescent="0.25">
      <c r="A95" s="11" t="s">
        <v>143</v>
      </c>
      <c r="B95" s="11" t="s">
        <v>41</v>
      </c>
      <c r="C95" s="11">
        <v>211</v>
      </c>
      <c r="D95" s="11"/>
      <c r="E95" s="11">
        <v>53</v>
      </c>
      <c r="F95" s="11">
        <v>158</v>
      </c>
      <c r="G95" s="7">
        <v>5.5E-2</v>
      </c>
      <c r="H95" s="11">
        <v>90</v>
      </c>
      <c r="I95" s="11" t="s">
        <v>38</v>
      </c>
      <c r="J95" s="11"/>
      <c r="K95" s="11" t="str">
        <f>VLOOKUP(A95,[2]Sheet!$A:$K,11,0)</f>
        <v>SU003923</v>
      </c>
      <c r="L95" s="11">
        <v>53</v>
      </c>
      <c r="M95" s="11">
        <f t="shared" si="19"/>
        <v>0</v>
      </c>
      <c r="N95" s="11"/>
      <c r="O95" s="11"/>
      <c r="P95" s="11"/>
      <c r="Q95" s="11">
        <f t="shared" si="20"/>
        <v>10.6</v>
      </c>
      <c r="R95" s="4"/>
      <c r="S95" s="4"/>
      <c r="T95" s="11"/>
      <c r="U95" s="11">
        <f t="shared" si="21"/>
        <v>14.90566037735849</v>
      </c>
      <c r="V95" s="11">
        <f t="shared" si="22"/>
        <v>14.90566037735849</v>
      </c>
      <c r="W95" s="11">
        <v>11.4</v>
      </c>
      <c r="X95" s="11">
        <v>11.6</v>
      </c>
      <c r="Y95" s="11">
        <v>5.6</v>
      </c>
      <c r="Z95" s="11">
        <v>18.8</v>
      </c>
      <c r="AA95" s="11">
        <v>10.6</v>
      </c>
      <c r="AB95" s="11">
        <v>15.8</v>
      </c>
      <c r="AC95" s="11">
        <v>9.4</v>
      </c>
      <c r="AD95" s="11">
        <v>8.1999999999999993</v>
      </c>
      <c r="AE95" s="11">
        <v>7.6</v>
      </c>
      <c r="AF95" s="11">
        <v>10</v>
      </c>
      <c r="AG95" s="18" t="s">
        <v>144</v>
      </c>
      <c r="AH95" s="11">
        <f t="shared" si="26"/>
        <v>0</v>
      </c>
      <c r="AI95" s="11"/>
      <c r="AJ95" s="11" t="str">
        <f>VLOOKUP(A95,[3]Sheet!$A:$I,9,0)</f>
        <v>матрица</v>
      </c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 spans="1:51" x14ac:dyDescent="0.25">
      <c r="A96" s="11" t="s">
        <v>145</v>
      </c>
      <c r="B96" s="11" t="s">
        <v>41</v>
      </c>
      <c r="C96" s="11">
        <v>215</v>
      </c>
      <c r="D96" s="11">
        <v>123</v>
      </c>
      <c r="E96" s="17">
        <f>87+E101</f>
        <v>154</v>
      </c>
      <c r="F96" s="17">
        <f>117+F101</f>
        <v>59</v>
      </c>
      <c r="G96" s="7">
        <v>7.0000000000000007E-2</v>
      </c>
      <c r="H96" s="11">
        <v>90</v>
      </c>
      <c r="I96" s="11" t="s">
        <v>38</v>
      </c>
      <c r="J96" s="11"/>
      <c r="K96" s="11" t="str">
        <f>VLOOKUP(A96,[1]Лист1!$A:$B,2,0)</f>
        <v>SU003893</v>
      </c>
      <c r="L96" s="11">
        <v>91</v>
      </c>
      <c r="M96" s="11">
        <f t="shared" si="19"/>
        <v>63</v>
      </c>
      <c r="N96" s="11"/>
      <c r="O96" s="11"/>
      <c r="P96" s="11"/>
      <c r="Q96" s="11">
        <f t="shared" si="20"/>
        <v>30.8</v>
      </c>
      <c r="R96" s="4">
        <f>10*Q96-F96</f>
        <v>249</v>
      </c>
      <c r="S96" s="4"/>
      <c r="T96" s="11" t="str">
        <f>VLOOKUP(K96,[2]Sheet!$K:$K,1,0)</f>
        <v>SU003893</v>
      </c>
      <c r="U96" s="11">
        <f t="shared" si="21"/>
        <v>10</v>
      </c>
      <c r="V96" s="11">
        <f t="shared" si="22"/>
        <v>1.9155844155844155</v>
      </c>
      <c r="W96" s="11">
        <v>32.200000000000003</v>
      </c>
      <c r="X96" s="11">
        <v>28.6</v>
      </c>
      <c r="Y96" s="11">
        <v>18.600000000000001</v>
      </c>
      <c r="Z96" s="11">
        <v>17.600000000000001</v>
      </c>
      <c r="AA96" s="11">
        <v>12</v>
      </c>
      <c r="AB96" s="11">
        <v>24</v>
      </c>
      <c r="AC96" s="11">
        <v>5</v>
      </c>
      <c r="AD96" s="11">
        <v>20.2</v>
      </c>
      <c r="AE96" s="11">
        <v>6.8</v>
      </c>
      <c r="AF96" s="11">
        <v>14.8</v>
      </c>
      <c r="AG96" s="11" t="s">
        <v>68</v>
      </c>
      <c r="AH96" s="11">
        <f t="shared" si="26"/>
        <v>17.430000000000003</v>
      </c>
      <c r="AI96" s="11"/>
      <c r="AJ96" s="11" t="str">
        <f>VLOOKUP(A96,[3]Sheet!$A:$I,9,0)</f>
        <v>матрица</v>
      </c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 spans="1:51" x14ac:dyDescent="0.25">
      <c r="A97" s="11" t="s">
        <v>146</v>
      </c>
      <c r="B97" s="11" t="s">
        <v>41</v>
      </c>
      <c r="C97" s="11">
        <v>157</v>
      </c>
      <c r="D97" s="11"/>
      <c r="E97" s="11">
        <v>78</v>
      </c>
      <c r="F97" s="11">
        <v>77</v>
      </c>
      <c r="G97" s="7">
        <v>7.0000000000000007E-2</v>
      </c>
      <c r="H97" s="11">
        <v>90</v>
      </c>
      <c r="I97" s="11" t="s">
        <v>38</v>
      </c>
      <c r="J97" s="11"/>
      <c r="K97" s="11" t="str">
        <f>VLOOKUP(A97,[1]Лист1!$A:$B,2,0)</f>
        <v>SU003894</v>
      </c>
      <c r="L97" s="11">
        <v>80</v>
      </c>
      <c r="M97" s="11">
        <f t="shared" si="19"/>
        <v>-2</v>
      </c>
      <c r="N97" s="11"/>
      <c r="O97" s="11"/>
      <c r="P97" s="11"/>
      <c r="Q97" s="11">
        <f t="shared" si="20"/>
        <v>15.6</v>
      </c>
      <c r="R97" s="4">
        <f t="shared" si="25"/>
        <v>125.79999999999998</v>
      </c>
      <c r="S97" s="4"/>
      <c r="T97" s="11" t="str">
        <f>VLOOKUP(K97,[2]Sheet!$K:$K,1,0)</f>
        <v>SU003894</v>
      </c>
      <c r="U97" s="11">
        <f t="shared" si="21"/>
        <v>13</v>
      </c>
      <c r="V97" s="11">
        <f t="shared" si="22"/>
        <v>4.9358974358974361</v>
      </c>
      <c r="W97" s="11">
        <v>20.399999999999999</v>
      </c>
      <c r="X97" s="11">
        <v>16.600000000000001</v>
      </c>
      <c r="Y97" s="11">
        <v>7.4</v>
      </c>
      <c r="Z97" s="11">
        <v>21.2</v>
      </c>
      <c r="AA97" s="11">
        <v>10.6</v>
      </c>
      <c r="AB97" s="11">
        <v>18</v>
      </c>
      <c r="AC97" s="11">
        <v>9</v>
      </c>
      <c r="AD97" s="11">
        <v>15.8</v>
      </c>
      <c r="AE97" s="11">
        <v>7.6</v>
      </c>
      <c r="AF97" s="11">
        <v>14</v>
      </c>
      <c r="AG97" s="11" t="s">
        <v>68</v>
      </c>
      <c r="AH97" s="11">
        <f t="shared" si="26"/>
        <v>8.8059999999999992</v>
      </c>
      <c r="AI97" s="11"/>
      <c r="AJ97" s="11" t="str">
        <f>VLOOKUP(A97,[3]Sheet!$A:$I,9,0)</f>
        <v>матрица</v>
      </c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 spans="1:51" x14ac:dyDescent="0.25">
      <c r="A98" s="13" t="s">
        <v>147</v>
      </c>
      <c r="B98" s="13" t="s">
        <v>41</v>
      </c>
      <c r="C98" s="13">
        <v>-112</v>
      </c>
      <c r="D98" s="13">
        <v>130</v>
      </c>
      <c r="E98" s="17">
        <v>51</v>
      </c>
      <c r="F98" s="17">
        <v>-33</v>
      </c>
      <c r="G98" s="14">
        <v>0</v>
      </c>
      <c r="H98" s="13" t="e">
        <v>#N/A</v>
      </c>
      <c r="I98" s="13" t="s">
        <v>148</v>
      </c>
      <c r="J98" s="13" t="s">
        <v>88</v>
      </c>
      <c r="K98" s="13"/>
      <c r="L98" s="13">
        <v>51</v>
      </c>
      <c r="M98" s="13">
        <f t="shared" si="19"/>
        <v>0</v>
      </c>
      <c r="N98" s="13"/>
      <c r="O98" s="13"/>
      <c r="P98" s="13"/>
      <c r="Q98" s="13">
        <f t="shared" si="20"/>
        <v>10.199999999999999</v>
      </c>
      <c r="R98" s="15"/>
      <c r="S98" s="15"/>
      <c r="T98" s="13"/>
      <c r="U98" s="13">
        <f t="shared" si="21"/>
        <v>-3.2352941176470589</v>
      </c>
      <c r="V98" s="13">
        <f t="shared" si="22"/>
        <v>-3.2352941176470589</v>
      </c>
      <c r="W98" s="13">
        <v>16</v>
      </c>
      <c r="X98" s="13">
        <v>5.4</v>
      </c>
      <c r="Y98" s="13">
        <v>10.4</v>
      </c>
      <c r="Z98" s="13">
        <v>8</v>
      </c>
      <c r="AA98" s="13">
        <v>11.2</v>
      </c>
      <c r="AB98" s="13">
        <v>9.8000000000000007</v>
      </c>
      <c r="AC98" s="13">
        <v>7.4</v>
      </c>
      <c r="AD98" s="13">
        <v>7.6</v>
      </c>
      <c r="AE98" s="13">
        <v>5</v>
      </c>
      <c r="AF98" s="13">
        <v>4.5999999999999996</v>
      </c>
      <c r="AG98" s="13"/>
      <c r="AH98" s="13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 spans="1:51" x14ac:dyDescent="0.25">
      <c r="A99" s="13" t="s">
        <v>149</v>
      </c>
      <c r="B99" s="13" t="s">
        <v>41</v>
      </c>
      <c r="C99" s="13">
        <v>-701</v>
      </c>
      <c r="D99" s="13">
        <v>1063</v>
      </c>
      <c r="E99" s="17">
        <v>360</v>
      </c>
      <c r="F99" s="17">
        <v>1</v>
      </c>
      <c r="G99" s="14">
        <v>0</v>
      </c>
      <c r="H99" s="13" t="e">
        <v>#N/A</v>
      </c>
      <c r="I99" s="13" t="s">
        <v>148</v>
      </c>
      <c r="J99" s="13" t="s">
        <v>96</v>
      </c>
      <c r="K99" s="13"/>
      <c r="L99" s="13">
        <v>361</v>
      </c>
      <c r="M99" s="13">
        <f t="shared" si="19"/>
        <v>-1</v>
      </c>
      <c r="N99" s="13"/>
      <c r="O99" s="13"/>
      <c r="P99" s="13"/>
      <c r="Q99" s="13">
        <f t="shared" si="20"/>
        <v>72</v>
      </c>
      <c r="R99" s="15"/>
      <c r="S99" s="15"/>
      <c r="T99" s="13"/>
      <c r="U99" s="13">
        <f t="shared" si="21"/>
        <v>1.3888888888888888E-2</v>
      </c>
      <c r="V99" s="13">
        <f t="shared" si="22"/>
        <v>1.3888888888888888E-2</v>
      </c>
      <c r="W99" s="13">
        <v>84.6</v>
      </c>
      <c r="X99" s="13">
        <v>84</v>
      </c>
      <c r="Y99" s="13">
        <v>79.400000000000006</v>
      </c>
      <c r="Z99" s="13">
        <v>69.400000000000006</v>
      </c>
      <c r="AA99" s="13">
        <v>84.8</v>
      </c>
      <c r="AB99" s="13">
        <v>61.2</v>
      </c>
      <c r="AC99" s="13">
        <v>47.6</v>
      </c>
      <c r="AD99" s="13">
        <v>42.8</v>
      </c>
      <c r="AE99" s="13">
        <v>57.6</v>
      </c>
      <c r="AF99" s="13">
        <v>38.4</v>
      </c>
      <c r="AG99" s="13"/>
      <c r="AH99" s="13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 spans="1:51" x14ac:dyDescent="0.25">
      <c r="A100" s="13" t="s">
        <v>150</v>
      </c>
      <c r="B100" s="13" t="s">
        <v>41</v>
      </c>
      <c r="C100" s="13">
        <v>-339</v>
      </c>
      <c r="D100" s="13">
        <v>427</v>
      </c>
      <c r="E100" s="17">
        <v>364</v>
      </c>
      <c r="F100" s="17">
        <v>-278</v>
      </c>
      <c r="G100" s="14">
        <v>0</v>
      </c>
      <c r="H100" s="13" t="e">
        <v>#N/A</v>
      </c>
      <c r="I100" s="13" t="s">
        <v>148</v>
      </c>
      <c r="J100" s="13" t="s">
        <v>114</v>
      </c>
      <c r="K100" s="13"/>
      <c r="L100" s="13">
        <v>367</v>
      </c>
      <c r="M100" s="13">
        <f t="shared" si="19"/>
        <v>-3</v>
      </c>
      <c r="N100" s="13"/>
      <c r="O100" s="13"/>
      <c r="P100" s="13"/>
      <c r="Q100" s="13">
        <f t="shared" si="20"/>
        <v>72.8</v>
      </c>
      <c r="R100" s="15"/>
      <c r="S100" s="15"/>
      <c r="T100" s="13"/>
      <c r="U100" s="13">
        <f t="shared" si="21"/>
        <v>-3.8186813186813189</v>
      </c>
      <c r="V100" s="13">
        <f t="shared" si="22"/>
        <v>-3.8186813186813189</v>
      </c>
      <c r="W100" s="13">
        <v>67.8</v>
      </c>
      <c r="X100" s="13">
        <v>64.8</v>
      </c>
      <c r="Y100" s="13">
        <v>67</v>
      </c>
      <c r="Z100" s="13">
        <v>74.599999999999994</v>
      </c>
      <c r="AA100" s="13">
        <v>59.6</v>
      </c>
      <c r="AB100" s="13">
        <v>54.8</v>
      </c>
      <c r="AC100" s="13">
        <v>42</v>
      </c>
      <c r="AD100" s="13">
        <v>42.2</v>
      </c>
      <c r="AE100" s="13">
        <v>44.2</v>
      </c>
      <c r="AF100" s="13">
        <v>26.4</v>
      </c>
      <c r="AG100" s="13"/>
      <c r="AH100" s="13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</row>
    <row r="101" spans="1:51" x14ac:dyDescent="0.25">
      <c r="A101" s="13" t="s">
        <v>151</v>
      </c>
      <c r="B101" s="13" t="s">
        <v>41</v>
      </c>
      <c r="C101" s="13">
        <v>-106</v>
      </c>
      <c r="D101" s="13">
        <v>115</v>
      </c>
      <c r="E101" s="17">
        <v>67</v>
      </c>
      <c r="F101" s="17">
        <v>-58</v>
      </c>
      <c r="G101" s="14">
        <v>0</v>
      </c>
      <c r="H101" s="13" t="e">
        <v>#N/A</v>
      </c>
      <c r="I101" s="13" t="s">
        <v>148</v>
      </c>
      <c r="J101" s="13" t="s">
        <v>145</v>
      </c>
      <c r="K101" s="13"/>
      <c r="L101" s="13">
        <v>67</v>
      </c>
      <c r="M101" s="13">
        <f t="shared" si="19"/>
        <v>0</v>
      </c>
      <c r="N101" s="13"/>
      <c r="O101" s="13"/>
      <c r="P101" s="13"/>
      <c r="Q101" s="13">
        <f t="shared" si="20"/>
        <v>13.4</v>
      </c>
      <c r="R101" s="15"/>
      <c r="S101" s="15"/>
      <c r="T101" s="13"/>
      <c r="U101" s="13">
        <f t="shared" si="21"/>
        <v>-4.3283582089552235</v>
      </c>
      <c r="V101" s="13">
        <f t="shared" si="22"/>
        <v>-4.3283582089552235</v>
      </c>
      <c r="W101" s="13">
        <v>15.8</v>
      </c>
      <c r="X101" s="13">
        <v>13.6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/>
      <c r="AH101" s="13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</row>
    <row r="102" spans="1:51" x14ac:dyDescent="0.25">
      <c r="A102" s="13" t="s">
        <v>152</v>
      </c>
      <c r="B102" s="13" t="s">
        <v>37</v>
      </c>
      <c r="C102" s="13">
        <v>-42.408999999999999</v>
      </c>
      <c r="D102" s="13">
        <v>49.905000000000001</v>
      </c>
      <c r="E102" s="17">
        <v>57.445999999999998</v>
      </c>
      <c r="F102" s="17">
        <v>-49.95</v>
      </c>
      <c r="G102" s="14">
        <v>0</v>
      </c>
      <c r="H102" s="13" t="e">
        <v>#N/A</v>
      </c>
      <c r="I102" s="13" t="s">
        <v>148</v>
      </c>
      <c r="J102" s="13" t="s">
        <v>64</v>
      </c>
      <c r="K102" s="13"/>
      <c r="L102" s="13">
        <v>67.5</v>
      </c>
      <c r="M102" s="13">
        <f t="shared" ref="M102:M103" si="27">E102-L102</f>
        <v>-10.054000000000002</v>
      </c>
      <c r="N102" s="13"/>
      <c r="O102" s="13"/>
      <c r="P102" s="13"/>
      <c r="Q102" s="13">
        <f t="shared" si="20"/>
        <v>11.4892</v>
      </c>
      <c r="R102" s="15"/>
      <c r="S102" s="15"/>
      <c r="T102" s="13"/>
      <c r="U102" s="13">
        <f t="shared" si="21"/>
        <v>-4.3475611878981999</v>
      </c>
      <c r="V102" s="13">
        <f t="shared" si="22"/>
        <v>-4.3475611878981999</v>
      </c>
      <c r="W102" s="13">
        <v>27.006799999999998</v>
      </c>
      <c r="X102" s="13">
        <v>16.575800000000001</v>
      </c>
      <c r="Y102" s="13">
        <v>18.257999999999999</v>
      </c>
      <c r="Z102" s="13">
        <v>11.728199999999999</v>
      </c>
      <c r="AA102" s="13">
        <v>19.811599999999999</v>
      </c>
      <c r="AB102" s="13">
        <v>11.481999999999999</v>
      </c>
      <c r="AC102" s="13">
        <v>11.480600000000001</v>
      </c>
      <c r="AD102" s="13">
        <v>4.4272</v>
      </c>
      <c r="AE102" s="13">
        <v>16.492000000000001</v>
      </c>
      <c r="AF102" s="13">
        <v>0</v>
      </c>
      <c r="AG102" s="13"/>
      <c r="AH102" s="13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</row>
    <row r="103" spans="1:51" x14ac:dyDescent="0.25">
      <c r="A103" s="13" t="s">
        <v>153</v>
      </c>
      <c r="B103" s="13" t="s">
        <v>37</v>
      </c>
      <c r="C103" s="13">
        <v>-3.6779999999999999</v>
      </c>
      <c r="D103" s="13">
        <v>23.13</v>
      </c>
      <c r="E103" s="17">
        <v>19.452000000000002</v>
      </c>
      <c r="F103" s="13"/>
      <c r="G103" s="14">
        <v>0</v>
      </c>
      <c r="H103" s="13" t="e">
        <v>#N/A</v>
      </c>
      <c r="I103" s="13" t="s">
        <v>148</v>
      </c>
      <c r="J103" s="13" t="s">
        <v>87</v>
      </c>
      <c r="K103" s="13"/>
      <c r="L103" s="13">
        <v>27.4</v>
      </c>
      <c r="M103" s="13">
        <f t="shared" si="27"/>
        <v>-7.9479999999999968</v>
      </c>
      <c r="N103" s="13"/>
      <c r="O103" s="13"/>
      <c r="P103" s="13"/>
      <c r="Q103" s="13">
        <f t="shared" si="20"/>
        <v>3.8904000000000005</v>
      </c>
      <c r="R103" s="15"/>
      <c r="S103" s="15"/>
      <c r="T103" s="13"/>
      <c r="U103" s="13">
        <f t="shared" si="21"/>
        <v>0</v>
      </c>
      <c r="V103" s="13">
        <f t="shared" si="22"/>
        <v>0</v>
      </c>
      <c r="W103" s="13">
        <v>3.9413999999999998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/>
      <c r="AH103" s="13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</row>
    <row r="104" spans="1:51" x14ac:dyDescent="0.25">
      <c r="A104" s="11"/>
      <c r="B104" s="11"/>
      <c r="C104" s="11"/>
      <c r="D104" s="11"/>
      <c r="E104" s="11"/>
      <c r="F104" s="11"/>
      <c r="G104" s="7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</row>
    <row r="105" spans="1:51" x14ac:dyDescent="0.25">
      <c r="A105" s="11"/>
      <c r="B105" s="11"/>
      <c r="C105" s="11"/>
      <c r="D105" s="11"/>
      <c r="E105" s="11"/>
      <c r="F105" s="11"/>
      <c r="G105" s="7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</row>
    <row r="106" spans="1:51" x14ac:dyDescent="0.25">
      <c r="A106" s="11"/>
      <c r="B106" s="11"/>
      <c r="C106" s="11"/>
      <c r="D106" s="11"/>
      <c r="E106" s="11"/>
      <c r="F106" s="11"/>
      <c r="G106" s="7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</row>
    <row r="107" spans="1:51" x14ac:dyDescent="0.25">
      <c r="A107" s="11"/>
      <c r="B107" s="11"/>
      <c r="C107" s="11"/>
      <c r="D107" s="11"/>
      <c r="E107" s="11"/>
      <c r="F107" s="11"/>
      <c r="G107" s="7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</row>
    <row r="108" spans="1:51" x14ac:dyDescent="0.25">
      <c r="A108" s="11"/>
      <c r="B108" s="11"/>
      <c r="C108" s="11"/>
      <c r="D108" s="11"/>
      <c r="E108" s="11"/>
      <c r="F108" s="11"/>
      <c r="G108" s="7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</row>
    <row r="109" spans="1:51" x14ac:dyDescent="0.25">
      <c r="A109" s="11"/>
      <c r="B109" s="11"/>
      <c r="C109" s="11"/>
      <c r="D109" s="11"/>
      <c r="E109" s="11"/>
      <c r="F109" s="11"/>
      <c r="G109" s="7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</row>
    <row r="110" spans="1:51" x14ac:dyDescent="0.25">
      <c r="A110" s="11"/>
      <c r="B110" s="11"/>
      <c r="C110" s="11"/>
      <c r="D110" s="11"/>
      <c r="E110" s="11"/>
      <c r="F110" s="11"/>
      <c r="G110" s="7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</row>
    <row r="111" spans="1:51" x14ac:dyDescent="0.25">
      <c r="A111" s="11"/>
      <c r="B111" s="11"/>
      <c r="C111" s="11"/>
      <c r="D111" s="11"/>
      <c r="E111" s="11"/>
      <c r="F111" s="11"/>
      <c r="G111" s="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</row>
    <row r="112" spans="1:51" x14ac:dyDescent="0.25">
      <c r="A112" s="11"/>
      <c r="B112" s="11"/>
      <c r="C112" s="11"/>
      <c r="D112" s="11"/>
      <c r="E112" s="11"/>
      <c r="F112" s="11"/>
      <c r="G112" s="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</row>
    <row r="113" spans="1:51" x14ac:dyDescent="0.25">
      <c r="A113" s="11"/>
      <c r="B113" s="11"/>
      <c r="C113" s="11"/>
      <c r="D113" s="11"/>
      <c r="E113" s="11"/>
      <c r="F113" s="11"/>
      <c r="G113" s="7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</row>
    <row r="114" spans="1:51" x14ac:dyDescent="0.25">
      <c r="A114" s="11"/>
      <c r="B114" s="11"/>
      <c r="C114" s="11"/>
      <c r="D114" s="11"/>
      <c r="E114" s="11"/>
      <c r="F114" s="11"/>
      <c r="G114" s="7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</row>
    <row r="115" spans="1:51" x14ac:dyDescent="0.25">
      <c r="A115" s="11"/>
      <c r="B115" s="11"/>
      <c r="C115" s="11"/>
      <c r="D115" s="11"/>
      <c r="E115" s="11"/>
      <c r="F115" s="11"/>
      <c r="G115" s="7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</row>
    <row r="116" spans="1:51" x14ac:dyDescent="0.25">
      <c r="A116" s="11"/>
      <c r="B116" s="11"/>
      <c r="C116" s="11"/>
      <c r="D116" s="11"/>
      <c r="E116" s="11"/>
      <c r="F116" s="11"/>
      <c r="G116" s="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</row>
    <row r="117" spans="1:51" x14ac:dyDescent="0.25">
      <c r="A117" s="11"/>
      <c r="B117" s="11"/>
      <c r="C117" s="11"/>
      <c r="D117" s="11"/>
      <c r="E117" s="11"/>
      <c r="F117" s="11"/>
      <c r="G117" s="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</row>
    <row r="118" spans="1:51" x14ac:dyDescent="0.25">
      <c r="A118" s="11"/>
      <c r="B118" s="11"/>
      <c r="C118" s="11"/>
      <c r="D118" s="11"/>
      <c r="E118" s="11"/>
      <c r="F118" s="11"/>
      <c r="G118" s="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</row>
    <row r="119" spans="1:51" x14ac:dyDescent="0.25">
      <c r="A119" s="11"/>
      <c r="B119" s="11"/>
      <c r="C119" s="11"/>
      <c r="D119" s="11"/>
      <c r="E119" s="11"/>
      <c r="F119" s="11"/>
      <c r="G119" s="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</row>
    <row r="120" spans="1:51" x14ac:dyDescent="0.25">
      <c r="A120" s="11"/>
      <c r="B120" s="11"/>
      <c r="C120" s="11"/>
      <c r="D120" s="11"/>
      <c r="E120" s="11"/>
      <c r="F120" s="11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</row>
    <row r="121" spans="1:51" x14ac:dyDescent="0.25">
      <c r="A121" s="11"/>
      <c r="B121" s="11"/>
      <c r="C121" s="11"/>
      <c r="D121" s="11"/>
      <c r="E121" s="11"/>
      <c r="F121" s="11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</row>
    <row r="122" spans="1:51" x14ac:dyDescent="0.25">
      <c r="A122" s="11"/>
      <c r="B122" s="11"/>
      <c r="C122" s="11"/>
      <c r="D122" s="11"/>
      <c r="E122" s="11"/>
      <c r="F122" s="11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</row>
    <row r="123" spans="1:51" x14ac:dyDescent="0.25">
      <c r="A123" s="11"/>
      <c r="B123" s="11"/>
      <c r="C123" s="11"/>
      <c r="D123" s="11"/>
      <c r="E123" s="11"/>
      <c r="F123" s="11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</row>
    <row r="124" spans="1:51" x14ac:dyDescent="0.25">
      <c r="A124" s="11"/>
      <c r="B124" s="11"/>
      <c r="C124" s="11"/>
      <c r="D124" s="11"/>
      <c r="E124" s="11"/>
      <c r="F124" s="11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</row>
    <row r="125" spans="1:51" x14ac:dyDescent="0.25">
      <c r="A125" s="11"/>
      <c r="B125" s="11"/>
      <c r="C125" s="11"/>
      <c r="D125" s="11"/>
      <c r="E125" s="11"/>
      <c r="F125" s="11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</row>
    <row r="126" spans="1:51" x14ac:dyDescent="0.25">
      <c r="A126" s="11"/>
      <c r="B126" s="11"/>
      <c r="C126" s="11"/>
      <c r="D126" s="11"/>
      <c r="E126" s="11"/>
      <c r="F126" s="11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</row>
    <row r="127" spans="1:51" x14ac:dyDescent="0.25">
      <c r="A127" s="11"/>
      <c r="B127" s="11"/>
      <c r="C127" s="11"/>
      <c r="D127" s="11"/>
      <c r="E127" s="11"/>
      <c r="F127" s="11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</row>
    <row r="128" spans="1:51" x14ac:dyDescent="0.25">
      <c r="A128" s="11"/>
      <c r="B128" s="11"/>
      <c r="C128" s="11"/>
      <c r="D128" s="11"/>
      <c r="E128" s="11"/>
      <c r="F128" s="11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</row>
    <row r="129" spans="1:51" x14ac:dyDescent="0.25">
      <c r="A129" s="11"/>
      <c r="B129" s="11"/>
      <c r="C129" s="11"/>
      <c r="D129" s="11"/>
      <c r="E129" s="11"/>
      <c r="F129" s="11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</row>
    <row r="130" spans="1:51" x14ac:dyDescent="0.25">
      <c r="A130" s="11"/>
      <c r="B130" s="11"/>
      <c r="C130" s="11"/>
      <c r="D130" s="11"/>
      <c r="E130" s="11"/>
      <c r="F130" s="11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</row>
    <row r="131" spans="1:51" x14ac:dyDescent="0.25">
      <c r="A131" s="11"/>
      <c r="B131" s="11"/>
      <c r="C131" s="11"/>
      <c r="D131" s="11"/>
      <c r="E131" s="11"/>
      <c r="F131" s="11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</row>
    <row r="132" spans="1:51" x14ac:dyDescent="0.25">
      <c r="A132" s="11"/>
      <c r="B132" s="11"/>
      <c r="C132" s="11"/>
      <c r="D132" s="11"/>
      <c r="E132" s="11"/>
      <c r="F132" s="11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</row>
    <row r="133" spans="1:51" x14ac:dyDescent="0.25">
      <c r="A133" s="11"/>
      <c r="B133" s="11"/>
      <c r="C133" s="11"/>
      <c r="D133" s="11"/>
      <c r="E133" s="11"/>
      <c r="F133" s="11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</row>
    <row r="134" spans="1:51" x14ac:dyDescent="0.25">
      <c r="A134" s="11"/>
      <c r="B134" s="11"/>
      <c r="C134" s="11"/>
      <c r="D134" s="11"/>
      <c r="E134" s="11"/>
      <c r="F134" s="11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</row>
    <row r="135" spans="1:51" x14ac:dyDescent="0.25">
      <c r="A135" s="11"/>
      <c r="B135" s="11"/>
      <c r="C135" s="11"/>
      <c r="D135" s="11"/>
      <c r="E135" s="11"/>
      <c r="F135" s="11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</row>
    <row r="136" spans="1:51" x14ac:dyDescent="0.25">
      <c r="A136" s="11"/>
      <c r="B136" s="11"/>
      <c r="C136" s="11"/>
      <c r="D136" s="11"/>
      <c r="E136" s="11"/>
      <c r="F136" s="11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</row>
    <row r="137" spans="1:51" x14ac:dyDescent="0.25">
      <c r="A137" s="11"/>
      <c r="B137" s="11"/>
      <c r="C137" s="11"/>
      <c r="D137" s="11"/>
      <c r="E137" s="11"/>
      <c r="F137" s="11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</row>
    <row r="138" spans="1:51" x14ac:dyDescent="0.25">
      <c r="A138" s="11"/>
      <c r="B138" s="11"/>
      <c r="C138" s="11"/>
      <c r="D138" s="11"/>
      <c r="E138" s="11"/>
      <c r="F138" s="11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</row>
    <row r="139" spans="1:51" x14ac:dyDescent="0.25">
      <c r="A139" s="11"/>
      <c r="B139" s="11"/>
      <c r="C139" s="11"/>
      <c r="D139" s="11"/>
      <c r="E139" s="11"/>
      <c r="F139" s="11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</row>
    <row r="140" spans="1:51" x14ac:dyDescent="0.25">
      <c r="A140" s="11"/>
      <c r="B140" s="11"/>
      <c r="C140" s="11"/>
      <c r="D140" s="11"/>
      <c r="E140" s="11"/>
      <c r="F140" s="11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</row>
    <row r="141" spans="1:51" x14ac:dyDescent="0.25">
      <c r="A141" s="11"/>
      <c r="B141" s="11"/>
      <c r="C141" s="11"/>
      <c r="D141" s="11"/>
      <c r="E141" s="11"/>
      <c r="F141" s="11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</row>
    <row r="142" spans="1:51" x14ac:dyDescent="0.25">
      <c r="A142" s="11"/>
      <c r="B142" s="11"/>
      <c r="C142" s="11"/>
      <c r="D142" s="11"/>
      <c r="E142" s="11"/>
      <c r="F142" s="11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</row>
    <row r="143" spans="1:51" x14ac:dyDescent="0.25">
      <c r="A143" s="11"/>
      <c r="B143" s="11"/>
      <c r="C143" s="11"/>
      <c r="D143" s="11"/>
      <c r="E143" s="11"/>
      <c r="F143" s="11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</row>
    <row r="144" spans="1:51" x14ac:dyDescent="0.25">
      <c r="A144" s="11"/>
      <c r="B144" s="11"/>
      <c r="C144" s="11"/>
      <c r="D144" s="11"/>
      <c r="E144" s="11"/>
      <c r="F144" s="11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</row>
    <row r="145" spans="1:51" x14ac:dyDescent="0.25">
      <c r="A145" s="11"/>
      <c r="B145" s="11"/>
      <c r="C145" s="11"/>
      <c r="D145" s="11"/>
      <c r="E145" s="11"/>
      <c r="F145" s="11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</row>
    <row r="146" spans="1:51" x14ac:dyDescent="0.25">
      <c r="A146" s="11"/>
      <c r="B146" s="11"/>
      <c r="C146" s="11"/>
      <c r="D146" s="11"/>
      <c r="E146" s="11"/>
      <c r="F146" s="11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</row>
    <row r="147" spans="1:51" x14ac:dyDescent="0.25">
      <c r="A147" s="11"/>
      <c r="B147" s="11"/>
      <c r="C147" s="11"/>
      <c r="D147" s="11"/>
      <c r="E147" s="11"/>
      <c r="F147" s="11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</row>
    <row r="148" spans="1:51" x14ac:dyDescent="0.25">
      <c r="A148" s="11"/>
      <c r="B148" s="11"/>
      <c r="C148" s="11"/>
      <c r="D148" s="11"/>
      <c r="E148" s="11"/>
      <c r="F148" s="11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</row>
    <row r="149" spans="1:51" x14ac:dyDescent="0.25">
      <c r="A149" s="11"/>
      <c r="B149" s="11"/>
      <c r="C149" s="11"/>
      <c r="D149" s="11"/>
      <c r="E149" s="11"/>
      <c r="F149" s="11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</row>
    <row r="150" spans="1:51" x14ac:dyDescent="0.25">
      <c r="A150" s="11"/>
      <c r="B150" s="11"/>
      <c r="C150" s="11"/>
      <c r="D150" s="11"/>
      <c r="E150" s="11"/>
      <c r="F150" s="11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</row>
    <row r="151" spans="1:51" x14ac:dyDescent="0.25">
      <c r="A151" s="11"/>
      <c r="B151" s="11"/>
      <c r="C151" s="11"/>
      <c r="D151" s="11"/>
      <c r="E151" s="11"/>
      <c r="F151" s="11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</row>
    <row r="152" spans="1:51" x14ac:dyDescent="0.25">
      <c r="A152" s="11"/>
      <c r="B152" s="11"/>
      <c r="C152" s="11"/>
      <c r="D152" s="11"/>
      <c r="E152" s="11"/>
      <c r="F152" s="11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</row>
    <row r="153" spans="1:51" x14ac:dyDescent="0.25">
      <c r="A153" s="11"/>
      <c r="B153" s="11"/>
      <c r="C153" s="11"/>
      <c r="D153" s="11"/>
      <c r="E153" s="11"/>
      <c r="F153" s="11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</row>
    <row r="154" spans="1:51" x14ac:dyDescent="0.25">
      <c r="A154" s="11"/>
      <c r="B154" s="11"/>
      <c r="C154" s="11"/>
      <c r="D154" s="11"/>
      <c r="E154" s="11"/>
      <c r="F154" s="11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</row>
    <row r="155" spans="1:51" x14ac:dyDescent="0.25">
      <c r="A155" s="11"/>
      <c r="B155" s="11"/>
      <c r="C155" s="11"/>
      <c r="D155" s="11"/>
      <c r="E155" s="11"/>
      <c r="F155" s="11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</row>
    <row r="156" spans="1:51" x14ac:dyDescent="0.25">
      <c r="A156" s="11"/>
      <c r="B156" s="11"/>
      <c r="C156" s="11"/>
      <c r="D156" s="11"/>
      <c r="E156" s="11"/>
      <c r="F156" s="11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</row>
    <row r="157" spans="1:51" x14ac:dyDescent="0.25">
      <c r="A157" s="11"/>
      <c r="B157" s="11"/>
      <c r="C157" s="11"/>
      <c r="D157" s="11"/>
      <c r="E157" s="11"/>
      <c r="F157" s="11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</row>
    <row r="158" spans="1:51" x14ac:dyDescent="0.25">
      <c r="A158" s="11"/>
      <c r="B158" s="11"/>
      <c r="C158" s="11"/>
      <c r="D158" s="11"/>
      <c r="E158" s="11"/>
      <c r="F158" s="11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</row>
    <row r="159" spans="1:51" x14ac:dyDescent="0.25">
      <c r="A159" s="11"/>
      <c r="B159" s="11"/>
      <c r="C159" s="11"/>
      <c r="D159" s="11"/>
      <c r="E159" s="11"/>
      <c r="F159" s="11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</row>
    <row r="160" spans="1:51" x14ac:dyDescent="0.25">
      <c r="A160" s="11"/>
      <c r="B160" s="11"/>
      <c r="C160" s="11"/>
      <c r="D160" s="11"/>
      <c r="E160" s="11"/>
      <c r="F160" s="11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</row>
    <row r="161" spans="1:51" x14ac:dyDescent="0.25">
      <c r="A161" s="11"/>
      <c r="B161" s="11"/>
      <c r="C161" s="11"/>
      <c r="D161" s="11"/>
      <c r="E161" s="11"/>
      <c r="F161" s="11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</row>
    <row r="162" spans="1:51" x14ac:dyDescent="0.25">
      <c r="A162" s="11"/>
      <c r="B162" s="11"/>
      <c r="C162" s="11"/>
      <c r="D162" s="11"/>
      <c r="E162" s="11"/>
      <c r="F162" s="11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</row>
    <row r="163" spans="1:51" x14ac:dyDescent="0.25">
      <c r="A163" s="11"/>
      <c r="B163" s="11"/>
      <c r="C163" s="11"/>
      <c r="D163" s="11"/>
      <c r="E163" s="11"/>
      <c r="F163" s="11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</row>
    <row r="164" spans="1:51" x14ac:dyDescent="0.25">
      <c r="A164" s="11"/>
      <c r="B164" s="11"/>
      <c r="C164" s="11"/>
      <c r="D164" s="11"/>
      <c r="E164" s="11"/>
      <c r="F164" s="11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</row>
    <row r="165" spans="1:51" x14ac:dyDescent="0.25">
      <c r="A165" s="11"/>
      <c r="B165" s="11"/>
      <c r="C165" s="11"/>
      <c r="D165" s="11"/>
      <c r="E165" s="11"/>
      <c r="F165" s="11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</row>
    <row r="166" spans="1:51" x14ac:dyDescent="0.25">
      <c r="A166" s="11"/>
      <c r="B166" s="11"/>
      <c r="C166" s="11"/>
      <c r="D166" s="11"/>
      <c r="E166" s="11"/>
      <c r="F166" s="11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</row>
    <row r="167" spans="1:51" x14ac:dyDescent="0.25">
      <c r="A167" s="11"/>
      <c r="B167" s="11"/>
      <c r="C167" s="11"/>
      <c r="D167" s="11"/>
      <c r="E167" s="11"/>
      <c r="F167" s="11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</row>
    <row r="168" spans="1:51" x14ac:dyDescent="0.25">
      <c r="A168" s="11"/>
      <c r="B168" s="11"/>
      <c r="C168" s="11"/>
      <c r="D168" s="11"/>
      <c r="E168" s="11"/>
      <c r="F168" s="11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</row>
    <row r="169" spans="1:51" x14ac:dyDescent="0.25">
      <c r="A169" s="11"/>
      <c r="B169" s="11"/>
      <c r="C169" s="11"/>
      <c r="D169" s="11"/>
      <c r="E169" s="11"/>
      <c r="F169" s="11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</row>
    <row r="170" spans="1:51" x14ac:dyDescent="0.25">
      <c r="A170" s="11"/>
      <c r="B170" s="11"/>
      <c r="C170" s="11"/>
      <c r="D170" s="11"/>
      <c r="E170" s="11"/>
      <c r="F170" s="11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</row>
    <row r="171" spans="1:51" x14ac:dyDescent="0.25">
      <c r="A171" s="11"/>
      <c r="B171" s="11"/>
      <c r="C171" s="11"/>
      <c r="D171" s="11"/>
      <c r="E171" s="11"/>
      <c r="F171" s="11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</row>
    <row r="172" spans="1:51" x14ac:dyDescent="0.25">
      <c r="A172" s="11"/>
      <c r="B172" s="11"/>
      <c r="C172" s="11"/>
      <c r="D172" s="11"/>
      <c r="E172" s="11"/>
      <c r="F172" s="11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</row>
    <row r="173" spans="1:51" x14ac:dyDescent="0.25">
      <c r="A173" s="11"/>
      <c r="B173" s="11"/>
      <c r="C173" s="11"/>
      <c r="D173" s="11"/>
      <c r="E173" s="11"/>
      <c r="F173" s="11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</row>
    <row r="174" spans="1:51" x14ac:dyDescent="0.25">
      <c r="A174" s="11"/>
      <c r="B174" s="11"/>
      <c r="C174" s="11"/>
      <c r="D174" s="11"/>
      <c r="E174" s="11"/>
      <c r="F174" s="11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</row>
    <row r="175" spans="1:51" x14ac:dyDescent="0.25">
      <c r="A175" s="11"/>
      <c r="B175" s="11"/>
      <c r="C175" s="11"/>
      <c r="D175" s="11"/>
      <c r="E175" s="11"/>
      <c r="F175" s="11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</row>
    <row r="176" spans="1:51" x14ac:dyDescent="0.25">
      <c r="A176" s="11"/>
      <c r="B176" s="11"/>
      <c r="C176" s="11"/>
      <c r="D176" s="11"/>
      <c r="E176" s="11"/>
      <c r="F176" s="11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</row>
    <row r="177" spans="1:51" x14ac:dyDescent="0.25">
      <c r="A177" s="11"/>
      <c r="B177" s="11"/>
      <c r="C177" s="11"/>
      <c r="D177" s="11"/>
      <c r="E177" s="11"/>
      <c r="F177" s="11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</row>
    <row r="178" spans="1:51" x14ac:dyDescent="0.25">
      <c r="A178" s="11"/>
      <c r="B178" s="11"/>
      <c r="C178" s="11"/>
      <c r="D178" s="11"/>
      <c r="E178" s="11"/>
      <c r="F178" s="11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</row>
    <row r="179" spans="1:51" x14ac:dyDescent="0.25">
      <c r="A179" s="11"/>
      <c r="B179" s="11"/>
      <c r="C179" s="11"/>
      <c r="D179" s="11"/>
      <c r="E179" s="11"/>
      <c r="F179" s="11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</row>
    <row r="180" spans="1:51" x14ac:dyDescent="0.25">
      <c r="A180" s="11"/>
      <c r="B180" s="11"/>
      <c r="C180" s="11"/>
      <c r="D180" s="11"/>
      <c r="E180" s="11"/>
      <c r="F180" s="11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</row>
    <row r="181" spans="1:51" x14ac:dyDescent="0.25">
      <c r="A181" s="11"/>
      <c r="B181" s="11"/>
      <c r="C181" s="11"/>
      <c r="D181" s="11"/>
      <c r="E181" s="11"/>
      <c r="F181" s="11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</row>
    <row r="182" spans="1:51" x14ac:dyDescent="0.25">
      <c r="A182" s="11"/>
      <c r="B182" s="11"/>
      <c r="C182" s="11"/>
      <c r="D182" s="11"/>
      <c r="E182" s="11"/>
      <c r="F182" s="11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</row>
    <row r="183" spans="1:51" x14ac:dyDescent="0.25">
      <c r="A183" s="11"/>
      <c r="B183" s="11"/>
      <c r="C183" s="11"/>
      <c r="D183" s="11"/>
      <c r="E183" s="11"/>
      <c r="F183" s="11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</row>
    <row r="184" spans="1:51" x14ac:dyDescent="0.25">
      <c r="A184" s="11"/>
      <c r="B184" s="11"/>
      <c r="C184" s="11"/>
      <c r="D184" s="11"/>
      <c r="E184" s="11"/>
      <c r="F184" s="11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</row>
    <row r="185" spans="1:51" x14ac:dyDescent="0.25">
      <c r="A185" s="11"/>
      <c r="B185" s="11"/>
      <c r="C185" s="11"/>
      <c r="D185" s="11"/>
      <c r="E185" s="11"/>
      <c r="F185" s="11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</row>
    <row r="186" spans="1:51" x14ac:dyDescent="0.25">
      <c r="A186" s="11"/>
      <c r="B186" s="11"/>
      <c r="C186" s="11"/>
      <c r="D186" s="11"/>
      <c r="E186" s="11"/>
      <c r="F186" s="11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</row>
    <row r="187" spans="1:51" x14ac:dyDescent="0.25">
      <c r="A187" s="11"/>
      <c r="B187" s="11"/>
      <c r="C187" s="11"/>
      <c r="D187" s="11"/>
      <c r="E187" s="11"/>
      <c r="F187" s="11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</row>
    <row r="188" spans="1:51" x14ac:dyDescent="0.25">
      <c r="A188" s="11"/>
      <c r="B188" s="11"/>
      <c r="C188" s="11"/>
      <c r="D188" s="11"/>
      <c r="E188" s="11"/>
      <c r="F188" s="11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</row>
    <row r="189" spans="1:51" x14ac:dyDescent="0.25">
      <c r="A189" s="11"/>
      <c r="B189" s="11"/>
      <c r="C189" s="11"/>
      <c r="D189" s="11"/>
      <c r="E189" s="11"/>
      <c r="F189" s="11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</row>
    <row r="190" spans="1:51" x14ac:dyDescent="0.25">
      <c r="A190" s="11"/>
      <c r="B190" s="11"/>
      <c r="C190" s="11"/>
      <c r="D190" s="11"/>
      <c r="E190" s="11"/>
      <c r="F190" s="11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</row>
    <row r="191" spans="1:51" x14ac:dyDescent="0.25">
      <c r="A191" s="11"/>
      <c r="B191" s="11"/>
      <c r="C191" s="11"/>
      <c r="D191" s="11"/>
      <c r="E191" s="11"/>
      <c r="F191" s="11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</row>
    <row r="192" spans="1:51" x14ac:dyDescent="0.25">
      <c r="A192" s="11"/>
      <c r="B192" s="11"/>
      <c r="C192" s="11"/>
      <c r="D192" s="11"/>
      <c r="E192" s="11"/>
      <c r="F192" s="11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</row>
    <row r="193" spans="1:51" x14ac:dyDescent="0.25">
      <c r="A193" s="11"/>
      <c r="B193" s="11"/>
      <c r="C193" s="11"/>
      <c r="D193" s="11"/>
      <c r="E193" s="11"/>
      <c r="F193" s="11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</row>
    <row r="194" spans="1:51" x14ac:dyDescent="0.25">
      <c r="A194" s="11"/>
      <c r="B194" s="11"/>
      <c r="C194" s="11"/>
      <c r="D194" s="11"/>
      <c r="E194" s="11"/>
      <c r="F194" s="11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</row>
    <row r="195" spans="1:51" x14ac:dyDescent="0.25">
      <c r="A195" s="11"/>
      <c r="B195" s="11"/>
      <c r="C195" s="11"/>
      <c r="D195" s="11"/>
      <c r="E195" s="11"/>
      <c r="F195" s="11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</row>
    <row r="196" spans="1:51" x14ac:dyDescent="0.25">
      <c r="A196" s="11"/>
      <c r="B196" s="11"/>
      <c r="C196" s="11"/>
      <c r="D196" s="11"/>
      <c r="E196" s="11"/>
      <c r="F196" s="11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</row>
    <row r="197" spans="1:51" x14ac:dyDescent="0.25">
      <c r="A197" s="11"/>
      <c r="B197" s="11"/>
      <c r="C197" s="11"/>
      <c r="D197" s="11"/>
      <c r="E197" s="11"/>
      <c r="F197" s="11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</row>
    <row r="198" spans="1:51" x14ac:dyDescent="0.25">
      <c r="A198" s="11"/>
      <c r="B198" s="11"/>
      <c r="C198" s="11"/>
      <c r="D198" s="11"/>
      <c r="E198" s="11"/>
      <c r="F198" s="11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</row>
    <row r="199" spans="1:51" x14ac:dyDescent="0.25">
      <c r="A199" s="11"/>
      <c r="B199" s="11"/>
      <c r="C199" s="11"/>
      <c r="D199" s="11"/>
      <c r="E199" s="11"/>
      <c r="F199" s="11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</row>
    <row r="200" spans="1:51" x14ac:dyDescent="0.25">
      <c r="A200" s="11"/>
      <c r="B200" s="11"/>
      <c r="C200" s="11"/>
      <c r="D200" s="11"/>
      <c r="E200" s="11"/>
      <c r="F200" s="11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</row>
    <row r="201" spans="1:51" x14ac:dyDescent="0.25">
      <c r="A201" s="11"/>
      <c r="B201" s="11"/>
      <c r="C201" s="11"/>
      <c r="D201" s="11"/>
      <c r="E201" s="11"/>
      <c r="F201" s="11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</row>
    <row r="202" spans="1:51" x14ac:dyDescent="0.25">
      <c r="A202" s="11"/>
      <c r="B202" s="11"/>
      <c r="C202" s="11"/>
      <c r="D202" s="11"/>
      <c r="E202" s="11"/>
      <c r="F202" s="11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</row>
    <row r="203" spans="1:51" x14ac:dyDescent="0.25">
      <c r="A203" s="11"/>
      <c r="B203" s="11"/>
      <c r="C203" s="11"/>
      <c r="D203" s="11"/>
      <c r="E203" s="11"/>
      <c r="F203" s="11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</row>
    <row r="204" spans="1:51" x14ac:dyDescent="0.25">
      <c r="A204" s="11"/>
      <c r="B204" s="11"/>
      <c r="C204" s="11"/>
      <c r="D204" s="11"/>
      <c r="E204" s="11"/>
      <c r="F204" s="11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</row>
    <row r="205" spans="1:51" x14ac:dyDescent="0.25">
      <c r="A205" s="11"/>
      <c r="B205" s="11"/>
      <c r="C205" s="11"/>
      <c r="D205" s="11"/>
      <c r="E205" s="11"/>
      <c r="F205" s="11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</row>
    <row r="206" spans="1:51" x14ac:dyDescent="0.25">
      <c r="A206" s="11"/>
      <c r="B206" s="11"/>
      <c r="C206" s="11"/>
      <c r="D206" s="11"/>
      <c r="E206" s="11"/>
      <c r="F206" s="11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</row>
    <row r="207" spans="1:51" x14ac:dyDescent="0.25">
      <c r="A207" s="11"/>
      <c r="B207" s="11"/>
      <c r="C207" s="11"/>
      <c r="D207" s="11"/>
      <c r="E207" s="11"/>
      <c r="F207" s="11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</row>
    <row r="208" spans="1:51" x14ac:dyDescent="0.25">
      <c r="A208" s="11"/>
      <c r="B208" s="11"/>
      <c r="C208" s="11"/>
      <c r="D208" s="11"/>
      <c r="E208" s="11"/>
      <c r="F208" s="11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</row>
    <row r="209" spans="1:51" x14ac:dyDescent="0.25">
      <c r="A209" s="11"/>
      <c r="B209" s="11"/>
      <c r="C209" s="11"/>
      <c r="D209" s="11"/>
      <c r="E209" s="11"/>
      <c r="F209" s="11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</row>
    <row r="210" spans="1:51" x14ac:dyDescent="0.25">
      <c r="A210" s="11"/>
      <c r="B210" s="11"/>
      <c r="C210" s="11"/>
      <c r="D210" s="11"/>
      <c r="E210" s="11"/>
      <c r="F210" s="11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</row>
    <row r="211" spans="1:51" x14ac:dyDescent="0.25">
      <c r="A211" s="11"/>
      <c r="B211" s="11"/>
      <c r="C211" s="11"/>
      <c r="D211" s="11"/>
      <c r="E211" s="11"/>
      <c r="F211" s="11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</row>
    <row r="212" spans="1:51" x14ac:dyDescent="0.25">
      <c r="A212" s="11"/>
      <c r="B212" s="11"/>
      <c r="C212" s="11"/>
      <c r="D212" s="11"/>
      <c r="E212" s="11"/>
      <c r="F212" s="11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</row>
    <row r="213" spans="1:51" x14ac:dyDescent="0.25">
      <c r="A213" s="11"/>
      <c r="B213" s="11"/>
      <c r="C213" s="11"/>
      <c r="D213" s="11"/>
      <c r="E213" s="11"/>
      <c r="F213" s="11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</row>
    <row r="214" spans="1:51" x14ac:dyDescent="0.25">
      <c r="A214" s="11"/>
      <c r="B214" s="11"/>
      <c r="C214" s="11"/>
      <c r="D214" s="11"/>
      <c r="E214" s="11"/>
      <c r="F214" s="11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</row>
    <row r="215" spans="1:51" x14ac:dyDescent="0.25">
      <c r="A215" s="11"/>
      <c r="B215" s="11"/>
      <c r="C215" s="11"/>
      <c r="D215" s="11"/>
      <c r="E215" s="11"/>
      <c r="F215" s="11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</row>
    <row r="216" spans="1:51" x14ac:dyDescent="0.25">
      <c r="A216" s="11"/>
      <c r="B216" s="11"/>
      <c r="C216" s="11"/>
      <c r="D216" s="11"/>
      <c r="E216" s="11"/>
      <c r="F216" s="11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</row>
    <row r="217" spans="1:51" x14ac:dyDescent="0.25">
      <c r="A217" s="11"/>
      <c r="B217" s="11"/>
      <c r="C217" s="11"/>
      <c r="D217" s="11"/>
      <c r="E217" s="11"/>
      <c r="F217" s="11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</row>
    <row r="218" spans="1:51" x14ac:dyDescent="0.25">
      <c r="A218" s="11"/>
      <c r="B218" s="11"/>
      <c r="C218" s="11"/>
      <c r="D218" s="11"/>
      <c r="E218" s="11"/>
      <c r="F218" s="11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</row>
    <row r="219" spans="1:51" x14ac:dyDescent="0.25">
      <c r="A219" s="11"/>
      <c r="B219" s="11"/>
      <c r="C219" s="11"/>
      <c r="D219" s="11"/>
      <c r="E219" s="11"/>
      <c r="F219" s="11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</row>
    <row r="220" spans="1:51" x14ac:dyDescent="0.25">
      <c r="A220" s="11"/>
      <c r="B220" s="11"/>
      <c r="C220" s="11"/>
      <c r="D220" s="11"/>
      <c r="E220" s="11"/>
      <c r="F220" s="11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</row>
    <row r="221" spans="1:51" x14ac:dyDescent="0.25">
      <c r="A221" s="11"/>
      <c r="B221" s="11"/>
      <c r="C221" s="11"/>
      <c r="D221" s="11"/>
      <c r="E221" s="11"/>
      <c r="F221" s="11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</row>
    <row r="222" spans="1:51" x14ac:dyDescent="0.25">
      <c r="A222" s="11"/>
      <c r="B222" s="11"/>
      <c r="C222" s="11"/>
      <c r="D222" s="11"/>
      <c r="E222" s="11"/>
      <c r="F222" s="11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</row>
    <row r="223" spans="1:51" x14ac:dyDescent="0.25">
      <c r="A223" s="11"/>
      <c r="B223" s="11"/>
      <c r="C223" s="11"/>
      <c r="D223" s="11"/>
      <c r="E223" s="11"/>
      <c r="F223" s="11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</row>
    <row r="224" spans="1:51" x14ac:dyDescent="0.25">
      <c r="A224" s="11"/>
      <c r="B224" s="11"/>
      <c r="C224" s="11"/>
      <c r="D224" s="11"/>
      <c r="E224" s="11"/>
      <c r="F224" s="11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</row>
    <row r="225" spans="1:51" x14ac:dyDescent="0.25">
      <c r="A225" s="11"/>
      <c r="B225" s="11"/>
      <c r="C225" s="11"/>
      <c r="D225" s="11"/>
      <c r="E225" s="11"/>
      <c r="F225" s="11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</row>
    <row r="226" spans="1:51" x14ac:dyDescent="0.25">
      <c r="A226" s="11"/>
      <c r="B226" s="11"/>
      <c r="C226" s="11"/>
      <c r="D226" s="11"/>
      <c r="E226" s="11"/>
      <c r="F226" s="11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</row>
    <row r="227" spans="1:51" x14ac:dyDescent="0.25">
      <c r="A227" s="11"/>
      <c r="B227" s="11"/>
      <c r="C227" s="11"/>
      <c r="D227" s="11"/>
      <c r="E227" s="11"/>
      <c r="F227" s="11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</row>
    <row r="228" spans="1:51" x14ac:dyDescent="0.25">
      <c r="A228" s="11"/>
      <c r="B228" s="11"/>
      <c r="C228" s="11"/>
      <c r="D228" s="11"/>
      <c r="E228" s="11"/>
      <c r="F228" s="11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</row>
    <row r="229" spans="1:51" x14ac:dyDescent="0.25">
      <c r="A229" s="11"/>
      <c r="B229" s="11"/>
      <c r="C229" s="11"/>
      <c r="D229" s="11"/>
      <c r="E229" s="11"/>
      <c r="F229" s="11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</row>
    <row r="230" spans="1:51" x14ac:dyDescent="0.25">
      <c r="A230" s="11"/>
      <c r="B230" s="11"/>
      <c r="C230" s="11"/>
      <c r="D230" s="11"/>
      <c r="E230" s="11"/>
      <c r="F230" s="11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</row>
    <row r="231" spans="1:51" x14ac:dyDescent="0.25">
      <c r="A231" s="11"/>
      <c r="B231" s="11"/>
      <c r="C231" s="11"/>
      <c r="D231" s="11"/>
      <c r="E231" s="11"/>
      <c r="F231" s="11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</row>
    <row r="232" spans="1:51" x14ac:dyDescent="0.25">
      <c r="A232" s="11"/>
      <c r="B232" s="11"/>
      <c r="C232" s="11"/>
      <c r="D232" s="11"/>
      <c r="E232" s="11"/>
      <c r="F232" s="11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</row>
    <row r="233" spans="1:51" x14ac:dyDescent="0.25">
      <c r="A233" s="11"/>
      <c r="B233" s="11"/>
      <c r="C233" s="11"/>
      <c r="D233" s="11"/>
      <c r="E233" s="11"/>
      <c r="F233" s="11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</row>
    <row r="234" spans="1:51" x14ac:dyDescent="0.25">
      <c r="A234" s="11"/>
      <c r="B234" s="11"/>
      <c r="C234" s="11"/>
      <c r="D234" s="11"/>
      <c r="E234" s="11"/>
      <c r="F234" s="11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</row>
    <row r="235" spans="1:51" x14ac:dyDescent="0.25">
      <c r="A235" s="11"/>
      <c r="B235" s="11"/>
      <c r="C235" s="11"/>
      <c r="D235" s="11"/>
      <c r="E235" s="11"/>
      <c r="F235" s="11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</row>
    <row r="236" spans="1:51" x14ac:dyDescent="0.25">
      <c r="A236" s="11"/>
      <c r="B236" s="11"/>
      <c r="C236" s="11"/>
      <c r="D236" s="11"/>
      <c r="E236" s="11"/>
      <c r="F236" s="11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</row>
    <row r="237" spans="1:51" x14ac:dyDescent="0.25">
      <c r="A237" s="11"/>
      <c r="B237" s="11"/>
      <c r="C237" s="11"/>
      <c r="D237" s="11"/>
      <c r="E237" s="11"/>
      <c r="F237" s="11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</row>
    <row r="238" spans="1:51" x14ac:dyDescent="0.25">
      <c r="A238" s="11"/>
      <c r="B238" s="11"/>
      <c r="C238" s="11"/>
      <c r="D238" s="11"/>
      <c r="E238" s="11"/>
      <c r="F238" s="11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</row>
    <row r="239" spans="1:51" x14ac:dyDescent="0.25">
      <c r="A239" s="11"/>
      <c r="B239" s="11"/>
      <c r="C239" s="11"/>
      <c r="D239" s="11"/>
      <c r="E239" s="11"/>
      <c r="F239" s="11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</row>
    <row r="240" spans="1:51" x14ac:dyDescent="0.25">
      <c r="A240" s="11"/>
      <c r="B240" s="11"/>
      <c r="C240" s="11"/>
      <c r="D240" s="11"/>
      <c r="E240" s="11"/>
      <c r="F240" s="11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</row>
    <row r="241" spans="1:51" x14ac:dyDescent="0.25">
      <c r="A241" s="11"/>
      <c r="B241" s="11"/>
      <c r="C241" s="11"/>
      <c r="D241" s="11"/>
      <c r="E241" s="11"/>
      <c r="F241" s="11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</row>
    <row r="242" spans="1:51" x14ac:dyDescent="0.25">
      <c r="A242" s="11"/>
      <c r="B242" s="11"/>
      <c r="C242" s="11"/>
      <c r="D242" s="11"/>
      <c r="E242" s="11"/>
      <c r="F242" s="11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</row>
    <row r="243" spans="1:51" x14ac:dyDescent="0.25">
      <c r="A243" s="11"/>
      <c r="B243" s="11"/>
      <c r="C243" s="11"/>
      <c r="D243" s="11"/>
      <c r="E243" s="11"/>
      <c r="F243" s="11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</row>
    <row r="244" spans="1:51" x14ac:dyDescent="0.25">
      <c r="A244" s="11"/>
      <c r="B244" s="11"/>
      <c r="C244" s="11"/>
      <c r="D244" s="11"/>
      <c r="E244" s="11"/>
      <c r="F244" s="11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</row>
    <row r="245" spans="1:51" x14ac:dyDescent="0.25">
      <c r="A245" s="11"/>
      <c r="B245" s="11"/>
      <c r="C245" s="11"/>
      <c r="D245" s="11"/>
      <c r="E245" s="11"/>
      <c r="F245" s="11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</row>
    <row r="246" spans="1:51" x14ac:dyDescent="0.25">
      <c r="A246" s="11"/>
      <c r="B246" s="11"/>
      <c r="C246" s="11"/>
      <c r="D246" s="11"/>
      <c r="E246" s="11"/>
      <c r="F246" s="11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</row>
    <row r="247" spans="1:51" x14ac:dyDescent="0.25">
      <c r="A247" s="11"/>
      <c r="B247" s="11"/>
      <c r="C247" s="11"/>
      <c r="D247" s="11"/>
      <c r="E247" s="11"/>
      <c r="F247" s="11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</row>
    <row r="248" spans="1:51" x14ac:dyDescent="0.25">
      <c r="A248" s="11"/>
      <c r="B248" s="11"/>
      <c r="C248" s="11"/>
      <c r="D248" s="11"/>
      <c r="E248" s="11"/>
      <c r="F248" s="11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</row>
    <row r="249" spans="1:51" x14ac:dyDescent="0.25">
      <c r="A249" s="11"/>
      <c r="B249" s="11"/>
      <c r="C249" s="11"/>
      <c r="D249" s="11"/>
      <c r="E249" s="11"/>
      <c r="F249" s="11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</row>
    <row r="250" spans="1:51" x14ac:dyDescent="0.25">
      <c r="A250" s="11"/>
      <c r="B250" s="11"/>
      <c r="C250" s="11"/>
      <c r="D250" s="11"/>
      <c r="E250" s="11"/>
      <c r="F250" s="11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</row>
    <row r="251" spans="1:51" x14ac:dyDescent="0.25">
      <c r="A251" s="11"/>
      <c r="B251" s="11"/>
      <c r="C251" s="11"/>
      <c r="D251" s="11"/>
      <c r="E251" s="11"/>
      <c r="F251" s="11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</row>
    <row r="252" spans="1:51" x14ac:dyDescent="0.25">
      <c r="A252" s="11"/>
      <c r="B252" s="11"/>
      <c r="C252" s="11"/>
      <c r="D252" s="11"/>
      <c r="E252" s="11"/>
      <c r="F252" s="11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</row>
    <row r="253" spans="1:51" x14ac:dyDescent="0.25">
      <c r="A253" s="11"/>
      <c r="B253" s="11"/>
      <c r="C253" s="11"/>
      <c r="D253" s="11"/>
      <c r="E253" s="11"/>
      <c r="F253" s="11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</row>
    <row r="254" spans="1:51" x14ac:dyDescent="0.25">
      <c r="A254" s="11"/>
      <c r="B254" s="11"/>
      <c r="C254" s="11"/>
      <c r="D254" s="11"/>
      <c r="E254" s="11"/>
      <c r="F254" s="11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</row>
    <row r="255" spans="1:51" x14ac:dyDescent="0.25">
      <c r="A255" s="11"/>
      <c r="B255" s="11"/>
      <c r="C255" s="11"/>
      <c r="D255" s="11"/>
      <c r="E255" s="11"/>
      <c r="F255" s="11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</row>
    <row r="256" spans="1:51" x14ac:dyDescent="0.25">
      <c r="A256" s="11"/>
      <c r="B256" s="11"/>
      <c r="C256" s="11"/>
      <c r="D256" s="11"/>
      <c r="E256" s="11"/>
      <c r="F256" s="11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</row>
    <row r="257" spans="1:51" x14ac:dyDescent="0.25">
      <c r="A257" s="11"/>
      <c r="B257" s="11"/>
      <c r="C257" s="11"/>
      <c r="D257" s="11"/>
      <c r="E257" s="11"/>
      <c r="F257" s="11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</row>
    <row r="258" spans="1:51" x14ac:dyDescent="0.25">
      <c r="A258" s="11"/>
      <c r="B258" s="11"/>
      <c r="C258" s="11"/>
      <c r="D258" s="11"/>
      <c r="E258" s="11"/>
      <c r="F258" s="11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</row>
    <row r="259" spans="1:51" x14ac:dyDescent="0.25">
      <c r="A259" s="11"/>
      <c r="B259" s="11"/>
      <c r="C259" s="11"/>
      <c r="D259" s="11"/>
      <c r="E259" s="11"/>
      <c r="F259" s="11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</row>
    <row r="260" spans="1:51" x14ac:dyDescent="0.25">
      <c r="A260" s="11"/>
      <c r="B260" s="11"/>
      <c r="C260" s="11"/>
      <c r="D260" s="11"/>
      <c r="E260" s="11"/>
      <c r="F260" s="11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</row>
    <row r="261" spans="1:51" x14ac:dyDescent="0.25">
      <c r="A261" s="11"/>
      <c r="B261" s="11"/>
      <c r="C261" s="11"/>
      <c r="D261" s="11"/>
      <c r="E261" s="11"/>
      <c r="F261" s="11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</row>
    <row r="262" spans="1:51" x14ac:dyDescent="0.25">
      <c r="A262" s="11"/>
      <c r="B262" s="11"/>
      <c r="C262" s="11"/>
      <c r="D262" s="11"/>
      <c r="E262" s="11"/>
      <c r="F262" s="11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</row>
    <row r="263" spans="1:51" x14ac:dyDescent="0.25">
      <c r="A263" s="11"/>
      <c r="B263" s="11"/>
      <c r="C263" s="11"/>
      <c r="D263" s="11"/>
      <c r="E263" s="11"/>
      <c r="F263" s="11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</row>
    <row r="264" spans="1:51" x14ac:dyDescent="0.25">
      <c r="A264" s="11"/>
      <c r="B264" s="11"/>
      <c r="C264" s="11"/>
      <c r="D264" s="11"/>
      <c r="E264" s="11"/>
      <c r="F264" s="11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</row>
    <row r="265" spans="1:51" x14ac:dyDescent="0.25">
      <c r="A265" s="11"/>
      <c r="B265" s="11"/>
      <c r="C265" s="11"/>
      <c r="D265" s="11"/>
      <c r="E265" s="11"/>
      <c r="F265" s="11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</row>
    <row r="266" spans="1:51" x14ac:dyDescent="0.25">
      <c r="A266" s="11"/>
      <c r="B266" s="11"/>
      <c r="C266" s="11"/>
      <c r="D266" s="11"/>
      <c r="E266" s="11"/>
      <c r="F266" s="11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</row>
    <row r="267" spans="1:51" x14ac:dyDescent="0.25">
      <c r="A267" s="11"/>
      <c r="B267" s="11"/>
      <c r="C267" s="11"/>
      <c r="D267" s="11"/>
      <c r="E267" s="11"/>
      <c r="F267" s="11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</row>
    <row r="268" spans="1:51" x14ac:dyDescent="0.25">
      <c r="A268" s="11"/>
      <c r="B268" s="11"/>
      <c r="C268" s="11"/>
      <c r="D268" s="11"/>
      <c r="E268" s="11"/>
      <c r="F268" s="11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</row>
    <row r="269" spans="1:51" x14ac:dyDescent="0.25">
      <c r="A269" s="11"/>
      <c r="B269" s="11"/>
      <c r="C269" s="11"/>
      <c r="D269" s="11"/>
      <c r="E269" s="11"/>
      <c r="F269" s="11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</row>
    <row r="270" spans="1:51" x14ac:dyDescent="0.25">
      <c r="A270" s="11"/>
      <c r="B270" s="11"/>
      <c r="C270" s="11"/>
      <c r="D270" s="11"/>
      <c r="E270" s="11"/>
      <c r="F270" s="11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</row>
    <row r="271" spans="1:51" x14ac:dyDescent="0.25">
      <c r="A271" s="11"/>
      <c r="B271" s="11"/>
      <c r="C271" s="11"/>
      <c r="D271" s="11"/>
      <c r="E271" s="11"/>
      <c r="F271" s="11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</row>
    <row r="272" spans="1:51" x14ac:dyDescent="0.25">
      <c r="A272" s="11"/>
      <c r="B272" s="11"/>
      <c r="C272" s="11"/>
      <c r="D272" s="11"/>
      <c r="E272" s="11"/>
      <c r="F272" s="11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</row>
    <row r="273" spans="1:51" x14ac:dyDescent="0.25">
      <c r="A273" s="11"/>
      <c r="B273" s="11"/>
      <c r="C273" s="11"/>
      <c r="D273" s="11"/>
      <c r="E273" s="11"/>
      <c r="F273" s="11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</row>
    <row r="274" spans="1:51" x14ac:dyDescent="0.25">
      <c r="A274" s="11"/>
      <c r="B274" s="11"/>
      <c r="C274" s="11"/>
      <c r="D274" s="11"/>
      <c r="E274" s="11"/>
      <c r="F274" s="11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</row>
    <row r="275" spans="1:51" x14ac:dyDescent="0.25">
      <c r="A275" s="11"/>
      <c r="B275" s="11"/>
      <c r="C275" s="11"/>
      <c r="D275" s="11"/>
      <c r="E275" s="11"/>
      <c r="F275" s="11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</row>
    <row r="276" spans="1:51" x14ac:dyDescent="0.25">
      <c r="A276" s="11"/>
      <c r="B276" s="11"/>
      <c r="C276" s="11"/>
      <c r="D276" s="11"/>
      <c r="E276" s="11"/>
      <c r="F276" s="11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</row>
    <row r="277" spans="1:51" x14ac:dyDescent="0.25">
      <c r="A277" s="11"/>
      <c r="B277" s="11"/>
      <c r="C277" s="11"/>
      <c r="D277" s="11"/>
      <c r="E277" s="11"/>
      <c r="F277" s="11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</row>
    <row r="278" spans="1:51" x14ac:dyDescent="0.25">
      <c r="A278" s="11"/>
      <c r="B278" s="11"/>
      <c r="C278" s="11"/>
      <c r="D278" s="11"/>
      <c r="E278" s="11"/>
      <c r="F278" s="11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</row>
    <row r="279" spans="1:51" x14ac:dyDescent="0.25">
      <c r="A279" s="11"/>
      <c r="B279" s="11"/>
      <c r="C279" s="11"/>
      <c r="D279" s="11"/>
      <c r="E279" s="11"/>
      <c r="F279" s="11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</row>
    <row r="280" spans="1:51" x14ac:dyDescent="0.25">
      <c r="A280" s="11"/>
      <c r="B280" s="11"/>
      <c r="C280" s="11"/>
      <c r="D280" s="11"/>
      <c r="E280" s="11"/>
      <c r="F280" s="11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</row>
    <row r="281" spans="1:51" x14ac:dyDescent="0.25">
      <c r="A281" s="11"/>
      <c r="B281" s="11"/>
      <c r="C281" s="11"/>
      <c r="D281" s="11"/>
      <c r="E281" s="11"/>
      <c r="F281" s="11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</row>
    <row r="282" spans="1:51" x14ac:dyDescent="0.25">
      <c r="A282" s="11"/>
      <c r="B282" s="11"/>
      <c r="C282" s="11"/>
      <c r="D282" s="11"/>
      <c r="E282" s="11"/>
      <c r="F282" s="11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</row>
    <row r="283" spans="1:51" x14ac:dyDescent="0.25">
      <c r="A283" s="11"/>
      <c r="B283" s="11"/>
      <c r="C283" s="11"/>
      <c r="D283" s="11"/>
      <c r="E283" s="11"/>
      <c r="F283" s="11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</row>
    <row r="284" spans="1:51" x14ac:dyDescent="0.25">
      <c r="A284" s="11"/>
      <c r="B284" s="11"/>
      <c r="C284" s="11"/>
      <c r="D284" s="11"/>
      <c r="E284" s="11"/>
      <c r="F284" s="11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</row>
    <row r="285" spans="1:51" x14ac:dyDescent="0.25">
      <c r="A285" s="11"/>
      <c r="B285" s="11"/>
      <c r="C285" s="11"/>
      <c r="D285" s="11"/>
      <c r="E285" s="11"/>
      <c r="F285" s="11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</row>
    <row r="286" spans="1:51" x14ac:dyDescent="0.25">
      <c r="A286" s="11"/>
      <c r="B286" s="11"/>
      <c r="C286" s="11"/>
      <c r="D286" s="11"/>
      <c r="E286" s="11"/>
      <c r="F286" s="11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</row>
    <row r="287" spans="1:51" x14ac:dyDescent="0.25">
      <c r="A287" s="11"/>
      <c r="B287" s="11"/>
      <c r="C287" s="11"/>
      <c r="D287" s="11"/>
      <c r="E287" s="11"/>
      <c r="F287" s="11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</row>
    <row r="288" spans="1:51" x14ac:dyDescent="0.25">
      <c r="A288" s="11"/>
      <c r="B288" s="11"/>
      <c r="C288" s="11"/>
      <c r="D288" s="11"/>
      <c r="E288" s="11"/>
      <c r="F288" s="11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</row>
    <row r="289" spans="1:51" x14ac:dyDescent="0.25">
      <c r="A289" s="11"/>
      <c r="B289" s="11"/>
      <c r="C289" s="11"/>
      <c r="D289" s="11"/>
      <c r="E289" s="11"/>
      <c r="F289" s="11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</row>
    <row r="290" spans="1:51" x14ac:dyDescent="0.25">
      <c r="A290" s="11"/>
      <c r="B290" s="11"/>
      <c r="C290" s="11"/>
      <c r="D290" s="11"/>
      <c r="E290" s="11"/>
      <c r="F290" s="11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</row>
    <row r="291" spans="1:51" x14ac:dyDescent="0.25">
      <c r="A291" s="11"/>
      <c r="B291" s="11"/>
      <c r="C291" s="11"/>
      <c r="D291" s="11"/>
      <c r="E291" s="11"/>
      <c r="F291" s="11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</row>
    <row r="292" spans="1:51" x14ac:dyDescent="0.25">
      <c r="A292" s="11"/>
      <c r="B292" s="11"/>
      <c r="C292" s="11"/>
      <c r="D292" s="11"/>
      <c r="E292" s="11"/>
      <c r="F292" s="11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</row>
    <row r="293" spans="1:51" x14ac:dyDescent="0.25">
      <c r="A293" s="11"/>
      <c r="B293" s="11"/>
      <c r="C293" s="11"/>
      <c r="D293" s="11"/>
      <c r="E293" s="11"/>
      <c r="F293" s="11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</row>
    <row r="294" spans="1:51" x14ac:dyDescent="0.25">
      <c r="A294" s="11"/>
      <c r="B294" s="11"/>
      <c r="C294" s="11"/>
      <c r="D294" s="11"/>
      <c r="E294" s="11"/>
      <c r="F294" s="11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</row>
    <row r="295" spans="1:51" x14ac:dyDescent="0.25">
      <c r="A295" s="11"/>
      <c r="B295" s="11"/>
      <c r="C295" s="11"/>
      <c r="D295" s="11"/>
      <c r="E295" s="11"/>
      <c r="F295" s="11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</row>
    <row r="296" spans="1:51" x14ac:dyDescent="0.25">
      <c r="A296" s="11"/>
      <c r="B296" s="11"/>
      <c r="C296" s="11"/>
      <c r="D296" s="11"/>
      <c r="E296" s="11"/>
      <c r="F296" s="11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</row>
    <row r="297" spans="1:51" x14ac:dyDescent="0.25">
      <c r="A297" s="11"/>
      <c r="B297" s="11"/>
      <c r="C297" s="11"/>
      <c r="D297" s="11"/>
      <c r="E297" s="11"/>
      <c r="F297" s="11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</row>
    <row r="298" spans="1:51" x14ac:dyDescent="0.25">
      <c r="A298" s="11"/>
      <c r="B298" s="11"/>
      <c r="C298" s="11"/>
      <c r="D298" s="11"/>
      <c r="E298" s="11"/>
      <c r="F298" s="11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</row>
    <row r="299" spans="1:51" x14ac:dyDescent="0.25">
      <c r="A299" s="11"/>
      <c r="B299" s="11"/>
      <c r="C299" s="11"/>
      <c r="D299" s="11"/>
      <c r="E299" s="11"/>
      <c r="F299" s="11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</row>
    <row r="300" spans="1:51" x14ac:dyDescent="0.25">
      <c r="A300" s="11"/>
      <c r="B300" s="11"/>
      <c r="C300" s="11"/>
      <c r="D300" s="11"/>
      <c r="E300" s="11"/>
      <c r="F300" s="11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</row>
    <row r="301" spans="1:51" x14ac:dyDescent="0.25">
      <c r="A301" s="11"/>
      <c r="B301" s="11"/>
      <c r="C301" s="11"/>
      <c r="D301" s="11"/>
      <c r="E301" s="11"/>
      <c r="F301" s="11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</row>
    <row r="302" spans="1:51" x14ac:dyDescent="0.25">
      <c r="A302" s="11"/>
      <c r="B302" s="11"/>
      <c r="C302" s="11"/>
      <c r="D302" s="11"/>
      <c r="E302" s="11"/>
      <c r="F302" s="11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</row>
    <row r="303" spans="1:51" x14ac:dyDescent="0.25">
      <c r="A303" s="11"/>
      <c r="B303" s="11"/>
      <c r="C303" s="11"/>
      <c r="D303" s="11"/>
      <c r="E303" s="11"/>
      <c r="F303" s="11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</row>
    <row r="304" spans="1:51" x14ac:dyDescent="0.25">
      <c r="A304" s="11"/>
      <c r="B304" s="11"/>
      <c r="C304" s="11"/>
      <c r="D304" s="11"/>
      <c r="E304" s="11"/>
      <c r="F304" s="11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</row>
    <row r="305" spans="1:51" x14ac:dyDescent="0.25">
      <c r="A305" s="11"/>
      <c r="B305" s="11"/>
      <c r="C305" s="11"/>
      <c r="D305" s="11"/>
      <c r="E305" s="11"/>
      <c r="F305" s="11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</row>
    <row r="306" spans="1:51" x14ac:dyDescent="0.25">
      <c r="A306" s="11"/>
      <c r="B306" s="11"/>
      <c r="C306" s="11"/>
      <c r="D306" s="11"/>
      <c r="E306" s="11"/>
      <c r="F306" s="11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</row>
    <row r="307" spans="1:51" x14ac:dyDescent="0.25">
      <c r="A307" s="11"/>
      <c r="B307" s="11"/>
      <c r="C307" s="11"/>
      <c r="D307" s="11"/>
      <c r="E307" s="11"/>
      <c r="F307" s="11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</row>
    <row r="308" spans="1:51" x14ac:dyDescent="0.25">
      <c r="A308" s="11"/>
      <c r="B308" s="11"/>
      <c r="C308" s="11"/>
      <c r="D308" s="11"/>
      <c r="E308" s="11"/>
      <c r="F308" s="11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</row>
    <row r="309" spans="1:51" x14ac:dyDescent="0.25">
      <c r="A309" s="11"/>
      <c r="B309" s="11"/>
      <c r="C309" s="11"/>
      <c r="D309" s="11"/>
      <c r="E309" s="11"/>
      <c r="F309" s="11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</row>
    <row r="310" spans="1:51" x14ac:dyDescent="0.25">
      <c r="A310" s="11"/>
      <c r="B310" s="11"/>
      <c r="C310" s="11"/>
      <c r="D310" s="11"/>
      <c r="E310" s="11"/>
      <c r="F310" s="11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</row>
    <row r="311" spans="1:51" x14ac:dyDescent="0.25">
      <c r="A311" s="11"/>
      <c r="B311" s="11"/>
      <c r="C311" s="11"/>
      <c r="D311" s="11"/>
      <c r="E311" s="11"/>
      <c r="F311" s="11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</row>
    <row r="312" spans="1:51" x14ac:dyDescent="0.25">
      <c r="A312" s="11"/>
      <c r="B312" s="11"/>
      <c r="C312" s="11"/>
      <c r="D312" s="11"/>
      <c r="E312" s="11"/>
      <c r="F312" s="11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</row>
    <row r="313" spans="1:51" x14ac:dyDescent="0.25">
      <c r="A313" s="11"/>
      <c r="B313" s="11"/>
      <c r="C313" s="11"/>
      <c r="D313" s="11"/>
      <c r="E313" s="11"/>
      <c r="F313" s="11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</row>
    <row r="314" spans="1:51" x14ac:dyDescent="0.25">
      <c r="A314" s="11"/>
      <c r="B314" s="11"/>
      <c r="C314" s="11"/>
      <c r="D314" s="11"/>
      <c r="E314" s="11"/>
      <c r="F314" s="11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</row>
    <row r="315" spans="1:51" x14ac:dyDescent="0.25">
      <c r="A315" s="11"/>
      <c r="B315" s="11"/>
      <c r="C315" s="11"/>
      <c r="D315" s="11"/>
      <c r="E315" s="11"/>
      <c r="F315" s="11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</row>
    <row r="316" spans="1:51" x14ac:dyDescent="0.25">
      <c r="A316" s="11"/>
      <c r="B316" s="11"/>
      <c r="C316" s="11"/>
      <c r="D316" s="11"/>
      <c r="E316" s="11"/>
      <c r="F316" s="11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</row>
    <row r="317" spans="1:51" x14ac:dyDescent="0.25">
      <c r="A317" s="11"/>
      <c r="B317" s="11"/>
      <c r="C317" s="11"/>
      <c r="D317" s="11"/>
      <c r="E317" s="11"/>
      <c r="F317" s="11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</row>
    <row r="318" spans="1:51" x14ac:dyDescent="0.25">
      <c r="A318" s="11"/>
      <c r="B318" s="11"/>
      <c r="C318" s="11"/>
      <c r="D318" s="11"/>
      <c r="E318" s="11"/>
      <c r="F318" s="11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</row>
    <row r="319" spans="1:51" x14ac:dyDescent="0.25">
      <c r="A319" s="11"/>
      <c r="B319" s="11"/>
      <c r="C319" s="11"/>
      <c r="D319" s="11"/>
      <c r="E319" s="11"/>
      <c r="F319" s="11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</row>
    <row r="320" spans="1:51" x14ac:dyDescent="0.25">
      <c r="A320" s="11"/>
      <c r="B320" s="11"/>
      <c r="C320" s="11"/>
      <c r="D320" s="11"/>
      <c r="E320" s="11"/>
      <c r="F320" s="11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</row>
    <row r="321" spans="1:51" x14ac:dyDescent="0.25">
      <c r="A321" s="11"/>
      <c r="B321" s="11"/>
      <c r="C321" s="11"/>
      <c r="D321" s="11"/>
      <c r="E321" s="11"/>
      <c r="F321" s="11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</row>
    <row r="322" spans="1:51" x14ac:dyDescent="0.25">
      <c r="A322" s="11"/>
      <c r="B322" s="11"/>
      <c r="C322" s="11"/>
      <c r="D322" s="11"/>
      <c r="E322" s="11"/>
      <c r="F322" s="11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</row>
    <row r="323" spans="1:51" x14ac:dyDescent="0.25">
      <c r="A323" s="11"/>
      <c r="B323" s="11"/>
      <c r="C323" s="11"/>
      <c r="D323" s="11"/>
      <c r="E323" s="11"/>
      <c r="F323" s="11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</row>
    <row r="324" spans="1:51" x14ac:dyDescent="0.25">
      <c r="A324" s="11"/>
      <c r="B324" s="11"/>
      <c r="C324" s="11"/>
      <c r="D324" s="11"/>
      <c r="E324" s="11"/>
      <c r="F324" s="11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</row>
    <row r="325" spans="1:51" x14ac:dyDescent="0.25">
      <c r="A325" s="11"/>
      <c r="B325" s="11"/>
      <c r="C325" s="11"/>
      <c r="D325" s="11"/>
      <c r="E325" s="11"/>
      <c r="F325" s="11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</row>
    <row r="326" spans="1:51" x14ac:dyDescent="0.25">
      <c r="A326" s="11"/>
      <c r="B326" s="11"/>
      <c r="C326" s="11"/>
      <c r="D326" s="11"/>
      <c r="E326" s="11"/>
      <c r="F326" s="11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</row>
    <row r="327" spans="1:51" x14ac:dyDescent="0.25">
      <c r="A327" s="11"/>
      <c r="B327" s="11"/>
      <c r="C327" s="11"/>
      <c r="D327" s="11"/>
      <c r="E327" s="11"/>
      <c r="F327" s="11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</row>
    <row r="328" spans="1:51" x14ac:dyDescent="0.25">
      <c r="A328" s="11"/>
      <c r="B328" s="11"/>
      <c r="C328" s="11"/>
      <c r="D328" s="11"/>
      <c r="E328" s="11"/>
      <c r="F328" s="11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</row>
    <row r="329" spans="1:51" x14ac:dyDescent="0.25">
      <c r="A329" s="11"/>
      <c r="B329" s="11"/>
      <c r="C329" s="11"/>
      <c r="D329" s="11"/>
      <c r="E329" s="11"/>
      <c r="F329" s="11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</row>
    <row r="330" spans="1:51" x14ac:dyDescent="0.25">
      <c r="A330" s="11"/>
      <c r="B330" s="11"/>
      <c r="C330" s="11"/>
      <c r="D330" s="11"/>
      <c r="E330" s="11"/>
      <c r="F330" s="11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</row>
    <row r="331" spans="1:51" x14ac:dyDescent="0.25">
      <c r="A331" s="11"/>
      <c r="B331" s="11"/>
      <c r="C331" s="11"/>
      <c r="D331" s="11"/>
      <c r="E331" s="11"/>
      <c r="F331" s="11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</row>
    <row r="332" spans="1:51" x14ac:dyDescent="0.25">
      <c r="A332" s="11"/>
      <c r="B332" s="11"/>
      <c r="C332" s="11"/>
      <c r="D332" s="11"/>
      <c r="E332" s="11"/>
      <c r="F332" s="11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</row>
    <row r="333" spans="1:51" x14ac:dyDescent="0.25">
      <c r="A333" s="11"/>
      <c r="B333" s="11"/>
      <c r="C333" s="11"/>
      <c r="D333" s="11"/>
      <c r="E333" s="11"/>
      <c r="F333" s="11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</row>
    <row r="334" spans="1:51" x14ac:dyDescent="0.25">
      <c r="A334" s="11"/>
      <c r="B334" s="11"/>
      <c r="C334" s="11"/>
      <c r="D334" s="11"/>
      <c r="E334" s="11"/>
      <c r="F334" s="11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</row>
    <row r="335" spans="1:51" x14ac:dyDescent="0.25">
      <c r="A335" s="11"/>
      <c r="B335" s="11"/>
      <c r="C335" s="11"/>
      <c r="D335" s="11"/>
      <c r="E335" s="11"/>
      <c r="F335" s="11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</row>
    <row r="336" spans="1:51" x14ac:dyDescent="0.25">
      <c r="A336" s="11"/>
      <c r="B336" s="11"/>
      <c r="C336" s="11"/>
      <c r="D336" s="11"/>
      <c r="E336" s="11"/>
      <c r="F336" s="11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</row>
    <row r="337" spans="1:51" x14ac:dyDescent="0.25">
      <c r="A337" s="11"/>
      <c r="B337" s="11"/>
      <c r="C337" s="11"/>
      <c r="D337" s="11"/>
      <c r="E337" s="11"/>
      <c r="F337" s="11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</row>
    <row r="338" spans="1:51" x14ac:dyDescent="0.25">
      <c r="A338" s="11"/>
      <c r="B338" s="11"/>
      <c r="C338" s="11"/>
      <c r="D338" s="11"/>
      <c r="E338" s="11"/>
      <c r="F338" s="11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</row>
    <row r="339" spans="1:51" x14ac:dyDescent="0.25">
      <c r="A339" s="11"/>
      <c r="B339" s="11"/>
      <c r="C339" s="11"/>
      <c r="D339" s="11"/>
      <c r="E339" s="11"/>
      <c r="F339" s="11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</row>
    <row r="340" spans="1:51" x14ac:dyDescent="0.25">
      <c r="A340" s="11"/>
      <c r="B340" s="11"/>
      <c r="C340" s="11"/>
      <c r="D340" s="11"/>
      <c r="E340" s="11"/>
      <c r="F340" s="11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</row>
    <row r="341" spans="1:51" x14ac:dyDescent="0.25">
      <c r="A341" s="11"/>
      <c r="B341" s="11"/>
      <c r="C341" s="11"/>
      <c r="D341" s="11"/>
      <c r="E341" s="11"/>
      <c r="F341" s="11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</row>
    <row r="342" spans="1:51" x14ac:dyDescent="0.25">
      <c r="A342" s="11"/>
      <c r="B342" s="11"/>
      <c r="C342" s="11"/>
      <c r="D342" s="11"/>
      <c r="E342" s="11"/>
      <c r="F342" s="11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</row>
    <row r="343" spans="1:51" x14ac:dyDescent="0.25">
      <c r="A343" s="11"/>
      <c r="B343" s="11"/>
      <c r="C343" s="11"/>
      <c r="D343" s="11"/>
      <c r="E343" s="11"/>
      <c r="F343" s="11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</row>
    <row r="344" spans="1:51" x14ac:dyDescent="0.25">
      <c r="A344" s="11"/>
      <c r="B344" s="11"/>
      <c r="C344" s="11"/>
      <c r="D344" s="11"/>
      <c r="E344" s="11"/>
      <c r="F344" s="11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</row>
    <row r="345" spans="1:51" x14ac:dyDescent="0.25">
      <c r="A345" s="11"/>
      <c r="B345" s="11"/>
      <c r="C345" s="11"/>
      <c r="D345" s="11"/>
      <c r="E345" s="11"/>
      <c r="F345" s="11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</row>
    <row r="346" spans="1:51" x14ac:dyDescent="0.25">
      <c r="A346" s="11"/>
      <c r="B346" s="11"/>
      <c r="C346" s="11"/>
      <c r="D346" s="11"/>
      <c r="E346" s="11"/>
      <c r="F346" s="11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</row>
    <row r="347" spans="1:51" x14ac:dyDescent="0.25">
      <c r="A347" s="11"/>
      <c r="B347" s="11"/>
      <c r="C347" s="11"/>
      <c r="D347" s="11"/>
      <c r="E347" s="11"/>
      <c r="F347" s="11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</row>
    <row r="348" spans="1:51" x14ac:dyDescent="0.25">
      <c r="A348" s="11"/>
      <c r="B348" s="11"/>
      <c r="C348" s="11"/>
      <c r="D348" s="11"/>
      <c r="E348" s="11"/>
      <c r="F348" s="11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</row>
    <row r="349" spans="1:51" x14ac:dyDescent="0.25">
      <c r="A349" s="11"/>
      <c r="B349" s="11"/>
      <c r="C349" s="11"/>
      <c r="D349" s="11"/>
      <c r="E349" s="11"/>
      <c r="F349" s="11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</row>
    <row r="350" spans="1:51" x14ac:dyDescent="0.25">
      <c r="A350" s="11"/>
      <c r="B350" s="11"/>
      <c r="C350" s="11"/>
      <c r="D350" s="11"/>
      <c r="E350" s="11"/>
      <c r="F350" s="11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</row>
    <row r="351" spans="1:51" x14ac:dyDescent="0.25">
      <c r="A351" s="11"/>
      <c r="B351" s="11"/>
      <c r="C351" s="11"/>
      <c r="D351" s="11"/>
      <c r="E351" s="11"/>
      <c r="F351" s="11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</row>
    <row r="352" spans="1:51" x14ac:dyDescent="0.25">
      <c r="A352" s="11"/>
      <c r="B352" s="11"/>
      <c r="C352" s="11"/>
      <c r="D352" s="11"/>
      <c r="E352" s="11"/>
      <c r="F352" s="11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</row>
    <row r="353" spans="1:51" x14ac:dyDescent="0.25">
      <c r="A353" s="11"/>
      <c r="B353" s="11"/>
      <c r="C353" s="11"/>
      <c r="D353" s="11"/>
      <c r="E353" s="11"/>
      <c r="F353" s="11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</row>
    <row r="354" spans="1:51" x14ac:dyDescent="0.25">
      <c r="A354" s="11"/>
      <c r="B354" s="11"/>
      <c r="C354" s="11"/>
      <c r="D354" s="11"/>
      <c r="E354" s="11"/>
      <c r="F354" s="11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</row>
    <row r="355" spans="1:51" x14ac:dyDescent="0.25">
      <c r="A355" s="11"/>
      <c r="B355" s="11"/>
      <c r="C355" s="11"/>
      <c r="D355" s="11"/>
      <c r="E355" s="11"/>
      <c r="F355" s="11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</row>
    <row r="356" spans="1:51" x14ac:dyDescent="0.25">
      <c r="A356" s="11"/>
      <c r="B356" s="11"/>
      <c r="C356" s="11"/>
      <c r="D356" s="11"/>
      <c r="E356" s="11"/>
      <c r="F356" s="11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</row>
    <row r="357" spans="1:51" x14ac:dyDescent="0.25">
      <c r="A357" s="11"/>
      <c r="B357" s="11"/>
      <c r="C357" s="11"/>
      <c r="D357" s="11"/>
      <c r="E357" s="11"/>
      <c r="F357" s="11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</row>
    <row r="358" spans="1:51" x14ac:dyDescent="0.25">
      <c r="A358" s="11"/>
      <c r="B358" s="11"/>
      <c r="C358" s="11"/>
      <c r="D358" s="11"/>
      <c r="E358" s="11"/>
      <c r="F358" s="11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</row>
    <row r="359" spans="1:51" x14ac:dyDescent="0.25">
      <c r="A359" s="11"/>
      <c r="B359" s="11"/>
      <c r="C359" s="11"/>
      <c r="D359" s="11"/>
      <c r="E359" s="11"/>
      <c r="F359" s="11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</row>
    <row r="360" spans="1:51" x14ac:dyDescent="0.25">
      <c r="A360" s="11"/>
      <c r="B360" s="11"/>
      <c r="C360" s="11"/>
      <c r="D360" s="11"/>
      <c r="E360" s="11"/>
      <c r="F360" s="11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</row>
    <row r="361" spans="1:51" x14ac:dyDescent="0.25">
      <c r="A361" s="11"/>
      <c r="B361" s="11"/>
      <c r="C361" s="11"/>
      <c r="D361" s="11"/>
      <c r="E361" s="11"/>
      <c r="F361" s="11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</row>
    <row r="362" spans="1:51" x14ac:dyDescent="0.25">
      <c r="A362" s="11"/>
      <c r="B362" s="11"/>
      <c r="C362" s="11"/>
      <c r="D362" s="11"/>
      <c r="E362" s="11"/>
      <c r="F362" s="11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</row>
    <row r="363" spans="1:51" x14ac:dyDescent="0.25">
      <c r="A363" s="11"/>
      <c r="B363" s="11"/>
      <c r="C363" s="11"/>
      <c r="D363" s="11"/>
      <c r="E363" s="11"/>
      <c r="F363" s="11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</row>
    <row r="364" spans="1:51" x14ac:dyDescent="0.25">
      <c r="A364" s="11"/>
      <c r="B364" s="11"/>
      <c r="C364" s="11"/>
      <c r="D364" s="11"/>
      <c r="E364" s="11"/>
      <c r="F364" s="11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</row>
    <row r="365" spans="1:51" x14ac:dyDescent="0.25">
      <c r="A365" s="11"/>
      <c r="B365" s="11"/>
      <c r="C365" s="11"/>
      <c r="D365" s="11"/>
      <c r="E365" s="11"/>
      <c r="F365" s="11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</row>
    <row r="366" spans="1:51" x14ac:dyDescent="0.25">
      <c r="A366" s="11"/>
      <c r="B366" s="11"/>
      <c r="C366" s="11"/>
      <c r="D366" s="11"/>
      <c r="E366" s="11"/>
      <c r="F366" s="11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</row>
    <row r="367" spans="1:51" x14ac:dyDescent="0.25">
      <c r="A367" s="11"/>
      <c r="B367" s="11"/>
      <c r="C367" s="11"/>
      <c r="D367" s="11"/>
      <c r="E367" s="11"/>
      <c r="F367" s="11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</row>
    <row r="368" spans="1:51" x14ac:dyDescent="0.25">
      <c r="A368" s="11"/>
      <c r="B368" s="11"/>
      <c r="C368" s="11"/>
      <c r="D368" s="11"/>
      <c r="E368" s="11"/>
      <c r="F368" s="11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</row>
    <row r="369" spans="1:51" x14ac:dyDescent="0.25">
      <c r="A369" s="11"/>
      <c r="B369" s="11"/>
      <c r="C369" s="11"/>
      <c r="D369" s="11"/>
      <c r="E369" s="11"/>
      <c r="F369" s="11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</row>
    <row r="370" spans="1:51" x14ac:dyDescent="0.25">
      <c r="A370" s="11"/>
      <c r="B370" s="11"/>
      <c r="C370" s="11"/>
      <c r="D370" s="11"/>
      <c r="E370" s="11"/>
      <c r="F370" s="11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</row>
    <row r="371" spans="1:51" x14ac:dyDescent="0.25">
      <c r="A371" s="11"/>
      <c r="B371" s="11"/>
      <c r="C371" s="11"/>
      <c r="D371" s="11"/>
      <c r="E371" s="11"/>
      <c r="F371" s="11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</row>
    <row r="372" spans="1:51" x14ac:dyDescent="0.25">
      <c r="A372" s="11"/>
      <c r="B372" s="11"/>
      <c r="C372" s="11"/>
      <c r="D372" s="11"/>
      <c r="E372" s="11"/>
      <c r="F372" s="11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</row>
    <row r="373" spans="1:51" x14ac:dyDescent="0.25">
      <c r="A373" s="11"/>
      <c r="B373" s="11"/>
      <c r="C373" s="11"/>
      <c r="D373" s="11"/>
      <c r="E373" s="11"/>
      <c r="F373" s="11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</row>
    <row r="374" spans="1:51" x14ac:dyDescent="0.25">
      <c r="A374" s="11"/>
      <c r="B374" s="11"/>
      <c r="C374" s="11"/>
      <c r="D374" s="11"/>
      <c r="E374" s="11"/>
      <c r="F374" s="11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</row>
    <row r="375" spans="1:51" x14ac:dyDescent="0.25">
      <c r="A375" s="11"/>
      <c r="B375" s="11"/>
      <c r="C375" s="11"/>
      <c r="D375" s="11"/>
      <c r="E375" s="11"/>
      <c r="F375" s="11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</row>
    <row r="376" spans="1:51" x14ac:dyDescent="0.25">
      <c r="A376" s="11"/>
      <c r="B376" s="11"/>
      <c r="C376" s="11"/>
      <c r="D376" s="11"/>
      <c r="E376" s="11"/>
      <c r="F376" s="11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</row>
    <row r="377" spans="1:51" x14ac:dyDescent="0.25">
      <c r="A377" s="11"/>
      <c r="B377" s="11"/>
      <c r="C377" s="11"/>
      <c r="D377" s="11"/>
      <c r="E377" s="11"/>
      <c r="F377" s="11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</row>
    <row r="378" spans="1:51" x14ac:dyDescent="0.25">
      <c r="A378" s="11"/>
      <c r="B378" s="11"/>
      <c r="C378" s="11"/>
      <c r="D378" s="11"/>
      <c r="E378" s="11"/>
      <c r="F378" s="11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</row>
    <row r="379" spans="1:51" x14ac:dyDescent="0.25">
      <c r="A379" s="11"/>
      <c r="B379" s="11"/>
      <c r="C379" s="11"/>
      <c r="D379" s="11"/>
      <c r="E379" s="11"/>
      <c r="F379" s="11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</row>
    <row r="380" spans="1:51" x14ac:dyDescent="0.25">
      <c r="A380" s="11"/>
      <c r="B380" s="11"/>
      <c r="C380" s="11"/>
      <c r="D380" s="11"/>
      <c r="E380" s="11"/>
      <c r="F380" s="11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</row>
    <row r="381" spans="1:51" x14ac:dyDescent="0.25">
      <c r="A381" s="11"/>
      <c r="B381" s="11"/>
      <c r="C381" s="11"/>
      <c r="D381" s="11"/>
      <c r="E381" s="11"/>
      <c r="F381" s="11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</row>
    <row r="382" spans="1:51" x14ac:dyDescent="0.25">
      <c r="A382" s="11"/>
      <c r="B382" s="11"/>
      <c r="C382" s="11"/>
      <c r="D382" s="11"/>
      <c r="E382" s="11"/>
      <c r="F382" s="11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</row>
    <row r="383" spans="1:51" x14ac:dyDescent="0.25">
      <c r="A383" s="11"/>
      <c r="B383" s="11"/>
      <c r="C383" s="11"/>
      <c r="D383" s="11"/>
      <c r="E383" s="11"/>
      <c r="F383" s="11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</row>
    <row r="384" spans="1:51" x14ac:dyDescent="0.25">
      <c r="A384" s="11"/>
      <c r="B384" s="11"/>
      <c r="C384" s="11"/>
      <c r="D384" s="11"/>
      <c r="E384" s="11"/>
      <c r="F384" s="11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</row>
    <row r="385" spans="1:51" x14ac:dyDescent="0.25">
      <c r="A385" s="11"/>
      <c r="B385" s="11"/>
      <c r="C385" s="11"/>
      <c r="D385" s="11"/>
      <c r="E385" s="11"/>
      <c r="F385" s="11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</row>
    <row r="386" spans="1:51" x14ac:dyDescent="0.25">
      <c r="A386" s="11"/>
      <c r="B386" s="11"/>
      <c r="C386" s="11"/>
      <c r="D386" s="11"/>
      <c r="E386" s="11"/>
      <c r="F386" s="11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</row>
    <row r="387" spans="1:51" x14ac:dyDescent="0.25">
      <c r="A387" s="11"/>
      <c r="B387" s="11"/>
      <c r="C387" s="11"/>
      <c r="D387" s="11"/>
      <c r="E387" s="11"/>
      <c r="F387" s="11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</row>
    <row r="388" spans="1:51" x14ac:dyDescent="0.25">
      <c r="A388" s="11"/>
      <c r="B388" s="11"/>
      <c r="C388" s="11"/>
      <c r="D388" s="11"/>
      <c r="E388" s="11"/>
      <c r="F388" s="11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</row>
    <row r="389" spans="1:51" x14ac:dyDescent="0.25">
      <c r="A389" s="11"/>
      <c r="B389" s="11"/>
      <c r="C389" s="11"/>
      <c r="D389" s="11"/>
      <c r="E389" s="11"/>
      <c r="F389" s="11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</row>
    <row r="390" spans="1:51" x14ac:dyDescent="0.25">
      <c r="A390" s="11"/>
      <c r="B390" s="11"/>
      <c r="C390" s="11"/>
      <c r="D390" s="11"/>
      <c r="E390" s="11"/>
      <c r="F390" s="11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</row>
    <row r="391" spans="1:51" x14ac:dyDescent="0.25">
      <c r="A391" s="11"/>
      <c r="B391" s="11"/>
      <c r="C391" s="11"/>
      <c r="D391" s="11"/>
      <c r="E391" s="11"/>
      <c r="F391" s="11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</row>
    <row r="392" spans="1:51" x14ac:dyDescent="0.25">
      <c r="A392" s="11"/>
      <c r="B392" s="11"/>
      <c r="C392" s="11"/>
      <c r="D392" s="11"/>
      <c r="E392" s="11"/>
      <c r="F392" s="11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</row>
    <row r="393" spans="1:51" x14ac:dyDescent="0.25">
      <c r="A393" s="11"/>
      <c r="B393" s="11"/>
      <c r="C393" s="11"/>
      <c r="D393" s="11"/>
      <c r="E393" s="11"/>
      <c r="F393" s="11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</row>
    <row r="394" spans="1:51" x14ac:dyDescent="0.25">
      <c r="A394" s="11"/>
      <c r="B394" s="11"/>
      <c r="C394" s="11"/>
      <c r="D394" s="11"/>
      <c r="E394" s="11"/>
      <c r="F394" s="11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</row>
    <row r="395" spans="1:51" x14ac:dyDescent="0.25">
      <c r="A395" s="11"/>
      <c r="B395" s="11"/>
      <c r="C395" s="11"/>
      <c r="D395" s="11"/>
      <c r="E395" s="11"/>
      <c r="F395" s="11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</row>
    <row r="396" spans="1:51" x14ac:dyDescent="0.25">
      <c r="A396" s="11"/>
      <c r="B396" s="11"/>
      <c r="C396" s="11"/>
      <c r="D396" s="11"/>
      <c r="E396" s="11"/>
      <c r="F396" s="11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</row>
    <row r="397" spans="1:51" x14ac:dyDescent="0.25">
      <c r="A397" s="11"/>
      <c r="B397" s="11"/>
      <c r="C397" s="11"/>
      <c r="D397" s="11"/>
      <c r="E397" s="11"/>
      <c r="F397" s="11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</row>
    <row r="398" spans="1:51" x14ac:dyDescent="0.25">
      <c r="A398" s="11"/>
      <c r="B398" s="11"/>
      <c r="C398" s="11"/>
      <c r="D398" s="11"/>
      <c r="E398" s="11"/>
      <c r="F398" s="11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</row>
    <row r="399" spans="1:51" x14ac:dyDescent="0.25">
      <c r="A399" s="11"/>
      <c r="B399" s="11"/>
      <c r="C399" s="11"/>
      <c r="D399" s="11"/>
      <c r="E399" s="11"/>
      <c r="F399" s="11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</row>
    <row r="400" spans="1:51" x14ac:dyDescent="0.25">
      <c r="A400" s="11"/>
      <c r="B400" s="11"/>
      <c r="C400" s="11"/>
      <c r="D400" s="11"/>
      <c r="E400" s="11"/>
      <c r="F400" s="11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</row>
    <row r="401" spans="1:51" x14ac:dyDescent="0.25">
      <c r="A401" s="11"/>
      <c r="B401" s="11"/>
      <c r="C401" s="11"/>
      <c r="D401" s="11"/>
      <c r="E401" s="11"/>
      <c r="F401" s="11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</row>
    <row r="402" spans="1:51" x14ac:dyDescent="0.25">
      <c r="A402" s="11"/>
      <c r="B402" s="11"/>
      <c r="C402" s="11"/>
      <c r="D402" s="11"/>
      <c r="E402" s="11"/>
      <c r="F402" s="11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</row>
    <row r="403" spans="1:51" x14ac:dyDescent="0.25">
      <c r="A403" s="11"/>
      <c r="B403" s="11"/>
      <c r="C403" s="11"/>
      <c r="D403" s="11"/>
      <c r="E403" s="11"/>
      <c r="F403" s="11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</row>
    <row r="404" spans="1:51" x14ac:dyDescent="0.25">
      <c r="A404" s="11"/>
      <c r="B404" s="11"/>
      <c r="C404" s="11"/>
      <c r="D404" s="11"/>
      <c r="E404" s="11"/>
      <c r="F404" s="11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</row>
    <row r="405" spans="1:51" x14ac:dyDescent="0.25">
      <c r="A405" s="11"/>
      <c r="B405" s="11"/>
      <c r="C405" s="11"/>
      <c r="D405" s="11"/>
      <c r="E405" s="11"/>
      <c r="F405" s="11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</row>
    <row r="406" spans="1:51" x14ac:dyDescent="0.25">
      <c r="A406" s="11"/>
      <c r="B406" s="11"/>
      <c r="C406" s="11"/>
      <c r="D406" s="11"/>
      <c r="E406" s="11"/>
      <c r="F406" s="11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</row>
    <row r="407" spans="1:51" x14ac:dyDescent="0.25">
      <c r="A407" s="11"/>
      <c r="B407" s="11"/>
      <c r="C407" s="11"/>
      <c r="D407" s="11"/>
      <c r="E407" s="11"/>
      <c r="F407" s="11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</row>
    <row r="408" spans="1:51" x14ac:dyDescent="0.25">
      <c r="A408" s="11"/>
      <c r="B408" s="11"/>
      <c r="C408" s="11"/>
      <c r="D408" s="11"/>
      <c r="E408" s="11"/>
      <c r="F408" s="11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</row>
    <row r="409" spans="1:51" x14ac:dyDescent="0.25">
      <c r="A409" s="11"/>
      <c r="B409" s="11"/>
      <c r="C409" s="11"/>
      <c r="D409" s="11"/>
      <c r="E409" s="11"/>
      <c r="F409" s="11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</row>
    <row r="410" spans="1:51" x14ac:dyDescent="0.25">
      <c r="A410" s="11"/>
      <c r="B410" s="11"/>
      <c r="C410" s="11"/>
      <c r="D410" s="11"/>
      <c r="E410" s="11"/>
      <c r="F410" s="11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</row>
    <row r="411" spans="1:51" x14ac:dyDescent="0.25">
      <c r="A411" s="11"/>
      <c r="B411" s="11"/>
      <c r="C411" s="11"/>
      <c r="D411" s="11"/>
      <c r="E411" s="11"/>
      <c r="F411" s="11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</row>
    <row r="412" spans="1:51" x14ac:dyDescent="0.25">
      <c r="A412" s="11"/>
      <c r="B412" s="11"/>
      <c r="C412" s="11"/>
      <c r="D412" s="11"/>
      <c r="E412" s="11"/>
      <c r="F412" s="11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</row>
    <row r="413" spans="1:51" x14ac:dyDescent="0.25">
      <c r="A413" s="11"/>
      <c r="B413" s="11"/>
      <c r="C413" s="11"/>
      <c r="D413" s="11"/>
      <c r="E413" s="11"/>
      <c r="F413" s="11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</row>
    <row r="414" spans="1:51" x14ac:dyDescent="0.25">
      <c r="A414" s="11"/>
      <c r="B414" s="11"/>
      <c r="C414" s="11"/>
      <c r="D414" s="11"/>
      <c r="E414" s="11"/>
      <c r="F414" s="11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</row>
    <row r="415" spans="1:51" x14ac:dyDescent="0.25">
      <c r="A415" s="11"/>
      <c r="B415" s="11"/>
      <c r="C415" s="11"/>
      <c r="D415" s="11"/>
      <c r="E415" s="11"/>
      <c r="F415" s="11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</row>
    <row r="416" spans="1:51" x14ac:dyDescent="0.25">
      <c r="A416" s="11"/>
      <c r="B416" s="11"/>
      <c r="C416" s="11"/>
      <c r="D416" s="11"/>
      <c r="E416" s="11"/>
      <c r="F416" s="11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</row>
    <row r="417" spans="1:51" x14ac:dyDescent="0.25">
      <c r="A417" s="11"/>
      <c r="B417" s="11"/>
      <c r="C417" s="11"/>
      <c r="D417" s="11"/>
      <c r="E417" s="11"/>
      <c r="F417" s="11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</row>
    <row r="418" spans="1:51" x14ac:dyDescent="0.25">
      <c r="A418" s="11"/>
      <c r="B418" s="11"/>
      <c r="C418" s="11"/>
      <c r="D418" s="11"/>
      <c r="E418" s="11"/>
      <c r="F418" s="11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</row>
    <row r="419" spans="1:51" x14ac:dyDescent="0.25">
      <c r="A419" s="11"/>
      <c r="B419" s="11"/>
      <c r="C419" s="11"/>
      <c r="D419" s="11"/>
      <c r="E419" s="11"/>
      <c r="F419" s="11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</row>
    <row r="420" spans="1:51" x14ac:dyDescent="0.25">
      <c r="A420" s="11"/>
      <c r="B420" s="11"/>
      <c r="C420" s="11"/>
      <c r="D420" s="11"/>
      <c r="E420" s="11"/>
      <c r="F420" s="11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</row>
    <row r="421" spans="1:51" x14ac:dyDescent="0.25">
      <c r="A421" s="11"/>
      <c r="B421" s="11"/>
      <c r="C421" s="11"/>
      <c r="D421" s="11"/>
      <c r="E421" s="11"/>
      <c r="F421" s="11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</row>
    <row r="422" spans="1:51" x14ac:dyDescent="0.25">
      <c r="A422" s="11"/>
      <c r="B422" s="11"/>
      <c r="C422" s="11"/>
      <c r="D422" s="11"/>
      <c r="E422" s="11"/>
      <c r="F422" s="11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</row>
    <row r="423" spans="1:51" x14ac:dyDescent="0.25">
      <c r="A423" s="11"/>
      <c r="B423" s="11"/>
      <c r="C423" s="11"/>
      <c r="D423" s="11"/>
      <c r="E423" s="11"/>
      <c r="F423" s="11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</row>
    <row r="424" spans="1:51" x14ac:dyDescent="0.25">
      <c r="A424" s="11"/>
      <c r="B424" s="11"/>
      <c r="C424" s="11"/>
      <c r="D424" s="11"/>
      <c r="E424" s="11"/>
      <c r="F424" s="11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</row>
    <row r="425" spans="1:51" x14ac:dyDescent="0.25">
      <c r="A425" s="11"/>
      <c r="B425" s="11"/>
      <c r="C425" s="11"/>
      <c r="D425" s="11"/>
      <c r="E425" s="11"/>
      <c r="F425" s="11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</row>
    <row r="426" spans="1:51" x14ac:dyDescent="0.25">
      <c r="A426" s="11"/>
      <c r="B426" s="11"/>
      <c r="C426" s="11"/>
      <c r="D426" s="11"/>
      <c r="E426" s="11"/>
      <c r="F426" s="11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</row>
    <row r="427" spans="1:51" x14ac:dyDescent="0.25">
      <c r="A427" s="11"/>
      <c r="B427" s="11"/>
      <c r="C427" s="11"/>
      <c r="D427" s="11"/>
      <c r="E427" s="11"/>
      <c r="F427" s="11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</row>
    <row r="428" spans="1:51" x14ac:dyDescent="0.25">
      <c r="A428" s="11"/>
      <c r="B428" s="11"/>
      <c r="C428" s="11"/>
      <c r="D428" s="11"/>
      <c r="E428" s="11"/>
      <c r="F428" s="11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</row>
    <row r="429" spans="1:51" x14ac:dyDescent="0.25">
      <c r="A429" s="11"/>
      <c r="B429" s="11"/>
      <c r="C429" s="11"/>
      <c r="D429" s="11"/>
      <c r="E429" s="11"/>
      <c r="F429" s="11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</row>
    <row r="430" spans="1:51" x14ac:dyDescent="0.25">
      <c r="A430" s="11"/>
      <c r="B430" s="11"/>
      <c r="C430" s="11"/>
      <c r="D430" s="11"/>
      <c r="E430" s="11"/>
      <c r="F430" s="11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</row>
    <row r="431" spans="1:51" x14ac:dyDescent="0.25">
      <c r="A431" s="11"/>
      <c r="B431" s="11"/>
      <c r="C431" s="11"/>
      <c r="D431" s="11"/>
      <c r="E431" s="11"/>
      <c r="F431" s="11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</row>
    <row r="432" spans="1:51" x14ac:dyDescent="0.25">
      <c r="A432" s="11"/>
      <c r="B432" s="11"/>
      <c r="C432" s="11"/>
      <c r="D432" s="11"/>
      <c r="E432" s="11"/>
      <c r="F432" s="11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</row>
    <row r="433" spans="1:51" x14ac:dyDescent="0.25">
      <c r="A433" s="11"/>
      <c r="B433" s="11"/>
      <c r="C433" s="11"/>
      <c r="D433" s="11"/>
      <c r="E433" s="11"/>
      <c r="F433" s="11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</row>
    <row r="434" spans="1:51" x14ac:dyDescent="0.25">
      <c r="A434" s="11"/>
      <c r="B434" s="11"/>
      <c r="C434" s="11"/>
      <c r="D434" s="11"/>
      <c r="E434" s="11"/>
      <c r="F434" s="11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</row>
    <row r="435" spans="1:51" x14ac:dyDescent="0.25">
      <c r="A435" s="11"/>
      <c r="B435" s="11"/>
      <c r="C435" s="11"/>
      <c r="D435" s="11"/>
      <c r="E435" s="11"/>
      <c r="F435" s="11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</row>
    <row r="436" spans="1:51" x14ac:dyDescent="0.25">
      <c r="A436" s="11"/>
      <c r="B436" s="11"/>
      <c r="C436" s="11"/>
      <c r="D436" s="11"/>
      <c r="E436" s="11"/>
      <c r="F436" s="11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</row>
    <row r="437" spans="1:51" x14ac:dyDescent="0.25">
      <c r="A437" s="11"/>
      <c r="B437" s="11"/>
      <c r="C437" s="11"/>
      <c r="D437" s="11"/>
      <c r="E437" s="11"/>
      <c r="F437" s="11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</row>
    <row r="438" spans="1:51" x14ac:dyDescent="0.25">
      <c r="A438" s="11"/>
      <c r="B438" s="11"/>
      <c r="C438" s="11"/>
      <c r="D438" s="11"/>
      <c r="E438" s="11"/>
      <c r="F438" s="11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</row>
    <row r="439" spans="1:51" x14ac:dyDescent="0.25">
      <c r="A439" s="11"/>
      <c r="B439" s="11"/>
      <c r="C439" s="11"/>
      <c r="D439" s="11"/>
      <c r="E439" s="11"/>
      <c r="F439" s="11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</row>
    <row r="440" spans="1:51" x14ac:dyDescent="0.25">
      <c r="A440" s="11"/>
      <c r="B440" s="11"/>
      <c r="C440" s="11"/>
      <c r="D440" s="11"/>
      <c r="E440" s="11"/>
      <c r="F440" s="11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</row>
    <row r="441" spans="1:51" x14ac:dyDescent="0.25">
      <c r="A441" s="11"/>
      <c r="B441" s="11"/>
      <c r="C441" s="11"/>
      <c r="D441" s="11"/>
      <c r="E441" s="11"/>
      <c r="F441" s="11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</row>
    <row r="442" spans="1:51" x14ac:dyDescent="0.25">
      <c r="A442" s="11"/>
      <c r="B442" s="11"/>
      <c r="C442" s="11"/>
      <c r="D442" s="11"/>
      <c r="E442" s="11"/>
      <c r="F442" s="11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</row>
    <row r="443" spans="1:51" x14ac:dyDescent="0.25">
      <c r="A443" s="11"/>
      <c r="B443" s="11"/>
      <c r="C443" s="11"/>
      <c r="D443" s="11"/>
      <c r="E443" s="11"/>
      <c r="F443" s="11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</row>
    <row r="444" spans="1:51" x14ac:dyDescent="0.25">
      <c r="A444" s="11"/>
      <c r="B444" s="11"/>
      <c r="C444" s="11"/>
      <c r="D444" s="11"/>
      <c r="E444" s="11"/>
      <c r="F444" s="11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</row>
    <row r="445" spans="1:51" x14ac:dyDescent="0.25">
      <c r="A445" s="11"/>
      <c r="B445" s="11"/>
      <c r="C445" s="11"/>
      <c r="D445" s="11"/>
      <c r="E445" s="11"/>
      <c r="F445" s="11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</row>
    <row r="446" spans="1:51" x14ac:dyDescent="0.25">
      <c r="A446" s="11"/>
      <c r="B446" s="11"/>
      <c r="C446" s="11"/>
      <c r="D446" s="11"/>
      <c r="E446" s="11"/>
      <c r="F446" s="11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</row>
    <row r="447" spans="1:51" x14ac:dyDescent="0.25">
      <c r="A447" s="11"/>
      <c r="B447" s="11"/>
      <c r="C447" s="11"/>
      <c r="D447" s="11"/>
      <c r="E447" s="11"/>
      <c r="F447" s="11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</row>
    <row r="448" spans="1:51" x14ac:dyDescent="0.25">
      <c r="A448" s="11"/>
      <c r="B448" s="11"/>
      <c r="C448" s="11"/>
      <c r="D448" s="11"/>
      <c r="E448" s="11"/>
      <c r="F448" s="11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</row>
    <row r="449" spans="1:51" x14ac:dyDescent="0.25">
      <c r="A449" s="11"/>
      <c r="B449" s="11"/>
      <c r="C449" s="11"/>
      <c r="D449" s="11"/>
      <c r="E449" s="11"/>
      <c r="F449" s="11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</row>
    <row r="450" spans="1:51" x14ac:dyDescent="0.25">
      <c r="A450" s="11"/>
      <c r="B450" s="11"/>
      <c r="C450" s="11"/>
      <c r="D450" s="11"/>
      <c r="E450" s="11"/>
      <c r="F450" s="11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</row>
    <row r="451" spans="1:51" x14ac:dyDescent="0.25">
      <c r="A451" s="11"/>
      <c r="B451" s="11"/>
      <c r="C451" s="11"/>
      <c r="D451" s="11"/>
      <c r="E451" s="11"/>
      <c r="F451" s="11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</row>
    <row r="452" spans="1:51" x14ac:dyDescent="0.25">
      <c r="A452" s="11"/>
      <c r="B452" s="11"/>
      <c r="C452" s="11"/>
      <c r="D452" s="11"/>
      <c r="E452" s="11"/>
      <c r="F452" s="11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</row>
    <row r="453" spans="1:51" x14ac:dyDescent="0.25">
      <c r="A453" s="11"/>
      <c r="B453" s="11"/>
      <c r="C453" s="11"/>
      <c r="D453" s="11"/>
      <c r="E453" s="11"/>
      <c r="F453" s="11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</row>
    <row r="454" spans="1:51" x14ac:dyDescent="0.25">
      <c r="A454" s="11"/>
      <c r="B454" s="11"/>
      <c r="C454" s="11"/>
      <c r="D454" s="11"/>
      <c r="E454" s="11"/>
      <c r="F454" s="11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</row>
    <row r="455" spans="1:51" x14ac:dyDescent="0.25">
      <c r="A455" s="11"/>
      <c r="B455" s="11"/>
      <c r="C455" s="11"/>
      <c r="D455" s="11"/>
      <c r="E455" s="11"/>
      <c r="F455" s="11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</row>
    <row r="456" spans="1:51" x14ac:dyDescent="0.25">
      <c r="A456" s="11"/>
      <c r="B456" s="11"/>
      <c r="C456" s="11"/>
      <c r="D456" s="11"/>
      <c r="E456" s="11"/>
      <c r="F456" s="11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</row>
    <row r="457" spans="1:51" x14ac:dyDescent="0.25">
      <c r="A457" s="11"/>
      <c r="B457" s="11"/>
      <c r="C457" s="11"/>
      <c r="D457" s="11"/>
      <c r="E457" s="11"/>
      <c r="F457" s="11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</row>
    <row r="458" spans="1:51" x14ac:dyDescent="0.25">
      <c r="A458" s="11"/>
      <c r="B458" s="11"/>
      <c r="C458" s="11"/>
      <c r="D458" s="11"/>
      <c r="E458" s="11"/>
      <c r="F458" s="11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</row>
    <row r="459" spans="1:51" x14ac:dyDescent="0.25">
      <c r="A459" s="11"/>
      <c r="B459" s="11"/>
      <c r="C459" s="11"/>
      <c r="D459" s="11"/>
      <c r="E459" s="11"/>
      <c r="F459" s="11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</row>
    <row r="460" spans="1:51" x14ac:dyDescent="0.25">
      <c r="A460" s="11"/>
      <c r="B460" s="11"/>
      <c r="C460" s="11"/>
      <c r="D460" s="11"/>
      <c r="E460" s="11"/>
      <c r="F460" s="11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</row>
    <row r="461" spans="1:51" x14ac:dyDescent="0.25">
      <c r="A461" s="11"/>
      <c r="B461" s="11"/>
      <c r="C461" s="11"/>
      <c r="D461" s="11"/>
      <c r="E461" s="11"/>
      <c r="F461" s="11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</row>
    <row r="462" spans="1:51" x14ac:dyDescent="0.25">
      <c r="A462" s="11"/>
      <c r="B462" s="11"/>
      <c r="C462" s="11"/>
      <c r="D462" s="11"/>
      <c r="E462" s="11"/>
      <c r="F462" s="11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</row>
    <row r="463" spans="1:51" x14ac:dyDescent="0.25">
      <c r="A463" s="11"/>
      <c r="B463" s="11"/>
      <c r="C463" s="11"/>
      <c r="D463" s="11"/>
      <c r="E463" s="11"/>
      <c r="F463" s="11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</row>
    <row r="464" spans="1:51" x14ac:dyDescent="0.25">
      <c r="A464" s="11"/>
      <c r="B464" s="11"/>
      <c r="C464" s="11"/>
      <c r="D464" s="11"/>
      <c r="E464" s="11"/>
      <c r="F464" s="11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</row>
    <row r="465" spans="1:51" x14ac:dyDescent="0.25">
      <c r="A465" s="11"/>
      <c r="B465" s="11"/>
      <c r="C465" s="11"/>
      <c r="D465" s="11"/>
      <c r="E465" s="11"/>
      <c r="F465" s="11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</row>
    <row r="466" spans="1:51" x14ac:dyDescent="0.25">
      <c r="A466" s="11"/>
      <c r="B466" s="11"/>
      <c r="C466" s="11"/>
      <c r="D466" s="11"/>
      <c r="E466" s="11"/>
      <c r="F466" s="11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</row>
    <row r="467" spans="1:51" x14ac:dyDescent="0.25">
      <c r="A467" s="11"/>
      <c r="B467" s="11"/>
      <c r="C467" s="11"/>
      <c r="D467" s="11"/>
      <c r="E467" s="11"/>
      <c r="F467" s="11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</row>
    <row r="468" spans="1:51" x14ac:dyDescent="0.25">
      <c r="A468" s="11"/>
      <c r="B468" s="11"/>
      <c r="C468" s="11"/>
      <c r="D468" s="11"/>
      <c r="E468" s="11"/>
      <c r="F468" s="11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</row>
    <row r="469" spans="1:51" x14ac:dyDescent="0.25">
      <c r="A469" s="11"/>
      <c r="B469" s="11"/>
      <c r="C469" s="11"/>
      <c r="D469" s="11"/>
      <c r="E469" s="11"/>
      <c r="F469" s="11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</row>
    <row r="470" spans="1:51" x14ac:dyDescent="0.25">
      <c r="A470" s="11"/>
      <c r="B470" s="11"/>
      <c r="C470" s="11"/>
      <c r="D470" s="11"/>
      <c r="E470" s="11"/>
      <c r="F470" s="11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</row>
    <row r="471" spans="1:51" x14ac:dyDescent="0.25">
      <c r="A471" s="11"/>
      <c r="B471" s="11"/>
      <c r="C471" s="11"/>
      <c r="D471" s="11"/>
      <c r="E471" s="11"/>
      <c r="F471" s="11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</row>
    <row r="472" spans="1:51" x14ac:dyDescent="0.25">
      <c r="A472" s="11"/>
      <c r="B472" s="11"/>
      <c r="C472" s="11"/>
      <c r="D472" s="11"/>
      <c r="E472" s="11"/>
      <c r="F472" s="11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</row>
    <row r="473" spans="1:51" x14ac:dyDescent="0.25">
      <c r="A473" s="11"/>
      <c r="B473" s="11"/>
      <c r="C473" s="11"/>
      <c r="D473" s="11"/>
      <c r="E473" s="11"/>
      <c r="F473" s="11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</row>
    <row r="474" spans="1:51" x14ac:dyDescent="0.25">
      <c r="A474" s="11"/>
      <c r="B474" s="11"/>
      <c r="C474" s="11"/>
      <c r="D474" s="11"/>
      <c r="E474" s="11"/>
      <c r="F474" s="11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</row>
    <row r="475" spans="1:51" x14ac:dyDescent="0.25">
      <c r="A475" s="11"/>
      <c r="B475" s="11"/>
      <c r="C475" s="11"/>
      <c r="D475" s="11"/>
      <c r="E475" s="11"/>
      <c r="F475" s="11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</row>
    <row r="476" spans="1:51" x14ac:dyDescent="0.25">
      <c r="A476" s="11"/>
      <c r="B476" s="11"/>
      <c r="C476" s="11"/>
      <c r="D476" s="11"/>
      <c r="E476" s="11"/>
      <c r="F476" s="11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</row>
    <row r="477" spans="1:51" x14ac:dyDescent="0.25">
      <c r="A477" s="11"/>
      <c r="B477" s="11"/>
      <c r="C477" s="11"/>
      <c r="D477" s="11"/>
      <c r="E477" s="11"/>
      <c r="F477" s="11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</row>
    <row r="478" spans="1:51" x14ac:dyDescent="0.25">
      <c r="A478" s="11"/>
      <c r="B478" s="11"/>
      <c r="C478" s="11"/>
      <c r="D478" s="11"/>
      <c r="E478" s="11"/>
      <c r="F478" s="11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</row>
    <row r="479" spans="1:51" x14ac:dyDescent="0.25">
      <c r="A479" s="11"/>
      <c r="B479" s="11"/>
      <c r="C479" s="11"/>
      <c r="D479" s="11"/>
      <c r="E479" s="11"/>
      <c r="F479" s="11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</row>
    <row r="480" spans="1:51" x14ac:dyDescent="0.25">
      <c r="A480" s="11"/>
      <c r="B480" s="11"/>
      <c r="C480" s="11"/>
      <c r="D480" s="11"/>
      <c r="E480" s="11"/>
      <c r="F480" s="11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</row>
    <row r="481" spans="1:51" x14ac:dyDescent="0.25">
      <c r="A481" s="11"/>
      <c r="B481" s="11"/>
      <c r="C481" s="11"/>
      <c r="D481" s="11"/>
      <c r="E481" s="11"/>
      <c r="F481" s="11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</row>
    <row r="482" spans="1:51" x14ac:dyDescent="0.25">
      <c r="A482" s="11"/>
      <c r="B482" s="11"/>
      <c r="C482" s="11"/>
      <c r="D482" s="11"/>
      <c r="E482" s="11"/>
      <c r="F482" s="11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</row>
    <row r="483" spans="1:51" x14ac:dyDescent="0.25">
      <c r="A483" s="11"/>
      <c r="B483" s="11"/>
      <c r="C483" s="11"/>
      <c r="D483" s="11"/>
      <c r="E483" s="11"/>
      <c r="F483" s="11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</row>
    <row r="484" spans="1:51" x14ac:dyDescent="0.25">
      <c r="A484" s="11"/>
      <c r="B484" s="11"/>
      <c r="C484" s="11"/>
      <c r="D484" s="11"/>
      <c r="E484" s="11"/>
      <c r="F484" s="11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</row>
    <row r="485" spans="1:51" x14ac:dyDescent="0.25">
      <c r="A485" s="11"/>
      <c r="B485" s="11"/>
      <c r="C485" s="11"/>
      <c r="D485" s="11"/>
      <c r="E485" s="11"/>
      <c r="F485" s="11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</row>
    <row r="486" spans="1:51" x14ac:dyDescent="0.25">
      <c r="A486" s="11"/>
      <c r="B486" s="11"/>
      <c r="C486" s="11"/>
      <c r="D486" s="11"/>
      <c r="E486" s="11"/>
      <c r="F486" s="11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</row>
    <row r="487" spans="1:51" x14ac:dyDescent="0.25">
      <c r="A487" s="11"/>
      <c r="B487" s="11"/>
      <c r="C487" s="11"/>
      <c r="D487" s="11"/>
      <c r="E487" s="11"/>
      <c r="F487" s="11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</row>
    <row r="488" spans="1:51" x14ac:dyDescent="0.25">
      <c r="A488" s="11"/>
      <c r="B488" s="11"/>
      <c r="C488" s="11"/>
      <c r="D488" s="11"/>
      <c r="E488" s="11"/>
      <c r="F488" s="11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</row>
    <row r="489" spans="1:51" x14ac:dyDescent="0.25">
      <c r="A489" s="11"/>
      <c r="B489" s="11"/>
      <c r="C489" s="11"/>
      <c r="D489" s="11"/>
      <c r="E489" s="11"/>
      <c r="F489" s="11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</row>
    <row r="490" spans="1:51" x14ac:dyDescent="0.25">
      <c r="A490" s="11"/>
      <c r="B490" s="11"/>
      <c r="C490" s="11"/>
      <c r="D490" s="11"/>
      <c r="E490" s="11"/>
      <c r="F490" s="11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</row>
    <row r="491" spans="1:51" x14ac:dyDescent="0.25">
      <c r="A491" s="11"/>
      <c r="B491" s="11"/>
      <c r="C491" s="11"/>
      <c r="D491" s="11"/>
      <c r="E491" s="11"/>
      <c r="F491" s="11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</row>
    <row r="492" spans="1:51" x14ac:dyDescent="0.25">
      <c r="A492" s="11"/>
      <c r="B492" s="11"/>
      <c r="C492" s="11"/>
      <c r="D492" s="11"/>
      <c r="E492" s="11"/>
      <c r="F492" s="11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</row>
    <row r="493" spans="1:51" x14ac:dyDescent="0.25">
      <c r="A493" s="11"/>
      <c r="B493" s="11"/>
      <c r="C493" s="11"/>
      <c r="D493" s="11"/>
      <c r="E493" s="11"/>
      <c r="F493" s="11"/>
      <c r="G493" s="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</row>
    <row r="494" spans="1:51" x14ac:dyDescent="0.25">
      <c r="A494" s="11"/>
      <c r="B494" s="11"/>
      <c r="C494" s="11"/>
      <c r="D494" s="11"/>
      <c r="E494" s="11"/>
      <c r="F494" s="11"/>
      <c r="G494" s="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</row>
    <row r="495" spans="1:51" x14ac:dyDescent="0.25">
      <c r="A495" s="11"/>
      <c r="B495" s="11"/>
      <c r="C495" s="11"/>
      <c r="D495" s="11"/>
      <c r="E495" s="11"/>
      <c r="F495" s="11"/>
      <c r="G495" s="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</row>
    <row r="496" spans="1:51" x14ac:dyDescent="0.25">
      <c r="A496" s="11"/>
      <c r="B496" s="11"/>
      <c r="C496" s="11"/>
      <c r="D496" s="11"/>
      <c r="E496" s="11"/>
      <c r="F496" s="11"/>
      <c r="G496" s="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</row>
    <row r="497" spans="1:51" x14ac:dyDescent="0.25">
      <c r="A497" s="11"/>
      <c r="B497" s="11"/>
      <c r="C497" s="11"/>
      <c r="D497" s="11"/>
      <c r="E497" s="11"/>
      <c r="F497" s="11"/>
      <c r="G497" s="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</row>
    <row r="498" spans="1:51" x14ac:dyDescent="0.25">
      <c r="A498" s="11"/>
      <c r="B498" s="11"/>
      <c r="C498" s="11"/>
      <c r="D498" s="11"/>
      <c r="E498" s="11"/>
      <c r="F498" s="11"/>
      <c r="G498" s="7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</row>
    <row r="499" spans="1:51" x14ac:dyDescent="0.25">
      <c r="A499" s="11"/>
      <c r="B499" s="11"/>
      <c r="C499" s="11"/>
      <c r="D499" s="11"/>
      <c r="E499" s="11"/>
      <c r="F499" s="11"/>
      <c r="G499" s="7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</row>
    <row r="500" spans="1:51" x14ac:dyDescent="0.25">
      <c r="A500" s="11"/>
      <c r="B500" s="11"/>
      <c r="C500" s="11"/>
      <c r="D500" s="11"/>
      <c r="E500" s="11"/>
      <c r="F500" s="11"/>
      <c r="G500" s="7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</row>
  </sheetData>
  <autoFilter ref="A3:AH103" xr:uid="{00000000-0009-0000-0000-000000000000}">
    <filterColumn colId="32">
      <filters blank="1">
        <filter val="05,08,25 филиал обнулил"/>
        <filter val="19,08,25 филиал обнулил"/>
        <filter val="19,08,25 филиал обнулил / 20,03,25 списание 18кг (брак)"/>
        <filter val="берем только под клиента"/>
        <filter val="заказы только под Перевезенцева"/>
        <filter val="нет в бланке"/>
        <filter val="нужно увеличить продажи"/>
        <filter val="нужно увеличить продажи!!! / берем только под клиента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2025-08-25T08:42:46Z</dcterms:created>
  <dcterms:modified xsi:type="dcterms:W3CDTF">2025-09-01T10:04:55Z</dcterms:modified>
</cp:coreProperties>
</file>