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D5A6A3D-54E6-419B-8167-CD6BBF2F3C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Z63" i="1" l="1"/>
  <c r="BN63" i="1"/>
  <c r="Z111" i="1"/>
  <c r="BN111" i="1"/>
  <c r="Z198" i="1"/>
  <c r="BN198" i="1"/>
  <c r="Z347" i="1"/>
  <c r="BN347" i="1"/>
  <c r="Z390" i="1"/>
  <c r="BN390" i="1"/>
  <c r="Z22" i="1"/>
  <c r="Z23" i="1" s="1"/>
  <c r="BN22" i="1"/>
  <c r="BP22" i="1"/>
  <c r="Z26" i="1"/>
  <c r="BN26" i="1"/>
  <c r="Z163" i="1"/>
  <c r="BN163" i="1"/>
  <c r="Z219" i="1"/>
  <c r="BN219" i="1"/>
  <c r="Z224" i="1"/>
  <c r="BN224" i="1"/>
  <c r="Z308" i="1"/>
  <c r="BN308" i="1"/>
  <c r="Z310" i="1"/>
  <c r="BN310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6" i="1"/>
  <c r="BN436" i="1"/>
  <c r="Z443" i="1"/>
  <c r="BN443" i="1"/>
  <c r="Z53" i="1"/>
  <c r="BN53" i="1"/>
  <c r="Z79" i="1"/>
  <c r="BN79" i="1"/>
  <c r="Z89" i="1"/>
  <c r="BN89" i="1"/>
  <c r="Z96" i="1"/>
  <c r="BN96" i="1"/>
  <c r="Z125" i="1"/>
  <c r="BN125" i="1"/>
  <c r="Z175" i="1"/>
  <c r="BN175" i="1"/>
  <c r="Z234" i="1"/>
  <c r="Z235" i="1" s="1"/>
  <c r="BN234" i="1"/>
  <c r="BP234" i="1"/>
  <c r="Y235" i="1"/>
  <c r="Z244" i="1"/>
  <c r="BN244" i="1"/>
  <c r="Z292" i="1"/>
  <c r="BN292" i="1"/>
  <c r="Z330" i="1"/>
  <c r="BN330" i="1"/>
  <c r="Z335" i="1"/>
  <c r="BN335" i="1"/>
  <c r="Z398" i="1"/>
  <c r="BN398" i="1"/>
  <c r="Z455" i="1"/>
  <c r="BN455" i="1"/>
  <c r="BP105" i="1"/>
  <c r="BN105" i="1"/>
  <c r="Z105" i="1"/>
  <c r="BP136" i="1"/>
  <c r="BN136" i="1"/>
  <c r="Z136" i="1"/>
  <c r="BP140" i="1"/>
  <c r="BN140" i="1"/>
  <c r="Z140" i="1"/>
  <c r="BP190" i="1"/>
  <c r="BN190" i="1"/>
  <c r="Z190" i="1"/>
  <c r="BP211" i="1"/>
  <c r="BN211" i="1"/>
  <c r="Z211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Z30" i="1"/>
  <c r="BN30" i="1"/>
  <c r="Z57" i="1"/>
  <c r="BN57" i="1"/>
  <c r="Y65" i="1"/>
  <c r="Z75" i="1"/>
  <c r="BN75" i="1"/>
  <c r="BP117" i="1"/>
  <c r="BN117" i="1"/>
  <c r="Z117" i="1"/>
  <c r="BP167" i="1"/>
  <c r="BN167" i="1"/>
  <c r="Z167" i="1"/>
  <c r="BP202" i="1"/>
  <c r="BN202" i="1"/>
  <c r="Z202" i="1"/>
  <c r="BP228" i="1"/>
  <c r="BN228" i="1"/>
  <c r="Z228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Y92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Z209" i="1"/>
  <c r="BN209" i="1"/>
  <c r="Z213" i="1"/>
  <c r="BN213" i="1"/>
  <c r="Z226" i="1"/>
  <c r="BN226" i="1"/>
  <c r="Z230" i="1"/>
  <c r="BN230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BP141" i="1"/>
  <c r="BN141" i="1"/>
  <c r="Z141" i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Y361" i="1"/>
  <c r="BP369" i="1"/>
  <c r="BN369" i="1"/>
  <c r="Z369" i="1"/>
  <c r="Y371" i="1"/>
  <c r="F512" i="1"/>
  <c r="H9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BN84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220" i="1" l="1"/>
  <c r="Z350" i="1"/>
  <c r="Z231" i="1"/>
  <c r="Z338" i="1"/>
  <c r="Z192" i="1"/>
  <c r="Z137" i="1"/>
  <c r="Z92" i="1"/>
  <c r="Z355" i="1"/>
  <c r="Z371" i="1"/>
  <c r="Z325" i="1"/>
  <c r="Z187" i="1"/>
  <c r="Z126" i="1"/>
  <c r="Z404" i="1"/>
  <c r="Z203" i="1"/>
  <c r="Z132" i="1"/>
  <c r="Z121" i="1"/>
  <c r="Z71" i="1"/>
  <c r="Z58" i="1"/>
  <c r="X505" i="1"/>
  <c r="Z360" i="1"/>
  <c r="Z294" i="1"/>
  <c r="Z142" i="1"/>
  <c r="Z270" i="1"/>
  <c r="Z450" i="1"/>
  <c r="Z65" i="1"/>
  <c r="Y506" i="1"/>
  <c r="Y504" i="1"/>
  <c r="Z32" i="1"/>
  <c r="Z465" i="1"/>
  <c r="Z459" i="1"/>
  <c r="Z480" i="1"/>
  <c r="Z444" i="1"/>
  <c r="Z318" i="1"/>
  <c r="Z312" i="1"/>
  <c r="Z263" i="1"/>
  <c r="Z246" i="1"/>
  <c r="Z215" i="1"/>
  <c r="Z177" i="1"/>
  <c r="Z85" i="1"/>
  <c r="Y503" i="1"/>
  <c r="Z399" i="1"/>
  <c r="Z171" i="1"/>
  <c r="Z304" i="1"/>
  <c r="Z153" i="1"/>
  <c r="Z474" i="1"/>
  <c r="Z416" i="1"/>
  <c r="Z255" i="1"/>
  <c r="Z80" i="1"/>
  <c r="Z44" i="1"/>
  <c r="Y502" i="1"/>
  <c r="Z108" i="1"/>
  <c r="Z100" i="1"/>
  <c r="Y505" i="1" l="1"/>
  <c r="Z507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<sst xmlns="http://schemas.openxmlformats.org/spreadsheetml/2006/main" count="2214" uniqueCount="793">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</sst>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32</v>
      </c>
      <c r="Y42" s="552">
        <f>IFERROR(IF(X42="",0,CEILING((X42/$H42),1)*$H42),"")</f>
        <v>32</v>
      </c>
      <c r="Z42" s="36">
        <f>IFERROR(IF(Y42=0,"",ROUNDUP(Y42/H42,0)*0.00902),"")</f>
        <v>7.2160000000000002E-2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33.68</v>
      </c>
      <c r="BN42" s="64">
        <f>IFERROR(Y42*I42/H42,"0")</f>
        <v>33.68</v>
      </c>
      <c r="BO42" s="64">
        <f>IFERROR(1/J42*(X42/H42),"0")</f>
        <v>6.0606060606060608E-2</v>
      </c>
      <c r="BP42" s="64">
        <f>IFERROR(1/J42*(Y42/H42),"0")</f>
        <v>6.0606060606060608E-2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10.777777777777779</v>
      </c>
      <c r="Y44" s="553">
        <f>IFERROR(Y41/H41,"0")+IFERROR(Y42/H42,"0")+IFERROR(Y43/H43,"0")</f>
        <v>11</v>
      </c>
      <c r="Z44" s="553">
        <f>IFERROR(IF(Z41="",0,Z41),"0")+IFERROR(IF(Z42="",0,Z42),"0")+IFERROR(IF(Z43="",0,Z43),"0")</f>
        <v>0.12909999999999999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62</v>
      </c>
      <c r="Y45" s="553">
        <f>IFERROR(SUM(Y41:Y43),"0")</f>
        <v>64.400000000000006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820</v>
      </c>
      <c r="Y53" s="552">
        <f t="shared" si="6"/>
        <v>820.80000000000007</v>
      </c>
      <c r="Z53" s="36">
        <f>IFERROR(IF(Y53=0,"",ROUNDUP(Y53/H53,0)*0.01898),"")</f>
        <v>1.44248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853.0277777777776</v>
      </c>
      <c r="BN53" s="64">
        <f t="shared" si="8"/>
        <v>853.8599999999999</v>
      </c>
      <c r="BO53" s="64">
        <f t="shared" si="9"/>
        <v>1.1863425925925926</v>
      </c>
      <c r="BP53" s="64">
        <f t="shared" si="10"/>
        <v>1.1875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229.5</v>
      </c>
      <c r="Y57" s="552">
        <f t="shared" si="6"/>
        <v>229.5</v>
      </c>
      <c r="Z57" s="36">
        <f>IFERROR(IF(Y57=0,"",ROUNDUP(Y57/H57,0)*0.00902),"")</f>
        <v>0.46001999999999998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240.20999999999998</v>
      </c>
      <c r="BN57" s="64">
        <f t="shared" si="8"/>
        <v>240.20999999999998</v>
      </c>
      <c r="BO57" s="64">
        <f t="shared" si="9"/>
        <v>0.38636363636363635</v>
      </c>
      <c r="BP57" s="64">
        <f t="shared" si="10"/>
        <v>0.38636363636363635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126.92592592592592</v>
      </c>
      <c r="Y58" s="553">
        <f>IFERROR(Y52/H52,"0")+IFERROR(Y53/H53,"0")+IFERROR(Y54/H54,"0")+IFERROR(Y55/H55,"0")+IFERROR(Y56/H56,"0")+IFERROR(Y57/H57,"0")</f>
        <v>127</v>
      </c>
      <c r="Z58" s="553">
        <f>IFERROR(IF(Z52="",0,Z52),"0")+IFERROR(IF(Z53="",0,Z53),"0")+IFERROR(IF(Z54="",0,Z54),"0")+IFERROR(IF(Z55="",0,Z55),"0")+IFERROR(IF(Z56="",0,Z56),"0")+IFERROR(IF(Z57="",0,Z57),"0")</f>
        <v>1.9024999999999999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1049.5</v>
      </c>
      <c r="Y59" s="553">
        <f>IFERROR(SUM(Y52:Y57),"0")</f>
        <v>1050.3000000000002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700</v>
      </c>
      <c r="Y61" s="552">
        <f>IFERROR(IF(X61="",0,CEILING((X61/$H61),1)*$H61),"")</f>
        <v>702</v>
      </c>
      <c r="Z61" s="36">
        <f>IFERROR(IF(Y61=0,"",ROUNDUP(Y61/H61,0)*0.01898),"")</f>
        <v>1.2337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728.19444444444434</v>
      </c>
      <c r="BN61" s="64">
        <f>IFERROR(Y61*I61/H61,"0")</f>
        <v>730.27499999999986</v>
      </c>
      <c r="BO61" s="64">
        <f>IFERROR(1/J61*(X61/H61),"0")</f>
        <v>1.0127314814814814</v>
      </c>
      <c r="BP61" s="64">
        <f>IFERROR(1/J61*(Y61/H61),"0")</f>
        <v>1.015625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94.5</v>
      </c>
      <c r="Y64" s="552">
        <f>IFERROR(IF(X64="",0,CEILING((X64/$H64),1)*$H64),"")</f>
        <v>94.5</v>
      </c>
      <c r="Z64" s="36">
        <f>IFERROR(IF(Y64=0,"",ROUNDUP(Y64/H64,0)*0.00651),"")</f>
        <v>0.22785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100.79999999999998</v>
      </c>
      <c r="BN64" s="64">
        <f>IFERROR(Y64*I64/H64,"0")</f>
        <v>100.79999999999998</v>
      </c>
      <c r="BO64" s="64">
        <f>IFERROR(1/J64*(X64/H64),"0")</f>
        <v>0.19230769230769232</v>
      </c>
      <c r="BP64" s="64">
        <f>IFERROR(1/J64*(Y64/H64),"0")</f>
        <v>0.19230769230769232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99.81481481481481</v>
      </c>
      <c r="Y65" s="553">
        <f>IFERROR(Y61/H61,"0")+IFERROR(Y62/H62,"0")+IFERROR(Y63/H63,"0")+IFERROR(Y64/H64,"0")</f>
        <v>100</v>
      </c>
      <c r="Z65" s="553">
        <f>IFERROR(IF(Z61="",0,Z61),"0")+IFERROR(IF(Z62="",0,Z62),"0")+IFERROR(IF(Z63="",0,Z63),"0")+IFERROR(IF(Z64="",0,Z64),"0")</f>
        <v>1.4615499999999999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794.5</v>
      </c>
      <c r="Y66" s="553">
        <f>IFERROR(SUM(Y61:Y64),"0")</f>
        <v>796.5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15</v>
      </c>
      <c r="Y76" s="55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1.7857142857142856</v>
      </c>
      <c r="Y80" s="553">
        <f>IFERROR(Y74/H74,"0")+IFERROR(Y75/H75,"0")+IFERROR(Y76/H76,"0")+IFERROR(Y77/H77,"0")+IFERROR(Y78/H78,"0")+IFERROR(Y79/H79,"0")</f>
        <v>2</v>
      </c>
      <c r="Z80" s="553">
        <f>IFERROR(IF(Z74="",0,Z74),"0")+IFERROR(IF(Z75="",0,Z75),"0")+IFERROR(IF(Z76="",0,Z76),"0")+IFERROR(IF(Z77="",0,Z77),"0")+IFERROR(IF(Z78="",0,Z78),"0")+IFERROR(IF(Z79="",0,Z79),"0")</f>
        <v>3.7960000000000001E-2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15</v>
      </c>
      <c r="Y81" s="553">
        <f>IFERROR(SUM(Y74:Y79),"0")</f>
        <v>16.8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160</v>
      </c>
      <c r="Y89" s="552">
        <f>IFERROR(IF(X89="",0,CEILING((X89/$H89),1)*$H89),"")</f>
        <v>162</v>
      </c>
      <c r="Z89" s="36">
        <f>IFERROR(IF(Y89=0,"",ROUNDUP(Y89/H89,0)*0.01898),"")</f>
        <v>0.28470000000000001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166.44444444444443</v>
      </c>
      <c r="BN89" s="64">
        <f>IFERROR(Y89*I89/H89,"0")</f>
        <v>168.52499999999998</v>
      </c>
      <c r="BO89" s="64">
        <f>IFERROR(1/J89*(X89/H89),"0")</f>
        <v>0.23148148148148145</v>
      </c>
      <c r="BP89" s="64">
        <f>IFERROR(1/J89*(Y89/H89),"0")</f>
        <v>0.23437499999999997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94.5</v>
      </c>
      <c r="Y91" s="552">
        <f>IFERROR(IF(X91="",0,CEILING((X91/$H91),1)*$H91),"")</f>
        <v>94.5</v>
      </c>
      <c r="Z91" s="36">
        <f>IFERROR(IF(Y91=0,"",ROUNDUP(Y91/H91,0)*0.00902),"")</f>
        <v>0.18942000000000001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98.91</v>
      </c>
      <c r="BN91" s="64">
        <f>IFERROR(Y91*I91/H91,"0")</f>
        <v>98.91</v>
      </c>
      <c r="BO91" s="64">
        <f>IFERROR(1/J91*(X91/H91),"0")</f>
        <v>0.15909090909090909</v>
      </c>
      <c r="BP91" s="64">
        <f>IFERROR(1/J91*(Y91/H91),"0")</f>
        <v>0.15909090909090909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35.81481481481481</v>
      </c>
      <c r="Y92" s="553">
        <f>IFERROR(Y89/H89,"0")+IFERROR(Y90/H90,"0")+IFERROR(Y91/H91,"0")</f>
        <v>36</v>
      </c>
      <c r="Z92" s="553">
        <f>IFERROR(IF(Z89="",0,Z89),"0")+IFERROR(IF(Z90="",0,Z90),"0")+IFERROR(IF(Z91="",0,Z91),"0")</f>
        <v>0.47411999999999999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254.5</v>
      </c>
      <c r="Y93" s="553">
        <f>IFERROR(SUM(Y89:Y91),"0")</f>
        <v>256.5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123</v>
      </c>
      <c r="Y95" s="552">
        <f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130.8811111111111</v>
      </c>
      <c r="BN95" s="64">
        <f>IFERROR(Y95*I95/H95,"0")</f>
        <v>137.904</v>
      </c>
      <c r="BO95" s="64">
        <f>IFERROR(1/J95*(X95/H95),"0")</f>
        <v>0.23726851851851852</v>
      </c>
      <c r="BP95" s="64">
        <f>IFERROR(1/J95*(Y95/H95),"0")</f>
        <v>0.25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26.1</v>
      </c>
      <c r="Y98" s="552">
        <f>IFERROR(IF(X98="",0,CEILING((X98/$H98),1)*$H98),"")</f>
        <v>27</v>
      </c>
      <c r="Z98" s="36">
        <f>IFERROR(IF(Y98=0,"",ROUNDUP(Y98/H98,0)*0.00651),"")</f>
        <v>6.5100000000000005E-2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28.535999999999998</v>
      </c>
      <c r="BN98" s="64">
        <f>IFERROR(Y98*I98/H98,"0")</f>
        <v>29.519999999999996</v>
      </c>
      <c r="BO98" s="64">
        <f>IFERROR(1/J98*(X98/H98),"0")</f>
        <v>5.3113553113553112E-2</v>
      </c>
      <c r="BP98" s="64">
        <f>IFERROR(1/J98*(Y98/H98),"0")</f>
        <v>5.4945054945054951E-2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24.851851851851851</v>
      </c>
      <c r="Y100" s="553">
        <f>IFERROR(Y95/H95,"0")+IFERROR(Y96/H96,"0")+IFERROR(Y97/H97,"0")+IFERROR(Y98/H98,"0")+IFERROR(Y99/H99,"0")</f>
        <v>26</v>
      </c>
      <c r="Z100" s="553">
        <f>IFERROR(IF(Z95="",0,Z95),"0")+IFERROR(IF(Z96="",0,Z96),"0")+IFERROR(IF(Z97="",0,Z97),"0")+IFERROR(IF(Z98="",0,Z98),"0")+IFERROR(IF(Z99="",0,Z99),"0")</f>
        <v>0.36878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149.1</v>
      </c>
      <c r="Y101" s="553">
        <f>IFERROR(SUM(Y95:Y99),"0")</f>
        <v>156.6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18.75</v>
      </c>
      <c r="Y105" s="552">
        <f>IFERROR(IF(X105="",0,CEILING((X105/$H105),1)*$H105),"")</f>
        <v>18.75</v>
      </c>
      <c r="Z105" s="36">
        <f>IFERROR(IF(Y105=0,"",ROUNDUP(Y105/H105,0)*0.00902),"")</f>
        <v>4.5100000000000001E-2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19.8</v>
      </c>
      <c r="BN105" s="64">
        <f>IFERROR(Y105*I105/H105,"0")</f>
        <v>19.8</v>
      </c>
      <c r="BO105" s="64">
        <f>IFERROR(1/J105*(X105/H105),"0")</f>
        <v>3.787878787878788E-2</v>
      </c>
      <c r="BP105" s="64">
        <f>IFERROR(1/J105*(Y105/H105),"0")</f>
        <v>3.787878787878788E-2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5</v>
      </c>
      <c r="Y108" s="553">
        <f>IFERROR(Y104/H104,"0")+IFERROR(Y105/H105,"0")+IFERROR(Y106/H106,"0")+IFERROR(Y107/H107,"0")</f>
        <v>5</v>
      </c>
      <c r="Z108" s="553">
        <f>IFERROR(IF(Z104="",0,Z104),"0")+IFERROR(IF(Z105="",0,Z105),"0")+IFERROR(IF(Z106="",0,Z106),"0")+IFERROR(IF(Z107="",0,Z107),"0")</f>
        <v>4.5100000000000001E-2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18.75</v>
      </c>
      <c r="Y109" s="553">
        <f>IFERROR(SUM(Y104:Y107),"0")</f>
        <v>18.75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38</v>
      </c>
      <c r="Y117" s="552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40.406666666666666</v>
      </c>
      <c r="BN117" s="64">
        <f>IFERROR(Y117*I117/H117,"0")</f>
        <v>43.065000000000005</v>
      </c>
      <c r="BO117" s="64">
        <f>IFERROR(1/J117*(X117/H117),"0")</f>
        <v>7.3302469135802475E-2</v>
      </c>
      <c r="BP117" s="64">
        <f>IFERROR(1/J117*(Y117/H117),"0")</f>
        <v>7.8125E-2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26.1</v>
      </c>
      <c r="Y119" s="552">
        <f>IFERROR(IF(X119="",0,CEILING((X119/$H119),1)*$H119),"")</f>
        <v>27</v>
      </c>
      <c r="Z119" s="36">
        <f>IFERROR(IF(Y119=0,"",ROUNDUP(Y119/H119,0)*0.00651),"")</f>
        <v>6.5100000000000005E-2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28.535999999999998</v>
      </c>
      <c r="BN119" s="64">
        <f>IFERROR(Y119*I119/H119,"0")</f>
        <v>29.519999999999996</v>
      </c>
      <c r="BO119" s="64">
        <f>IFERROR(1/J119*(X119/H119),"0")</f>
        <v>5.3113553113553112E-2</v>
      </c>
      <c r="BP119" s="64">
        <f>IFERROR(1/J119*(Y119/H119),"0")</f>
        <v>5.4945054945054951E-2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14.358024691358025</v>
      </c>
      <c r="Y121" s="553">
        <f>IFERROR(Y117/H117,"0")+IFERROR(Y118/H118,"0")+IFERROR(Y119/H119,"0")+IFERROR(Y120/H120,"0")</f>
        <v>15</v>
      </c>
      <c r="Z121" s="553">
        <f>IFERROR(IF(Z117="",0,Z117),"0")+IFERROR(IF(Z118="",0,Z118),"0")+IFERROR(IF(Z119="",0,Z119),"0")+IFERROR(IF(Z120="",0,Z120),"0")</f>
        <v>0.16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64.099999999999994</v>
      </c>
      <c r="Y122" s="553">
        <f>IFERROR(SUM(Y117:Y120),"0")</f>
        <v>67.5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12.4</v>
      </c>
      <c r="Y130" s="552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13.097499999999998</v>
      </c>
      <c r="BN130" s="64">
        <f>IFERROR(Y130*I130/H130,"0")</f>
        <v>13.52</v>
      </c>
      <c r="BO130" s="64">
        <f>IFERROR(1/J130*(X130/H130),"0")</f>
        <v>2.1291208791208792E-2</v>
      </c>
      <c r="BP130" s="64">
        <f>IFERROR(1/J130*(Y130/H130),"0")</f>
        <v>2.197802197802198E-2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3.875</v>
      </c>
      <c r="Y132" s="553">
        <f>IFERROR(Y130/H130,"0")+IFERROR(Y131/H131,"0")</f>
        <v>4</v>
      </c>
      <c r="Z132" s="553">
        <f>IFERROR(IF(Z130="",0,Z130),"0")+IFERROR(IF(Z131="",0,Z131),"0")</f>
        <v>2.6040000000000001E-2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12.4</v>
      </c>
      <c r="Y133" s="553">
        <f>IFERROR(SUM(Y130:Y131),"0")</f>
        <v>12.8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5.25</v>
      </c>
      <c r="Y136" s="552">
        <f>IFERROR(IF(X136="",0,CEILING((X136/$H136),1)*$H136),"")</f>
        <v>5.6</v>
      </c>
      <c r="Z136" s="36">
        <f>IFERROR(IF(Y136=0,"",ROUNDUP(Y136/H136,0)*0.00651),"")</f>
        <v>1.302E-2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5.7525000000000004</v>
      </c>
      <c r="BN136" s="64">
        <f>IFERROR(Y136*I136/H136,"0")</f>
        <v>6.1359999999999992</v>
      </c>
      <c r="BO136" s="64">
        <f>IFERROR(1/J136*(X136/H136),"0")</f>
        <v>1.0302197802197804E-2</v>
      </c>
      <c r="BP136" s="64">
        <f>IFERROR(1/J136*(Y136/H136),"0")</f>
        <v>1.098901098901099E-2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1.8750000000000002</v>
      </c>
      <c r="Y137" s="553">
        <f>IFERROR(Y135/H135,"0")+IFERROR(Y136/H136,"0")</f>
        <v>2</v>
      </c>
      <c r="Z137" s="553">
        <f>IFERROR(IF(Z135="",0,Z135),"0")+IFERROR(IF(Z136="",0,Z136),"0")</f>
        <v>1.302E-2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5.25</v>
      </c>
      <c r="Y138" s="553">
        <f>IFERROR(SUM(Y135:Y136),"0")</f>
        <v>5.6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35</v>
      </c>
      <c r="Y150" s="552">
        <f>IFERROR(IF(X150="",0,CEILING((X150/$H150),1)*$H150),"")</f>
        <v>36</v>
      </c>
      <c r="Z150" s="36">
        <f>IFERROR(IF(Y150=0,"",ROUNDUP(Y150/H150,0)*0.01898),"")</f>
        <v>7.5920000000000001E-2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37.275000000000006</v>
      </c>
      <c r="BN150" s="64">
        <f>IFERROR(Y150*I150/H150,"0")</f>
        <v>38.340000000000003</v>
      </c>
      <c r="BO150" s="64">
        <f>IFERROR(1/J150*(X150/H150),"0")</f>
        <v>6.0763888888888888E-2</v>
      </c>
      <c r="BP150" s="64">
        <f>IFERROR(1/J150*(Y150/H150),"0")</f>
        <v>6.25E-2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15</v>
      </c>
      <c r="Y152" s="552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15.975000000000001</v>
      </c>
      <c r="BN152" s="64">
        <f>IFERROR(Y152*I152/H152,"0")</f>
        <v>19.170000000000002</v>
      </c>
      <c r="BO152" s="64">
        <f>IFERROR(1/J152*(X152/H152),"0")</f>
        <v>2.6041666666666668E-2</v>
      </c>
      <c r="BP152" s="64">
        <f>IFERROR(1/J152*(Y152/H152),"0")</f>
        <v>3.125E-2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5.5555555555555554</v>
      </c>
      <c r="Y153" s="553">
        <f>IFERROR(Y150/H150,"0")+IFERROR(Y151/H151,"0")+IFERROR(Y152/H152,"0")</f>
        <v>6</v>
      </c>
      <c r="Z153" s="553">
        <f>IFERROR(IF(Z150="",0,Z150),"0")+IFERROR(IF(Z151="",0,Z151),"0")+IFERROR(IF(Z152="",0,Z152),"0")</f>
        <v>0.11388000000000001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50</v>
      </c>
      <c r="Y154" s="553">
        <f>IFERROR(SUM(Y150:Y152),"0")</f>
        <v>54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24</v>
      </c>
      <c r="Y162" s="552">
        <f t="shared" ref="Y162:Y170" si="16">IFERROR(IF(X162="",0,CEILING((X162/$H162),1)*$H162),"")</f>
        <v>25.200000000000003</v>
      </c>
      <c r="Z162" s="36">
        <f>IFERROR(IF(Y162=0,"",ROUNDUP(Y162/H162,0)*0.00902),"")</f>
        <v>5.4120000000000001E-2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25.542857142857141</v>
      </c>
      <c r="BN162" s="64">
        <f t="shared" ref="BN162:BN170" si="18">IFERROR(Y162*I162/H162,"0")</f>
        <v>26.82</v>
      </c>
      <c r="BO162" s="64">
        <f t="shared" ref="BO162:BO170" si="19">IFERROR(1/J162*(X162/H162),"0")</f>
        <v>4.3290043290043295E-2</v>
      </c>
      <c r="BP162" s="64">
        <f t="shared" ref="BP162:BP170" si="20">IFERROR(1/J162*(Y162/H162),"0")</f>
        <v>4.5454545454545456E-2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5.7142857142857144</v>
      </c>
      <c r="Y171" s="553">
        <f>IFERROR(Y162/H162,"0")+IFERROR(Y163/H163,"0")+IFERROR(Y164/H164,"0")+IFERROR(Y165/H165,"0")+IFERROR(Y166/H166,"0")+IFERROR(Y167/H167,"0")+IFERROR(Y168/H168,"0")+IFERROR(Y169/H169,"0")+IFERROR(Y170/H170,"0")</f>
        <v>6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5.4120000000000001E-2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24</v>
      </c>
      <c r="Y172" s="553">
        <f>IFERROR(SUM(Y162:Y170),"0")</f>
        <v>25.200000000000003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2.5</v>
      </c>
      <c r="Y174" s="552">
        <f>IFERROR(IF(X174="",0,CEILING((X174/$H174),1)*$H174),"")</f>
        <v>2.52</v>
      </c>
      <c r="Z174" s="36">
        <f>IFERROR(IF(Y174=0,"",ROUNDUP(Y174/H174,0)*0.0059),"")</f>
        <v>1.18E-2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2.876984126984127</v>
      </c>
      <c r="BN174" s="64">
        <f>IFERROR(Y174*I174/H174,"0")</f>
        <v>2.9</v>
      </c>
      <c r="BO174" s="64">
        <f>IFERROR(1/J174*(X174/H174),"0")</f>
        <v>9.1857730746619636E-3</v>
      </c>
      <c r="BP174" s="64">
        <f>IFERROR(1/J174*(Y174/H174),"0")</f>
        <v>9.2592592592592587E-3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2.5</v>
      </c>
      <c r="Y175" s="552">
        <f>IFERROR(IF(X175="",0,CEILING((X175/$H175),1)*$H175),"")</f>
        <v>2.52</v>
      </c>
      <c r="Z175" s="36">
        <f>IFERROR(IF(Y175=0,"",ROUNDUP(Y175/H175,0)*0.0059),"")</f>
        <v>1.18E-2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2.876984126984127</v>
      </c>
      <c r="BN175" s="64">
        <f>IFERROR(Y175*I175/H175,"0")</f>
        <v>2.9</v>
      </c>
      <c r="BO175" s="64">
        <f>IFERROR(1/J175*(X175/H175),"0")</f>
        <v>9.1857730746619636E-3</v>
      </c>
      <c r="BP175" s="64">
        <f>IFERROR(1/J175*(Y175/H175),"0")</f>
        <v>9.2592592592592587E-3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25</v>
      </c>
      <c r="Y176" s="552">
        <f>IFERROR(IF(X176="",0,CEILING((X176/$H176),1)*$H176),"")</f>
        <v>25.2</v>
      </c>
      <c r="Z176" s="36">
        <f>IFERROR(IF(Y176=0,"",ROUNDUP(Y176/H176,0)*0.0059),"")</f>
        <v>0.11799999999999999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28.769841269841269</v>
      </c>
      <c r="BN176" s="64">
        <f>IFERROR(Y176*I176/H176,"0")</f>
        <v>29</v>
      </c>
      <c r="BO176" s="64">
        <f>IFERROR(1/J176*(X176/H176),"0")</f>
        <v>9.185773074661964E-2</v>
      </c>
      <c r="BP176" s="64">
        <f>IFERROR(1/J176*(Y176/H176),"0")</f>
        <v>9.2592592592592587E-2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23.80952380952381</v>
      </c>
      <c r="Y177" s="553">
        <f>IFERROR(Y174/H174,"0")+IFERROR(Y175/H175,"0")+IFERROR(Y176/H176,"0")</f>
        <v>24</v>
      </c>
      <c r="Z177" s="553">
        <f>IFERROR(IF(Z174="",0,Z174),"0")+IFERROR(IF(Z175="",0,Z175),"0")+IFERROR(IF(Z176="",0,Z176),"0")</f>
        <v>0.1416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30</v>
      </c>
      <c r="Y178" s="553">
        <f>IFERROR(SUM(Y174:Y176),"0")</f>
        <v>30.24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2.5</v>
      </c>
      <c r="Y180" s="552">
        <f>IFERROR(IF(X180="",0,CEILING((X180/$H180),1)*$H180),"")</f>
        <v>2.52</v>
      </c>
      <c r="Z180" s="36">
        <f>IFERROR(IF(Y180=0,"",ROUNDUP(Y180/H180,0)*0.0059),"")</f>
        <v>1.18E-2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2.876984126984127</v>
      </c>
      <c r="BN180" s="64">
        <f>IFERROR(Y180*I180/H180,"0")</f>
        <v>2.9</v>
      </c>
      <c r="BO180" s="64">
        <f>IFERROR(1/J180*(X180/H180),"0")</f>
        <v>9.1857730746619636E-3</v>
      </c>
      <c r="BP180" s="64">
        <f>IFERROR(1/J180*(Y180/H180),"0")</f>
        <v>9.2592592592592587E-3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1.9841269841269842</v>
      </c>
      <c r="Y181" s="553">
        <f>IFERROR(Y180/H180,"0")</f>
        <v>2</v>
      </c>
      <c r="Z181" s="553">
        <f>IFERROR(IF(Z180="",0,Z180),"0")</f>
        <v>1.18E-2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2.5</v>
      </c>
      <c r="Y182" s="553">
        <f>IFERROR(SUM(Y180:Y180),"0")</f>
        <v>2.52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55</v>
      </c>
      <c r="Y195" s="552">
        <f t="shared" ref="Y195:Y202" si="21">IFERROR(IF(X195="",0,CEILING((X195/$H195),1)*$H195),"")</f>
        <v>59.400000000000006</v>
      </c>
      <c r="Z195" s="36">
        <f>IFERROR(IF(Y195=0,"",ROUNDUP(Y195/H195,0)*0.00902),"")</f>
        <v>9.9220000000000003E-2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57.138888888888886</v>
      </c>
      <c r="BN195" s="64">
        <f t="shared" ref="BN195:BN202" si="23">IFERROR(Y195*I195/H195,"0")</f>
        <v>61.71</v>
      </c>
      <c r="BO195" s="64">
        <f t="shared" ref="BO195:BO202" si="24">IFERROR(1/J195*(X195/H195),"0")</f>
        <v>7.716049382716049E-2</v>
      </c>
      <c r="BP195" s="64">
        <f t="shared" ref="BP195:BP202" si="25">IFERROR(1/J195*(Y195/H195),"0")</f>
        <v>8.3333333333333343E-2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25</v>
      </c>
      <c r="Y196" s="552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25.972222222222221</v>
      </c>
      <c r="BN196" s="64">
        <f t="shared" si="23"/>
        <v>28.049999999999997</v>
      </c>
      <c r="BO196" s="64">
        <f t="shared" si="24"/>
        <v>3.5072951739618406E-2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30</v>
      </c>
      <c r="Y197" s="552">
        <f t="shared" si="21"/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31.166666666666668</v>
      </c>
      <c r="BN197" s="64">
        <f t="shared" si="23"/>
        <v>33.660000000000004</v>
      </c>
      <c r="BO197" s="64">
        <f t="shared" si="24"/>
        <v>4.208754208754209E-2</v>
      </c>
      <c r="BP197" s="64">
        <f t="shared" si="25"/>
        <v>4.5454545454545463E-2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30</v>
      </c>
      <c r="Y198" s="552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31.166666666666668</v>
      </c>
      <c r="BN198" s="64">
        <f t="shared" si="23"/>
        <v>33.660000000000004</v>
      </c>
      <c r="BO198" s="64">
        <f t="shared" si="24"/>
        <v>4.208754208754209E-2</v>
      </c>
      <c r="BP198" s="64">
        <f t="shared" si="25"/>
        <v>4.5454545454545463E-2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25.925925925925924</v>
      </c>
      <c r="Y203" s="553">
        <f>IFERROR(Y195/H195,"0")+IFERROR(Y196/H196,"0")+IFERROR(Y197/H197,"0")+IFERROR(Y198/H198,"0")+IFERROR(Y199/H199,"0")+IFERROR(Y200/H200,"0")+IFERROR(Y201/H201,"0")+IFERROR(Y202/H202,"0")</f>
        <v>28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0.25256000000000001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140</v>
      </c>
      <c r="Y204" s="553">
        <f>IFERROR(SUM(Y195:Y202),"0")</f>
        <v>151.20000000000002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10</v>
      </c>
      <c r="Y209" s="552">
        <f t="shared" si="26"/>
        <v>12</v>
      </c>
      <c r="Z209" s="36">
        <f t="shared" ref="Z209:Z214" si="31">IFERROR(IF(Y209=0,"",ROUNDUP(Y209/H209,0)*0.00651),"")</f>
        <v>3.2550000000000003E-2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11.125</v>
      </c>
      <c r="BN209" s="64">
        <f t="shared" si="28"/>
        <v>13.35</v>
      </c>
      <c r="BO209" s="64">
        <f t="shared" si="29"/>
        <v>2.2893772893772896E-2</v>
      </c>
      <c r="BP209" s="64">
        <f t="shared" si="30"/>
        <v>2.7472527472527476E-2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13.95</v>
      </c>
      <c r="Y211" s="552">
        <f t="shared" si="26"/>
        <v>14.399999999999999</v>
      </c>
      <c r="Z211" s="36">
        <f t="shared" si="31"/>
        <v>3.9059999999999997E-2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15.41475</v>
      </c>
      <c r="BN211" s="64">
        <f t="shared" si="28"/>
        <v>15.912000000000001</v>
      </c>
      <c r="BO211" s="64">
        <f t="shared" si="29"/>
        <v>3.1936813186813191E-2</v>
      </c>
      <c r="BP211" s="64">
        <f t="shared" si="30"/>
        <v>3.2967032967032968E-2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11.25</v>
      </c>
      <c r="Y212" s="552">
        <f t="shared" si="26"/>
        <v>12</v>
      </c>
      <c r="Z212" s="36">
        <f t="shared" si="31"/>
        <v>3.2550000000000003E-2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12.43125</v>
      </c>
      <c r="BN212" s="64">
        <f t="shared" si="28"/>
        <v>13.260000000000002</v>
      </c>
      <c r="BO212" s="64">
        <f t="shared" si="29"/>
        <v>2.5755494505494508E-2</v>
      </c>
      <c r="BP212" s="64">
        <f t="shared" si="30"/>
        <v>2.7472527472527476E-2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10</v>
      </c>
      <c r="Y214" s="552">
        <f t="shared" si="26"/>
        <v>12</v>
      </c>
      <c r="Z214" s="36">
        <f t="shared" si="31"/>
        <v>3.2550000000000003E-2</v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11.074999999999999</v>
      </c>
      <c r="BN214" s="64">
        <f t="shared" si="28"/>
        <v>13.290000000000001</v>
      </c>
      <c r="BO214" s="64">
        <f t="shared" si="29"/>
        <v>2.2893772893772896E-2</v>
      </c>
      <c r="BP214" s="64">
        <f t="shared" si="30"/>
        <v>2.7472527472527476E-2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18.833333333333336</v>
      </c>
      <c r="Y215" s="553">
        <f>IFERROR(Y206/H206,"0")+IFERROR(Y207/H207,"0")+IFERROR(Y208/H208,"0")+IFERROR(Y209/H209,"0")+IFERROR(Y210/H210,"0")+IFERROR(Y211/H211,"0")+IFERROR(Y212/H212,"0")+IFERROR(Y213/H213,"0")+IFERROR(Y214/H214,"0")</f>
        <v>21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0.13671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45.2</v>
      </c>
      <c r="Y216" s="553">
        <f>IFERROR(SUM(Y206:Y214),"0")</f>
        <v>50.4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3.6</v>
      </c>
      <c r="Y243" s="552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3.95</v>
      </c>
      <c r="BN243" s="64">
        <f>IFERROR(Y243*I243/H243,"0")</f>
        <v>3.95</v>
      </c>
      <c r="BO243" s="64">
        <f>IFERROR(1/J243*(X243/H243),"0")</f>
        <v>9.2592592592592587E-3</v>
      </c>
      <c r="BP243" s="64">
        <f>IFERROR(1/J243*(Y243/H243),"0")</f>
        <v>9.2592592592592587E-3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2</v>
      </c>
      <c r="Y246" s="553">
        <f>IFERROR(Y242/H242,"0")+IFERROR(Y243/H243,"0")+IFERROR(Y244/H244,"0")+IFERROR(Y245/H245,"0")</f>
        <v>2</v>
      </c>
      <c r="Z246" s="553">
        <f>IFERROR(IF(Z242="",0,Z242),"0")+IFERROR(IF(Z243="",0,Z243),"0")+IFERROR(IF(Z244="",0,Z244),"0")+IFERROR(IF(Z245="",0,Z245),"0")</f>
        <v>1.18E-2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3.6</v>
      </c>
      <c r="Y247" s="553">
        <f>IFERROR(SUM(Y242:Y245),"0")</f>
        <v>3.6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50</v>
      </c>
      <c r="Y250" s="552">
        <f>IFERROR(IF(X250="",0,CEILING((X250/$H250),1)*$H250),"")</f>
        <v>54</v>
      </c>
      <c r="Z250" s="36">
        <f>IFERROR(IF(Y250=0,"",ROUNDUP(Y250/H250,0)*0.01898),"")</f>
        <v>9.4899999999999998E-2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52.013888888888886</v>
      </c>
      <c r="BN250" s="64">
        <f>IFERROR(Y250*I250/H250,"0")</f>
        <v>56.17499999999999</v>
      </c>
      <c r="BO250" s="64">
        <f>IFERROR(1/J250*(X250/H250),"0")</f>
        <v>7.2337962962962965E-2</v>
      </c>
      <c r="BP250" s="64">
        <f>IFERROR(1/J250*(Y250/H250),"0")</f>
        <v>7.8125E-2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10</v>
      </c>
      <c r="Y251" s="552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10.402777777777777</v>
      </c>
      <c r="BN251" s="64">
        <f>IFERROR(Y251*I251/H251,"0")</f>
        <v>11.234999999999999</v>
      </c>
      <c r="BO251" s="64">
        <f>IFERROR(1/J251*(X251/H251),"0")</f>
        <v>1.4467592592592591E-2</v>
      </c>
      <c r="BP251" s="64">
        <f>IFERROR(1/J251*(Y251/H251),"0")</f>
        <v>1.5625E-2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190</v>
      </c>
      <c r="Y252" s="552">
        <f>IFERROR(IF(X252="",0,CEILING((X252/$H252),1)*$H252),"")</f>
        <v>194.4</v>
      </c>
      <c r="Z252" s="36">
        <f>IFERROR(IF(Y252=0,"",ROUNDUP(Y252/H252,0)*0.01898),"")</f>
        <v>0.34164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197.65277777777777</v>
      </c>
      <c r="BN252" s="64">
        <f>IFERROR(Y252*I252/H252,"0")</f>
        <v>202.22999999999996</v>
      </c>
      <c r="BO252" s="64">
        <f>IFERROR(1/J252*(X252/H252),"0")</f>
        <v>0.27488425925925924</v>
      </c>
      <c r="BP252" s="64">
        <f>IFERROR(1/J252*(Y252/H252),"0")</f>
        <v>0.28125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20</v>
      </c>
      <c r="Y253" s="552">
        <f>IFERROR(IF(X253="",0,CEILING((X253/$H253),1)*$H253),"")</f>
        <v>20</v>
      </c>
      <c r="Z253" s="36">
        <f>IFERROR(IF(Y253=0,"",ROUNDUP(Y253/H253,0)*0.00902),"")</f>
        <v>4.5100000000000001E-2</v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21.05</v>
      </c>
      <c r="BN253" s="64">
        <f>IFERROR(Y253*I253/H253,"0")</f>
        <v>21.05</v>
      </c>
      <c r="BO253" s="64">
        <f>IFERROR(1/J253*(X253/H253),"0")</f>
        <v>3.787878787878788E-2</v>
      </c>
      <c r="BP253" s="64">
        <f>IFERROR(1/J253*(Y253/H253),"0")</f>
        <v>3.787878787878788E-2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28.148148148148145</v>
      </c>
      <c r="Y255" s="553">
        <f>IFERROR(Y250/H250,"0")+IFERROR(Y251/H251,"0")+IFERROR(Y252/H252,"0")+IFERROR(Y253/H253,"0")+IFERROR(Y254/H254,"0")</f>
        <v>29</v>
      </c>
      <c r="Z255" s="553">
        <f>IFERROR(IF(Z250="",0,Z250),"0")+IFERROR(IF(Z251="",0,Z251),"0")+IFERROR(IF(Z252="",0,Z252),"0")+IFERROR(IF(Z253="",0,Z253),"0")+IFERROR(IF(Z254="",0,Z254),"0")</f>
        <v>0.50061999999999995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270</v>
      </c>
      <c r="Y256" s="553">
        <f>IFERROR(SUM(Y250:Y254),"0")</f>
        <v>279.2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230</v>
      </c>
      <c r="Y289" s="552">
        <f t="shared" si="37"/>
        <v>237.60000000000002</v>
      </c>
      <c r="Z289" s="36">
        <f>IFERROR(IF(Y289=0,"",ROUNDUP(Y289/H289,0)*0.01898),"")</f>
        <v>0.41755999999999999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239.26388888888886</v>
      </c>
      <c r="BN289" s="64">
        <f t="shared" si="39"/>
        <v>247.17</v>
      </c>
      <c r="BO289" s="64">
        <f t="shared" si="40"/>
        <v>0.33275462962962959</v>
      </c>
      <c r="BP289" s="64">
        <f t="shared" si="41"/>
        <v>0.34375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190</v>
      </c>
      <c r="Y290" s="552">
        <f t="shared" si="37"/>
        <v>194.4</v>
      </c>
      <c r="Z290" s="36">
        <f>IFERROR(IF(Y290=0,"",ROUNDUP(Y290/H290,0)*0.01898),"")</f>
        <v>0.34164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197.65277777777777</v>
      </c>
      <c r="BN290" s="64">
        <f t="shared" si="39"/>
        <v>202.22999999999996</v>
      </c>
      <c r="BO290" s="64">
        <f t="shared" si="40"/>
        <v>0.27488425925925924</v>
      </c>
      <c r="BP290" s="64">
        <f t="shared" si="41"/>
        <v>0.28125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1010</v>
      </c>
      <c r="Y291" s="552">
        <f t="shared" si="37"/>
        <v>1015.2</v>
      </c>
      <c r="Z291" s="36">
        <f>IFERROR(IF(Y291=0,"",ROUNDUP(Y291/H291,0)*0.01898),"")</f>
        <v>1.7841199999999999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1050.6805555555554</v>
      </c>
      <c r="BN291" s="64">
        <f t="shared" si="39"/>
        <v>1056.0899999999999</v>
      </c>
      <c r="BO291" s="64">
        <f t="shared" si="40"/>
        <v>1.4612268518518519</v>
      </c>
      <c r="BP291" s="64">
        <f t="shared" si="41"/>
        <v>1.46875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4</v>
      </c>
      <c r="Y292" s="552">
        <f t="shared" si="37"/>
        <v>4</v>
      </c>
      <c r="Z292" s="36">
        <f>IFERROR(IF(Y292=0,"",ROUNDUP(Y292/H292,0)*0.00902),"")</f>
        <v>9.0200000000000002E-3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4.21</v>
      </c>
      <c r="BN292" s="64">
        <f t="shared" si="39"/>
        <v>4.21</v>
      </c>
      <c r="BO292" s="64">
        <f t="shared" si="40"/>
        <v>7.575757575757576E-3</v>
      </c>
      <c r="BP292" s="64">
        <f t="shared" si="41"/>
        <v>7.575757575757576E-3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128</v>
      </c>
      <c r="Y293" s="552">
        <f t="shared" si="37"/>
        <v>128</v>
      </c>
      <c r="Z293" s="36">
        <f>IFERROR(IF(Y293=0,"",ROUNDUP(Y293/H293,0)*0.00902),"")</f>
        <v>0.28864000000000001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134.72</v>
      </c>
      <c r="BN293" s="64">
        <f t="shared" si="39"/>
        <v>134.72</v>
      </c>
      <c r="BO293" s="64">
        <f t="shared" si="40"/>
        <v>0.24242424242424243</v>
      </c>
      <c r="BP293" s="64">
        <f t="shared" si="41"/>
        <v>0.24242424242424243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165.40740740740739</v>
      </c>
      <c r="Y294" s="553">
        <f>IFERROR(Y288/H288,"0")+IFERROR(Y289/H289,"0")+IFERROR(Y290/H290,"0")+IFERROR(Y291/H291,"0")+IFERROR(Y292/H292,"0")+IFERROR(Y293/H293,"0")</f>
        <v>167</v>
      </c>
      <c r="Z294" s="553">
        <f>IFERROR(IF(Z288="",0,Z288),"0")+IFERROR(IF(Z289="",0,Z289),"0")+IFERROR(IF(Z290="",0,Z290),"0")+IFERROR(IF(Z291="",0,Z291),"0")+IFERROR(IF(Z292="",0,Z292),"0")+IFERROR(IF(Z293="",0,Z293),"0")</f>
        <v>2.8409800000000001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1562</v>
      </c>
      <c r="Y295" s="553">
        <f>IFERROR(SUM(Y288:Y293),"0")</f>
        <v>1579.2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133</v>
      </c>
      <c r="Y297" s="552">
        <f t="shared" ref="Y297:Y303" si="42">IFERROR(IF(X297="",0,CEILING((X297/$H297),1)*$H297),"")</f>
        <v>134.4</v>
      </c>
      <c r="Z297" s="36">
        <f>IFERROR(IF(Y297=0,"",ROUNDUP(Y297/H297,0)*0.00902),"")</f>
        <v>0.28864000000000001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141.54999999999998</v>
      </c>
      <c r="BN297" s="64">
        <f t="shared" ref="BN297:BN303" si="44">IFERROR(Y297*I297/H297,"0")</f>
        <v>143.04</v>
      </c>
      <c r="BO297" s="64">
        <f t="shared" ref="BO297:BO303" si="45">IFERROR(1/J297*(X297/H297),"0")</f>
        <v>0.23989898989898989</v>
      </c>
      <c r="BP297" s="64">
        <f t="shared" ref="BP297:BP303" si="46">IFERROR(1/J297*(Y297/H297),"0")</f>
        <v>0.24242424242424243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233</v>
      </c>
      <c r="Y298" s="552">
        <f t="shared" si="42"/>
        <v>235.20000000000002</v>
      </c>
      <c r="Z298" s="36">
        <f>IFERROR(IF(Y298=0,"",ROUNDUP(Y298/H298,0)*0.00902),"")</f>
        <v>0.50512000000000001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247.97857142857143</v>
      </c>
      <c r="BN298" s="64">
        <f t="shared" si="44"/>
        <v>250.32</v>
      </c>
      <c r="BO298" s="64">
        <f t="shared" si="45"/>
        <v>0.4202741702741703</v>
      </c>
      <c r="BP298" s="64">
        <f t="shared" si="46"/>
        <v>0.42424242424242425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29.4</v>
      </c>
      <c r="Y300" s="552">
        <f t="shared" si="42"/>
        <v>29.400000000000002</v>
      </c>
      <c r="Z300" s="36">
        <f>IFERROR(IF(Y300=0,"",ROUNDUP(Y300/H300,0)*0.00502),"")</f>
        <v>7.0280000000000009E-2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31.22</v>
      </c>
      <c r="BN300" s="64">
        <f t="shared" si="44"/>
        <v>31.22</v>
      </c>
      <c r="BO300" s="64">
        <f t="shared" si="45"/>
        <v>5.9829059829059825E-2</v>
      </c>
      <c r="BP300" s="64">
        <f t="shared" si="46"/>
        <v>5.9829059829059839E-2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17.5</v>
      </c>
      <c r="Y301" s="552">
        <f t="shared" si="42"/>
        <v>18.900000000000002</v>
      </c>
      <c r="Z301" s="36">
        <f>IFERROR(IF(Y301=0,"",ROUNDUP(Y301/H301,0)*0.00502),"")</f>
        <v>4.5179999999999998E-2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18.333333333333332</v>
      </c>
      <c r="BN301" s="64">
        <f t="shared" si="44"/>
        <v>19.8</v>
      </c>
      <c r="BO301" s="64">
        <f t="shared" si="45"/>
        <v>3.5612535612535613E-2</v>
      </c>
      <c r="BP301" s="64">
        <f t="shared" si="46"/>
        <v>3.8461538461538464E-2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109.47619047619047</v>
      </c>
      <c r="Y304" s="553">
        <f>IFERROR(Y297/H297,"0")+IFERROR(Y298/H298,"0")+IFERROR(Y299/H299,"0")+IFERROR(Y300/H300,"0")+IFERROR(Y301/H301,"0")+IFERROR(Y302/H302,"0")+IFERROR(Y303/H303,"0")</f>
        <v>111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0.90922000000000003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412.9</v>
      </c>
      <c r="Y305" s="553">
        <f>IFERROR(SUM(Y297:Y303),"0")</f>
        <v>417.9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3440</v>
      </c>
      <c r="Y307" s="552">
        <f>IFERROR(IF(X307="",0,CEILING((X307/$H307),1)*$H307),"")</f>
        <v>3447.6</v>
      </c>
      <c r="Z307" s="36">
        <f>IFERROR(IF(Y307=0,"",ROUNDUP(Y307/H307,0)*0.01898),"")</f>
        <v>8.3891600000000004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3666.2461538461539</v>
      </c>
      <c r="BN307" s="64">
        <f>IFERROR(Y307*I307/H307,"0")</f>
        <v>3674.3460000000005</v>
      </c>
      <c r="BO307" s="64">
        <f>IFERROR(1/J307*(X307/H307),"0")</f>
        <v>6.8910256410256414</v>
      </c>
      <c r="BP307" s="64">
        <f>IFERROR(1/J307*(Y307/H307),"0")</f>
        <v>6.90625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18</v>
      </c>
      <c r="Y310" s="552">
        <f>IFERROR(IF(X310="",0,CEILING((X310/$H310),1)*$H310),"")</f>
        <v>18</v>
      </c>
      <c r="Z310" s="36">
        <f>IFERROR(IF(Y310=0,"",ROUNDUP(Y310/H310,0)*0.00651),"")</f>
        <v>3.9059999999999997E-2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19.475999999999999</v>
      </c>
      <c r="BN310" s="64">
        <f>IFERROR(Y310*I310/H310,"0")</f>
        <v>19.475999999999999</v>
      </c>
      <c r="BO310" s="64">
        <f>IFERROR(1/J310*(X310/H310),"0")</f>
        <v>3.2967032967032968E-2</v>
      </c>
      <c r="BP310" s="64">
        <f>IFERROR(1/J310*(Y310/H310),"0")</f>
        <v>3.2967032967032968E-2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447.02564102564105</v>
      </c>
      <c r="Y312" s="553">
        <f>IFERROR(Y307/H307,"0")+IFERROR(Y308/H308,"0")+IFERROR(Y309/H309,"0")+IFERROR(Y310/H310,"0")+IFERROR(Y311/H311,"0")</f>
        <v>448</v>
      </c>
      <c r="Z312" s="553">
        <f>IFERROR(IF(Z307="",0,Z307),"0")+IFERROR(IF(Z308="",0,Z308),"0")+IFERROR(IF(Z309="",0,Z309),"0")+IFERROR(IF(Z310="",0,Z310),"0")+IFERROR(IF(Z311="",0,Z311),"0")</f>
        <v>8.4282199999999996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3458</v>
      </c>
      <c r="Y313" s="553">
        <f>IFERROR(SUM(Y307:Y311),"0")</f>
        <v>3465.6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248</v>
      </c>
      <c r="Y316" s="552">
        <f>IFERROR(IF(X316="",0,CEILING((X316/$H316),1)*$H316),"")</f>
        <v>249.6</v>
      </c>
      <c r="Z316" s="36">
        <f>IFERROR(IF(Y316=0,"",ROUNDUP(Y316/H316,0)*0.01898),"")</f>
        <v>0.60736000000000001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264.50153846153847</v>
      </c>
      <c r="BN316" s="64">
        <f>IFERROR(Y316*I316/H316,"0")</f>
        <v>266.20800000000003</v>
      </c>
      <c r="BO316" s="64">
        <f>IFERROR(1/J316*(X316/H316),"0")</f>
        <v>0.49679487179487181</v>
      </c>
      <c r="BP316" s="64">
        <f>IFERROR(1/J316*(Y316/H316),"0")</f>
        <v>0.5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55</v>
      </c>
      <c r="Y317" s="552">
        <f>IFERROR(IF(X317="",0,CEILING((X317/$H317),1)*$H317),"")</f>
        <v>58.800000000000004</v>
      </c>
      <c r="Z317" s="36">
        <f>IFERROR(IF(Y317=0,"",ROUNDUP(Y317/H317,0)*0.01898),"")</f>
        <v>0.13286000000000001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58.398214285714282</v>
      </c>
      <c r="BN317" s="64">
        <f>IFERROR(Y317*I317/H317,"0")</f>
        <v>62.433000000000007</v>
      </c>
      <c r="BO317" s="64">
        <f>IFERROR(1/J317*(X317/H317),"0")</f>
        <v>0.10230654761904762</v>
      </c>
      <c r="BP317" s="64">
        <f>IFERROR(1/J317*(Y317/H317),"0")</f>
        <v>0.109375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38.342490842490847</v>
      </c>
      <c r="Y318" s="553">
        <f>IFERROR(Y315/H315,"0")+IFERROR(Y316/H316,"0")+IFERROR(Y317/H317,"0")</f>
        <v>39</v>
      </c>
      <c r="Z318" s="553">
        <f>IFERROR(IF(Z315="",0,Z315),"0")+IFERROR(IF(Z316="",0,Z316),"0")+IFERROR(IF(Z317="",0,Z317),"0")</f>
        <v>0.74021999999999999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303</v>
      </c>
      <c r="Y319" s="553">
        <f>IFERROR(SUM(Y315:Y317),"0")</f>
        <v>308.39999999999998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28</v>
      </c>
      <c r="Y335" s="55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29.794074074074075</v>
      </c>
      <c r="BN335" s="64">
        <f>IFERROR(Y335*I335/H335,"0")</f>
        <v>34.475999999999999</v>
      </c>
      <c r="BO335" s="64">
        <f>IFERROR(1/J335*(X335/H335),"0")</f>
        <v>5.401234567901235E-2</v>
      </c>
      <c r="BP335" s="64">
        <f>IFERROR(1/J335*(Y335/H335),"0")</f>
        <v>6.25E-2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86.8</v>
      </c>
      <c r="Y336" s="552">
        <f>IFERROR(IF(X336="",0,CEILING((X336/$H336),1)*$H336),"")</f>
        <v>88.2</v>
      </c>
      <c r="Z336" s="36">
        <f>IFERROR(IF(Y336=0,"",ROUNDUP(Y336/H336,0)*0.00651),"")</f>
        <v>0.27342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97.215999999999994</v>
      </c>
      <c r="BN336" s="64">
        <f>IFERROR(Y336*I336/H336,"0")</f>
        <v>98.783999999999992</v>
      </c>
      <c r="BO336" s="64">
        <f>IFERROR(1/J336*(X336/H336),"0")</f>
        <v>0.2271062271062271</v>
      </c>
      <c r="BP336" s="64">
        <f>IFERROR(1/J336*(Y336/H336),"0")</f>
        <v>0.23076923076923078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62.3</v>
      </c>
      <c r="Y337" s="552">
        <f>IFERROR(IF(X337="",0,CEILING((X337/$H337),1)*$H337),"")</f>
        <v>63</v>
      </c>
      <c r="Z337" s="36">
        <f>IFERROR(IF(Y337=0,"",ROUNDUP(Y337/H337,0)*0.00651),"")</f>
        <v>0.1953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69.419999999999987</v>
      </c>
      <c r="BN337" s="64">
        <f>IFERROR(Y337*I337/H337,"0")</f>
        <v>70.199999999999989</v>
      </c>
      <c r="BO337" s="64">
        <f>IFERROR(1/J337*(X337/H337),"0")</f>
        <v>0.16300366300366301</v>
      </c>
      <c r="BP337" s="64">
        <f>IFERROR(1/J337*(Y337/H337),"0")</f>
        <v>0.16483516483516486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74.456790123456784</v>
      </c>
      <c r="Y338" s="553">
        <f>IFERROR(Y335/H335,"0")+IFERROR(Y336/H336,"0")+IFERROR(Y337/H337,"0")</f>
        <v>76</v>
      </c>
      <c r="Z338" s="553">
        <f>IFERROR(IF(Z335="",0,Z335),"0")+IFERROR(IF(Z336="",0,Z336),"0")+IFERROR(IF(Z337="",0,Z337),"0")</f>
        <v>0.54464000000000001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177.1</v>
      </c>
      <c r="Y339" s="553">
        <f>IFERROR(SUM(Y335:Y337),"0")</f>
        <v>183.6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105</v>
      </c>
      <c r="Y343" s="552">
        <f t="shared" ref="Y343:Y349" si="47">IFERROR(IF(X343="",0,CEILING((X343/$H343),1)*$H343),"")</f>
        <v>105</v>
      </c>
      <c r="Z343" s="36">
        <f>IFERROR(IF(Y343=0,"",ROUNDUP(Y343/H343,0)*0.02175),"")</f>
        <v>0.15225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108.36</v>
      </c>
      <c r="BN343" s="64">
        <f t="shared" ref="BN343:BN349" si="49">IFERROR(Y343*I343/H343,"0")</f>
        <v>108.36</v>
      </c>
      <c r="BO343" s="64">
        <f t="shared" ref="BO343:BO349" si="50">IFERROR(1/J343*(X343/H343),"0")</f>
        <v>0.14583333333333331</v>
      </c>
      <c r="BP343" s="64">
        <f t="shared" ref="BP343:BP349" si="51">IFERROR(1/J343*(Y343/H343),"0")</f>
        <v>0.14583333333333331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680</v>
      </c>
      <c r="Y344" s="552">
        <f t="shared" si="47"/>
        <v>690</v>
      </c>
      <c r="Z344" s="36">
        <f>IFERROR(IF(Y344=0,"",ROUNDUP(Y344/H344,0)*0.02175),"")</f>
        <v>1.0004999999999999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701.76</v>
      </c>
      <c r="BN344" s="64">
        <f t="shared" si="49"/>
        <v>712.08</v>
      </c>
      <c r="BO344" s="64">
        <f t="shared" si="50"/>
        <v>0.94444444444444442</v>
      </c>
      <c r="BP344" s="64">
        <f t="shared" si="51"/>
        <v>0.95833333333333326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1190</v>
      </c>
      <c r="Y345" s="552">
        <f t="shared" si="47"/>
        <v>1200</v>
      </c>
      <c r="Z345" s="36">
        <f>IFERROR(IF(Y345=0,"",ROUNDUP(Y345/H345,0)*0.02175),"")</f>
        <v>1.7399999999999998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1228.0800000000002</v>
      </c>
      <c r="BN345" s="64">
        <f t="shared" si="49"/>
        <v>1238.4000000000001</v>
      </c>
      <c r="BO345" s="64">
        <f t="shared" si="50"/>
        <v>1.6527777777777777</v>
      </c>
      <c r="BP345" s="64">
        <f t="shared" si="51"/>
        <v>1.6666666666666665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5</v>
      </c>
      <c r="Y349" s="552">
        <f t="shared" si="47"/>
        <v>5</v>
      </c>
      <c r="Z349" s="36">
        <f>IFERROR(IF(Y349=0,"",ROUNDUP(Y349/H349,0)*0.00902),"")</f>
        <v>9.0200000000000002E-3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5.21</v>
      </c>
      <c r="BN349" s="64">
        <f t="shared" si="49"/>
        <v>5.21</v>
      </c>
      <c r="BO349" s="64">
        <f t="shared" si="50"/>
        <v>7.575757575757576E-3</v>
      </c>
      <c r="BP349" s="64">
        <f t="shared" si="51"/>
        <v>7.575757575757576E-3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132.66666666666666</v>
      </c>
      <c r="Y350" s="553">
        <f>IFERROR(Y343/H343,"0")+IFERROR(Y344/H344,"0")+IFERROR(Y345/H345,"0")+IFERROR(Y346/H346,"0")+IFERROR(Y347/H347,"0")+IFERROR(Y348/H348,"0")+IFERROR(Y349/H349,"0")</f>
        <v>134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2.9017699999999995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1980</v>
      </c>
      <c r="Y351" s="553">
        <f>IFERROR(SUM(Y343:Y349),"0")</f>
        <v>2000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1290</v>
      </c>
      <c r="Y353" s="552">
        <f>IFERROR(IF(X353="",0,CEILING((X353/$H353),1)*$H353),"")</f>
        <v>1290</v>
      </c>
      <c r="Z353" s="36">
        <f>IFERROR(IF(Y353=0,"",ROUNDUP(Y353/H353,0)*0.02175),"")</f>
        <v>1.8704999999999998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1331.28</v>
      </c>
      <c r="BN353" s="64">
        <f>IFERROR(Y353*I353/H353,"0")</f>
        <v>1331.28</v>
      </c>
      <c r="BO353" s="64">
        <f>IFERROR(1/J353*(X353/H353),"0")</f>
        <v>1.7916666666666665</v>
      </c>
      <c r="BP353" s="64">
        <f>IFERROR(1/J353*(Y353/H353),"0")</f>
        <v>1.7916666666666665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4</v>
      </c>
      <c r="Y354" s="552">
        <f>IFERROR(IF(X354="",0,CEILING((X354/$H354),1)*$H354),"")</f>
        <v>4</v>
      </c>
      <c r="Z354" s="36">
        <f>IFERROR(IF(Y354=0,"",ROUNDUP(Y354/H354,0)*0.00902),"")</f>
        <v>9.0200000000000002E-3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4.21</v>
      </c>
      <c r="BN354" s="64">
        <f>IFERROR(Y354*I354/H354,"0")</f>
        <v>4.21</v>
      </c>
      <c r="BO354" s="64">
        <f>IFERROR(1/J354*(X354/H354),"0")</f>
        <v>7.575757575757576E-3</v>
      </c>
      <c r="BP354" s="64">
        <f>IFERROR(1/J354*(Y354/H354),"0")</f>
        <v>7.575757575757576E-3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87</v>
      </c>
      <c r="Y355" s="553">
        <f>IFERROR(Y353/H353,"0")+IFERROR(Y354/H354,"0")</f>
        <v>87</v>
      </c>
      <c r="Z355" s="553">
        <f>IFERROR(IF(Z353="",0,Z353),"0")+IFERROR(IF(Z354="",0,Z354),"0")</f>
        <v>1.8795199999999999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1294</v>
      </c>
      <c r="Y356" s="553">
        <f>IFERROR(SUM(Y353:Y354),"0")</f>
        <v>1294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10</v>
      </c>
      <c r="Y389" s="552">
        <f t="shared" ref="Y389:Y398" si="52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10.388888888888889</v>
      </c>
      <c r="BN389" s="64">
        <f t="shared" ref="BN389:BN398" si="54">IFERROR(Y389*I389/H389,"0")</f>
        <v>11.22</v>
      </c>
      <c r="BO389" s="64">
        <f t="shared" ref="BO389:BO398" si="55">IFERROR(1/J389*(X389/H389),"0")</f>
        <v>1.4029180695847361E-2</v>
      </c>
      <c r="BP389" s="64">
        <f t="shared" ref="BP389:BP398" si="56">IFERROR(1/J389*(Y389/H389),"0")</f>
        <v>1.5151515151515152E-2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4.1999999999999993</v>
      </c>
      <c r="Y394" s="552">
        <f t="shared" si="52"/>
        <v>4.2</v>
      </c>
      <c r="Z394" s="36">
        <f t="shared" si="57"/>
        <v>1.004E-2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4.4599999999999991</v>
      </c>
      <c r="BN394" s="64">
        <f t="shared" si="54"/>
        <v>4.46</v>
      </c>
      <c r="BO394" s="64">
        <f t="shared" si="55"/>
        <v>8.5470085470085461E-3</v>
      </c>
      <c r="BP394" s="64">
        <f t="shared" si="56"/>
        <v>8.5470085470085479E-3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9.1</v>
      </c>
      <c r="Y395" s="552">
        <f t="shared" si="52"/>
        <v>10.5</v>
      </c>
      <c r="Z395" s="36">
        <f t="shared" si="57"/>
        <v>2.5100000000000001E-2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9.6633333333333322</v>
      </c>
      <c r="BN395" s="64">
        <f t="shared" si="54"/>
        <v>11.149999999999999</v>
      </c>
      <c r="BO395" s="64">
        <f t="shared" si="55"/>
        <v>1.8518518518518517E-2</v>
      </c>
      <c r="BP395" s="64">
        <f t="shared" si="56"/>
        <v>2.1367521367521368E-2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9.1</v>
      </c>
      <c r="Y397" s="552">
        <f t="shared" si="52"/>
        <v>10.5</v>
      </c>
      <c r="Z397" s="36">
        <f t="shared" si="57"/>
        <v>2.5100000000000001E-2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9.6633333333333322</v>
      </c>
      <c r="BN397" s="64">
        <f t="shared" si="54"/>
        <v>11.149999999999999</v>
      </c>
      <c r="BO397" s="64">
        <f t="shared" si="55"/>
        <v>1.8518518518518517E-2</v>
      </c>
      <c r="BP397" s="64">
        <f t="shared" si="56"/>
        <v>2.1367521367521368E-2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7</v>
      </c>
      <c r="Y398" s="552">
        <f t="shared" si="52"/>
        <v>8.4</v>
      </c>
      <c r="Z398" s="36">
        <f t="shared" si="57"/>
        <v>2.0080000000000001E-2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7.4333333333333327</v>
      </c>
      <c r="BN398" s="64">
        <f t="shared" si="54"/>
        <v>8.92</v>
      </c>
      <c r="BO398" s="64">
        <f t="shared" si="55"/>
        <v>1.4245014245014245E-2</v>
      </c>
      <c r="BP398" s="64">
        <f t="shared" si="56"/>
        <v>1.7094017094017096E-2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15.851851851851848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18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9.8360000000000003E-2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39.4</v>
      </c>
      <c r="Y400" s="553">
        <f>IFERROR(SUM(Y389:Y398),"0")</f>
        <v>44.4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40</v>
      </c>
      <c r="Y431" s="552">
        <f t="shared" ref="Y431:Y443" si="58">IFERROR(IF(X431="",0,CEILING((X431/$H431),1)*$H431),"")</f>
        <v>42.24</v>
      </c>
      <c r="Z431" s="36">
        <f t="shared" ref="Z431:Z437" si="59">IFERROR(IF(Y431=0,"",ROUNDUP(Y431/H431,0)*0.01196),"")</f>
        <v>9.5680000000000001E-2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42.727272727272727</v>
      </c>
      <c r="BN431" s="64">
        <f t="shared" ref="BN431:BN443" si="61">IFERROR(Y431*I431/H431,"0")</f>
        <v>45.12</v>
      </c>
      <c r="BO431" s="64">
        <f t="shared" ref="BO431:BO443" si="62">IFERROR(1/J431*(X431/H431),"0")</f>
        <v>7.2843822843822847E-2</v>
      </c>
      <c r="BP431" s="64">
        <f t="shared" ref="BP431:BP443" si="63">IFERROR(1/J431*(Y431/H431),"0")</f>
        <v>7.6923076923076927E-2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5</v>
      </c>
      <c r="Y432" s="552">
        <f t="shared" si="58"/>
        <v>5.28</v>
      </c>
      <c r="Z432" s="36">
        <f t="shared" si="59"/>
        <v>1.196E-2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5.3409090909090908</v>
      </c>
      <c r="BN432" s="64">
        <f t="shared" si="61"/>
        <v>5.64</v>
      </c>
      <c r="BO432" s="64">
        <f t="shared" si="62"/>
        <v>9.1054778554778559E-3</v>
      </c>
      <c r="BP432" s="64">
        <f t="shared" si="63"/>
        <v>9.6153846153846159E-3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10</v>
      </c>
      <c r="Y436" s="552">
        <f t="shared" si="58"/>
        <v>10.56</v>
      </c>
      <c r="Z436" s="36">
        <f t="shared" si="59"/>
        <v>2.392E-2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10.681818181818182</v>
      </c>
      <c r="BN436" s="64">
        <f t="shared" si="61"/>
        <v>11.28</v>
      </c>
      <c r="BO436" s="64">
        <f t="shared" si="62"/>
        <v>1.8210955710955712E-2</v>
      </c>
      <c r="BP436" s="64">
        <f t="shared" si="63"/>
        <v>1.9230769230769232E-2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10.416666666666666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11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0.13156000000000001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55</v>
      </c>
      <c r="Y445" s="553">
        <f>IFERROR(SUM(Y431:Y443),"0")</f>
        <v>58.080000000000005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160</v>
      </c>
      <c r="Y447" s="552">
        <f>IFERROR(IF(X447="",0,CEILING((X447/$H447),1)*$H447),"")</f>
        <v>163.68</v>
      </c>
      <c r="Z447" s="36">
        <f>IFERROR(IF(Y447=0,"",ROUNDUP(Y447/H447,0)*0.01196),"")</f>
        <v>0.37075999999999998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170.90909090909091</v>
      </c>
      <c r="BN447" s="64">
        <f>IFERROR(Y447*I447/H447,"0")</f>
        <v>174.84</v>
      </c>
      <c r="BO447" s="64">
        <f>IFERROR(1/J447*(X447/H447),"0")</f>
        <v>0.29137529137529139</v>
      </c>
      <c r="BP447" s="64">
        <f>IFERROR(1/J447*(Y447/H447),"0")</f>
        <v>0.29807692307692307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30.303030303030301</v>
      </c>
      <c r="Y450" s="553">
        <f>IFERROR(Y447/H447,"0")+IFERROR(Y448/H448,"0")+IFERROR(Y449/H449,"0")</f>
        <v>31</v>
      </c>
      <c r="Z450" s="553">
        <f>IFERROR(IF(Z447="",0,Z447),"0")+IFERROR(IF(Z448="",0,Z448),"0")+IFERROR(IF(Z449="",0,Z449),"0")</f>
        <v>0.37075999999999998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160</v>
      </c>
      <c r="Y451" s="553">
        <f>IFERROR(SUM(Y447:Y449),"0")</f>
        <v>163.68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20</v>
      </c>
      <c r="Y453" s="552">
        <f t="shared" ref="Y453:Y458" si="64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21.363636363636363</v>
      </c>
      <c r="BN453" s="64">
        <f t="shared" ref="BN453:BN458" si="66">IFERROR(Y453*I453/H453,"0")</f>
        <v>22.56</v>
      </c>
      <c r="BO453" s="64">
        <f t="shared" ref="BO453:BO458" si="67">IFERROR(1/J453*(X453/H453),"0")</f>
        <v>3.6421911421911424E-2</v>
      </c>
      <c r="BP453" s="64">
        <f t="shared" ref="BP453:BP458" si="68">IFERROR(1/J453*(Y453/H453),"0")</f>
        <v>3.8461538461538464E-2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20</v>
      </c>
      <c r="Y455" s="552">
        <f t="shared" si="64"/>
        <v>21.12</v>
      </c>
      <c r="Z455" s="36">
        <f>IFERROR(IF(Y455=0,"",ROUNDUP(Y455/H455,0)*0.01196),"")</f>
        <v>4.7840000000000001E-2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21.363636363636363</v>
      </c>
      <c r="BN455" s="64">
        <f t="shared" si="66"/>
        <v>22.56</v>
      </c>
      <c r="BO455" s="64">
        <f t="shared" si="67"/>
        <v>3.6421911421911424E-2</v>
      </c>
      <c r="BP455" s="64">
        <f t="shared" si="68"/>
        <v>3.8461538461538464E-2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7.5757575757575752</v>
      </c>
      <c r="Y459" s="553">
        <f>IFERROR(Y453/H453,"0")+IFERROR(Y454/H454,"0")+IFERROR(Y455/H455,"0")+IFERROR(Y456/H456,"0")+IFERROR(Y457/H457,"0")+IFERROR(Y458/H458,"0")</f>
        <v>8</v>
      </c>
      <c r="Z459" s="553">
        <f>IFERROR(IF(Z453="",0,Z453),"0")+IFERROR(IF(Z454="",0,Z454),"0")+IFERROR(IF(Z455="",0,Z455),"0")+IFERROR(IF(Z456="",0,Z456),"0")+IFERROR(IF(Z457="",0,Z457),"0")+IFERROR(IF(Z458="",0,Z458),"0")</f>
        <v>9.5680000000000001E-2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40</v>
      </c>
      <c r="Y460" s="553">
        <f>IFERROR(SUM(Y453:Y458),"0")</f>
        <v>42.24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40</v>
      </c>
      <c r="Y472" s="552">
        <f>IFERROR(IF(X472="",0,CEILING((X472/$H472),1)*$H472),"")</f>
        <v>48</v>
      </c>
      <c r="Z472" s="36">
        <f>IFERROR(IF(Y472=0,"",ROUNDUP(Y472/H472,0)*0.01898),"")</f>
        <v>7.5920000000000001E-2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41.45</v>
      </c>
      <c r="BN472" s="64">
        <f>IFERROR(Y472*I472/H472,"0")</f>
        <v>49.74</v>
      </c>
      <c r="BO472" s="64">
        <f>IFERROR(1/J472*(X472/H472),"0")</f>
        <v>5.2083333333333336E-2</v>
      </c>
      <c r="BP472" s="64">
        <f>IFERROR(1/J472*(Y472/H472),"0")</f>
        <v>6.25E-2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3.3333333333333335</v>
      </c>
      <c r="Y474" s="553">
        <f>IFERROR(Y470/H470,"0")+IFERROR(Y471/H471,"0")+IFERROR(Y472/H472,"0")+IFERROR(Y473/H473,"0")</f>
        <v>4</v>
      </c>
      <c r="Z474" s="553">
        <f>IFERROR(IF(Z470="",0,Z470),"0")+IFERROR(IF(Z471="",0,Z471),"0")+IFERROR(IF(Z472="",0,Z472),"0")+IFERROR(IF(Z473="",0,Z473),"0")</f>
        <v>7.5920000000000001E-2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40</v>
      </c>
      <c r="Y475" s="553">
        <f>IFERROR(SUM(Y470:Y473),"0")</f>
        <v>48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140</v>
      </c>
      <c r="Y483" s="552">
        <f>IFERROR(IF(X483="",0,CEILING((X483/$H483),1)*$H483),"")</f>
        <v>142.80000000000001</v>
      </c>
      <c r="Z483" s="36">
        <f>IFERROR(IF(Y483=0,"",ROUNDUP(Y483/H483,0)*0.00902),"")</f>
        <v>0.30668000000000001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148.99999999999997</v>
      </c>
      <c r="BN483" s="64">
        <f>IFERROR(Y483*I483/H483,"0")</f>
        <v>151.97999999999999</v>
      </c>
      <c r="BO483" s="64">
        <f>IFERROR(1/J483*(X483/H483),"0")</f>
        <v>0.25252525252525249</v>
      </c>
      <c r="BP483" s="64">
        <f>IFERROR(1/J483*(Y483/H483),"0")</f>
        <v>0.25757575757575757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79</v>
      </c>
      <c r="Y484" s="552">
        <f>IFERROR(IF(X484="",0,CEILING((X484/$H484),1)*$H484),"")</f>
        <v>79.8</v>
      </c>
      <c r="Z484" s="36">
        <f>IFERROR(IF(Y484=0,"",ROUNDUP(Y484/H484,0)*0.00902),"")</f>
        <v>0.17138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84.078571428571422</v>
      </c>
      <c r="BN484" s="64">
        <f>IFERROR(Y484*I484/H484,"0")</f>
        <v>84.929999999999993</v>
      </c>
      <c r="BO484" s="64">
        <f>IFERROR(1/J484*(X484/H484),"0")</f>
        <v>0.14249639249639251</v>
      </c>
      <c r="BP484" s="64">
        <f>IFERROR(1/J484*(Y484/H484),"0")</f>
        <v>0.14393939393939395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52.142857142857139</v>
      </c>
      <c r="Y485" s="553">
        <f>IFERROR(Y483/H483,"0")+IFERROR(Y484/H484,"0")</f>
        <v>53</v>
      </c>
      <c r="Z485" s="553">
        <f>IFERROR(IF(Z483="",0,Z483),"0")+IFERROR(IF(Z484="",0,Z484),"0")</f>
        <v>0.47806000000000004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219</v>
      </c>
      <c r="Y486" s="553">
        <f>IFERROR(SUM(Y483:Y484),"0")</f>
        <v>222.60000000000002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25</v>
      </c>
      <c r="Y488" s="552">
        <f>IFERROR(IF(X488="",0,CEILING((X488/$H488),1)*$H488),"")</f>
        <v>27</v>
      </c>
      <c r="Z488" s="36">
        <f>IFERROR(IF(Y488=0,"",ROUNDUP(Y488/H488,0)*0.01898),"")</f>
        <v>5.6940000000000004E-2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26.441666666666666</v>
      </c>
      <c r="BN488" s="64">
        <f>IFERROR(Y488*I488/H488,"0")</f>
        <v>28.556999999999999</v>
      </c>
      <c r="BO488" s="64">
        <f>IFERROR(1/J488*(X488/H488),"0")</f>
        <v>4.3402777777777776E-2</v>
      </c>
      <c r="BP488" s="64">
        <f>IFERROR(1/J488*(Y488/H488),"0")</f>
        <v>4.6875E-2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2.7777777777777777</v>
      </c>
      <c r="Y490" s="553">
        <f>IFERROR(Y488/H488,"0")+IFERROR(Y489/H489,"0")</f>
        <v>3</v>
      </c>
      <c r="Z490" s="553">
        <f>IFERROR(IF(Z488="",0,Z488),"0")+IFERROR(IF(Z489="",0,Z489),"0")</f>
        <v>5.6940000000000004E-2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25</v>
      </c>
      <c r="Y491" s="553">
        <f>IFERROR(SUM(Y488:Y489),"0")</f>
        <v>27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12755.8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12896.81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13396.670272875273</v>
      </c>
      <c r="Y503" s="553">
        <f>IFERROR(SUM(BN22:BN499),"0")</f>
        <v>13545.176000000001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22</v>
      </c>
      <c r="Y504" s="38">
        <f>ROUNDUP(SUM(BP22:BP499),0)</f>
        <v>22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13946.670272875273</v>
      </c>
      <c r="Y505" s="553">
        <f>GrossWeightTotalR+PalletQtyTotalR*25</f>
        <v>14095.176000000001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1613.8262848262848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1636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25.393110000000004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64.400000000000006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1863.6000000000001</v>
      </c>
      <c r="E512" s="46">
        <f>IFERROR(Y89*1,"0")+IFERROR(Y90*1,"0")+IFERROR(Y91*1,"0")+IFERROR(Y95*1,"0")+IFERROR(Y96*1,"0")+IFERROR(Y97*1,"0")+IFERROR(Y98*1,"0")+IFERROR(Y99*1,"0")</f>
        <v>413.1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86.25</v>
      </c>
      <c r="G512" s="46">
        <f>IFERROR(Y130*1,"0")+IFERROR(Y131*1,"0")+IFERROR(Y135*1,"0")+IFERROR(Y136*1,"0")+IFERROR(Y140*1,"0")+IFERROR(Y141*1,"0")</f>
        <v>18.399999999999999</v>
      </c>
      <c r="H512" s="46">
        <f>IFERROR(Y146*1,"0")+IFERROR(Y150*1,"0")+IFERROR(Y151*1,"0")+IFERROR(Y152*1,"0")</f>
        <v>54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57.96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201.60000000000002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3.6</v>
      </c>
      <c r="L512" s="46">
        <f>IFERROR(Y250*1,"0")+IFERROR(Y251*1,"0")+IFERROR(Y252*1,"0")+IFERROR(Y253*1,"0")+IFERROR(Y254*1,"0")</f>
        <v>279.2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5771.1000000000013</v>
      </c>
      <c r="S512" s="46">
        <f>IFERROR(Y335*1,"0")+IFERROR(Y336*1,"0")+IFERROR(Y337*1,"0")</f>
        <v>183.6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3294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44.4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297.60000000000002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2025-09-01T09:41:27Z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