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7,10,25 Ост КИ филиалы\"/>
    </mc:Choice>
  </mc:AlternateContent>
  <xr:revisionPtr revIDLastSave="0" documentId="13_ncr:1_{24F36C93-012D-49E3-95C1-6C74F7B8A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91029"/>
</workbook>
</file>

<file path=xl/calcChain.xml><?xml version="1.0" encoding="utf-8"?>
<calcChain xmlns="http://schemas.openxmlformats.org/spreadsheetml/2006/main">
  <c r="P86" i="1" l="1"/>
  <c r="U86" i="1" s="1"/>
  <c r="AG85" i="1"/>
  <c r="P97" i="1"/>
  <c r="U97" i="1" s="1"/>
  <c r="L97" i="1"/>
  <c r="P96" i="1"/>
  <c r="T96" i="1" s="1"/>
  <c r="L96" i="1"/>
  <c r="P95" i="1"/>
  <c r="T95" i="1" s="1"/>
  <c r="L95" i="1"/>
  <c r="P94" i="1"/>
  <c r="U94" i="1" s="1"/>
  <c r="L94" i="1"/>
  <c r="P93" i="1"/>
  <c r="U93" i="1" s="1"/>
  <c r="L93" i="1"/>
  <c r="P92" i="1"/>
  <c r="U92" i="1" s="1"/>
  <c r="L92" i="1"/>
  <c r="P91" i="1"/>
  <c r="U91" i="1" s="1"/>
  <c r="L91" i="1"/>
  <c r="P90" i="1"/>
  <c r="U90" i="1" s="1"/>
  <c r="L90" i="1"/>
  <c r="P89" i="1"/>
  <c r="U89" i="1" s="1"/>
  <c r="L89" i="1"/>
  <c r="P88" i="1"/>
  <c r="U88" i="1" s="1"/>
  <c r="L88" i="1"/>
  <c r="P87" i="1"/>
  <c r="U87" i="1" s="1"/>
  <c r="L87" i="1"/>
  <c r="L86" i="1"/>
  <c r="P85" i="1"/>
  <c r="L85" i="1"/>
  <c r="P84" i="1"/>
  <c r="L84" i="1"/>
  <c r="P83" i="1"/>
  <c r="U83" i="1" s="1"/>
  <c r="L83" i="1"/>
  <c r="P82" i="1"/>
  <c r="Q82" i="1" s="1"/>
  <c r="AG82" i="1" s="1"/>
  <c r="L82" i="1"/>
  <c r="P81" i="1"/>
  <c r="U81" i="1" s="1"/>
  <c r="L81" i="1"/>
  <c r="P80" i="1"/>
  <c r="Q80" i="1" s="1"/>
  <c r="AG80" i="1" s="1"/>
  <c r="L80" i="1"/>
  <c r="P79" i="1"/>
  <c r="L79" i="1"/>
  <c r="P78" i="1"/>
  <c r="T78" i="1" s="1"/>
  <c r="L78" i="1"/>
  <c r="P77" i="1"/>
  <c r="T77" i="1" s="1"/>
  <c r="L77" i="1"/>
  <c r="P76" i="1"/>
  <c r="T76" i="1" s="1"/>
  <c r="L76" i="1"/>
  <c r="P75" i="1"/>
  <c r="Q75" i="1" s="1"/>
  <c r="L75" i="1"/>
  <c r="P74" i="1"/>
  <c r="U74" i="1" s="1"/>
  <c r="L74" i="1"/>
  <c r="P73" i="1"/>
  <c r="U73" i="1" s="1"/>
  <c r="L73" i="1"/>
  <c r="P72" i="1"/>
  <c r="U72" i="1" s="1"/>
  <c r="L72" i="1"/>
  <c r="P71" i="1"/>
  <c r="U71" i="1" s="1"/>
  <c r="L71" i="1"/>
  <c r="P70" i="1"/>
  <c r="U70" i="1" s="1"/>
  <c r="L70" i="1"/>
  <c r="P69" i="1"/>
  <c r="U69" i="1" s="1"/>
  <c r="L69" i="1"/>
  <c r="P68" i="1"/>
  <c r="U68" i="1" s="1"/>
  <c r="L68" i="1"/>
  <c r="P67" i="1"/>
  <c r="U67" i="1" s="1"/>
  <c r="L67" i="1"/>
  <c r="F66" i="1"/>
  <c r="E66" i="1"/>
  <c r="P66" i="1" s="1"/>
  <c r="F65" i="1"/>
  <c r="E65" i="1"/>
  <c r="P64" i="1"/>
  <c r="L64" i="1"/>
  <c r="P63" i="1"/>
  <c r="T63" i="1" s="1"/>
  <c r="L63" i="1"/>
  <c r="P62" i="1"/>
  <c r="L62" i="1"/>
  <c r="P61" i="1"/>
  <c r="U61" i="1" s="1"/>
  <c r="L61" i="1"/>
  <c r="P60" i="1"/>
  <c r="T60" i="1" s="1"/>
  <c r="L60" i="1"/>
  <c r="P59" i="1"/>
  <c r="L59" i="1"/>
  <c r="P58" i="1"/>
  <c r="Q58" i="1" s="1"/>
  <c r="L58" i="1"/>
  <c r="P57" i="1"/>
  <c r="U57" i="1" s="1"/>
  <c r="L57" i="1"/>
  <c r="P56" i="1"/>
  <c r="L56" i="1"/>
  <c r="P55" i="1"/>
  <c r="L55" i="1"/>
  <c r="P54" i="1"/>
  <c r="U54" i="1" s="1"/>
  <c r="L54" i="1"/>
  <c r="P53" i="1"/>
  <c r="U53" i="1" s="1"/>
  <c r="L53" i="1"/>
  <c r="P52" i="1"/>
  <c r="U52" i="1" s="1"/>
  <c r="L52" i="1"/>
  <c r="P51" i="1"/>
  <c r="U51" i="1" s="1"/>
  <c r="L51" i="1"/>
  <c r="P50" i="1"/>
  <c r="U50" i="1" s="1"/>
  <c r="L50" i="1"/>
  <c r="P49" i="1"/>
  <c r="U49" i="1" s="1"/>
  <c r="L49" i="1"/>
  <c r="P48" i="1"/>
  <c r="U48" i="1" s="1"/>
  <c r="L48" i="1"/>
  <c r="P47" i="1"/>
  <c r="U47" i="1" s="1"/>
  <c r="L47" i="1"/>
  <c r="P46" i="1"/>
  <c r="Q46" i="1" s="1"/>
  <c r="AG46" i="1" s="1"/>
  <c r="L46" i="1"/>
  <c r="P45" i="1"/>
  <c r="L45" i="1"/>
  <c r="P44" i="1"/>
  <c r="Q44" i="1" s="1"/>
  <c r="AG44" i="1" s="1"/>
  <c r="L44" i="1"/>
  <c r="P43" i="1"/>
  <c r="U43" i="1" s="1"/>
  <c r="L43" i="1"/>
  <c r="P42" i="1"/>
  <c r="L42" i="1"/>
  <c r="P41" i="1"/>
  <c r="L41" i="1"/>
  <c r="P40" i="1"/>
  <c r="Q40" i="1" s="1"/>
  <c r="AG40" i="1" s="1"/>
  <c r="L40" i="1"/>
  <c r="P39" i="1"/>
  <c r="L39" i="1"/>
  <c r="P38" i="1"/>
  <c r="L38" i="1"/>
  <c r="P37" i="1"/>
  <c r="U37" i="1" s="1"/>
  <c r="L37" i="1"/>
  <c r="P36" i="1"/>
  <c r="L36" i="1"/>
  <c r="P35" i="1"/>
  <c r="AG35" i="1" s="1"/>
  <c r="L35" i="1"/>
  <c r="P34" i="1"/>
  <c r="U34" i="1" s="1"/>
  <c r="L34" i="1"/>
  <c r="P33" i="1"/>
  <c r="U33" i="1" s="1"/>
  <c r="L33" i="1"/>
  <c r="P32" i="1"/>
  <c r="U32" i="1" s="1"/>
  <c r="L32" i="1"/>
  <c r="P31" i="1"/>
  <c r="U31" i="1" s="1"/>
  <c r="L31" i="1"/>
  <c r="P30" i="1"/>
  <c r="U30" i="1" s="1"/>
  <c r="L30" i="1"/>
  <c r="P29" i="1"/>
  <c r="U29" i="1" s="1"/>
  <c r="L29" i="1"/>
  <c r="P28" i="1"/>
  <c r="U28" i="1" s="1"/>
  <c r="L28" i="1"/>
  <c r="P27" i="1"/>
  <c r="U27" i="1" s="1"/>
  <c r="L27" i="1"/>
  <c r="P26" i="1"/>
  <c r="Q26" i="1" s="1"/>
  <c r="L26" i="1"/>
  <c r="P25" i="1"/>
  <c r="Q25" i="1" s="1"/>
  <c r="L25" i="1"/>
  <c r="P24" i="1"/>
  <c r="L24" i="1"/>
  <c r="P23" i="1"/>
  <c r="L23" i="1"/>
  <c r="P22" i="1"/>
  <c r="L22" i="1"/>
  <c r="P21" i="1"/>
  <c r="L21" i="1"/>
  <c r="P20" i="1"/>
  <c r="T20" i="1" s="1"/>
  <c r="L20" i="1"/>
  <c r="P19" i="1"/>
  <c r="AG19" i="1" s="1"/>
  <c r="L19" i="1"/>
  <c r="P18" i="1"/>
  <c r="L18" i="1"/>
  <c r="P17" i="1"/>
  <c r="U17" i="1" s="1"/>
  <c r="L17" i="1"/>
  <c r="P16" i="1"/>
  <c r="L16" i="1"/>
  <c r="P15" i="1"/>
  <c r="AG15" i="1" s="1"/>
  <c r="L15" i="1"/>
  <c r="P14" i="1"/>
  <c r="U14" i="1" s="1"/>
  <c r="L14" i="1"/>
  <c r="P13" i="1"/>
  <c r="U13" i="1" s="1"/>
  <c r="L13" i="1"/>
  <c r="P12" i="1"/>
  <c r="U12" i="1" s="1"/>
  <c r="L12" i="1"/>
  <c r="P11" i="1"/>
  <c r="U11" i="1" s="1"/>
  <c r="L11" i="1"/>
  <c r="P10" i="1"/>
  <c r="U10" i="1" s="1"/>
  <c r="L10" i="1"/>
  <c r="P9" i="1"/>
  <c r="U9" i="1" s="1"/>
  <c r="L9" i="1"/>
  <c r="P8" i="1"/>
  <c r="U8" i="1" s="1"/>
  <c r="L8" i="1"/>
  <c r="P7" i="1"/>
  <c r="U7" i="1" s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3" i="1" l="1"/>
  <c r="Q37" i="1"/>
  <c r="Q49" i="1"/>
  <c r="Q55" i="1"/>
  <c r="AG55" i="1" s="1"/>
  <c r="Q79" i="1"/>
  <c r="AG79" i="1" s="1"/>
  <c r="Q88" i="1"/>
  <c r="AG88" i="1" s="1"/>
  <c r="Q6" i="1"/>
  <c r="AG25" i="1"/>
  <c r="Q33" i="1"/>
  <c r="AG33" i="1" s="1"/>
  <c r="Q54" i="1"/>
  <c r="Q56" i="1"/>
  <c r="AG56" i="1" s="1"/>
  <c r="AG26" i="1"/>
  <c r="Q18" i="1"/>
  <c r="AG18" i="1" s="1"/>
  <c r="Q24" i="1"/>
  <c r="AG24" i="1" s="1"/>
  <c r="Q45" i="1"/>
  <c r="AG45" i="1" s="1"/>
  <c r="Q53" i="1"/>
  <c r="AG53" i="1" s="1"/>
  <c r="Q74" i="1"/>
  <c r="AG74" i="1" s="1"/>
  <c r="Q70" i="1"/>
  <c r="AG70" i="1" s="1"/>
  <c r="Q72" i="1"/>
  <c r="AG72" i="1" s="1"/>
  <c r="Q66" i="1"/>
  <c r="AG66" i="1" s="1"/>
  <c r="T94" i="1"/>
  <c r="Q47" i="1"/>
  <c r="AG47" i="1" s="1"/>
  <c r="T86" i="1"/>
  <c r="AG86" i="1"/>
  <c r="AG67" i="1"/>
  <c r="Q68" i="1"/>
  <c r="AG68" i="1" s="1"/>
  <c r="AG69" i="1"/>
  <c r="AG28" i="1"/>
  <c r="Q48" i="1"/>
  <c r="AG48" i="1" s="1"/>
  <c r="Q29" i="1"/>
  <c r="AG29" i="1" s="1"/>
  <c r="Q71" i="1"/>
  <c r="AG71" i="1" s="1"/>
  <c r="T22" i="1"/>
  <c r="T38" i="1"/>
  <c r="Q7" i="1"/>
  <c r="AG7" i="1" s="1"/>
  <c r="Q30" i="1"/>
  <c r="AG30" i="1" s="1"/>
  <c r="AG50" i="1"/>
  <c r="T46" i="1"/>
  <c r="Q8" i="1"/>
  <c r="AG8" i="1" s="1"/>
  <c r="AG31" i="1"/>
  <c r="Q51" i="1"/>
  <c r="AG51" i="1" s="1"/>
  <c r="AG73" i="1"/>
  <c r="Q10" i="1"/>
  <c r="AG10" i="1" s="1"/>
  <c r="Q32" i="1"/>
  <c r="AG32" i="1" s="1"/>
  <c r="Q52" i="1"/>
  <c r="AG52" i="1" s="1"/>
  <c r="T85" i="1"/>
  <c r="Q11" i="1"/>
  <c r="AG11" i="1" s="1"/>
  <c r="AG75" i="1"/>
  <c r="AG12" i="1"/>
  <c r="Q34" i="1"/>
  <c r="AG54" i="1"/>
  <c r="T26" i="1"/>
  <c r="AG13" i="1"/>
  <c r="AG14" i="1"/>
  <c r="Q36" i="1"/>
  <c r="AG36" i="1" s="1"/>
  <c r="AG81" i="1"/>
  <c r="T79" i="1"/>
  <c r="AG57" i="1"/>
  <c r="Q16" i="1"/>
  <c r="AG16" i="1" s="1"/>
  <c r="AG38" i="1"/>
  <c r="AG58" i="1"/>
  <c r="AG84" i="1"/>
  <c r="Q17" i="1"/>
  <c r="AG17" i="1" s="1"/>
  <c r="AG39" i="1"/>
  <c r="Q59" i="1"/>
  <c r="AG59" i="1" s="1"/>
  <c r="T80" i="1"/>
  <c r="AG61" i="1"/>
  <c r="Q41" i="1"/>
  <c r="AG41" i="1" s="1"/>
  <c r="Q62" i="1"/>
  <c r="AG62" i="1" s="1"/>
  <c r="AG87" i="1"/>
  <c r="T35" i="1"/>
  <c r="AG21" i="1"/>
  <c r="Q42" i="1"/>
  <c r="AG42" i="1" s="1"/>
  <c r="AG64" i="1"/>
  <c r="T19" i="1"/>
  <c r="T90" i="1"/>
  <c r="AG22" i="1"/>
  <c r="Q89" i="1"/>
  <c r="AG89" i="1" s="1"/>
  <c r="T15" i="1"/>
  <c r="T23" i="1"/>
  <c r="AG23" i="1"/>
  <c r="T44" i="1"/>
  <c r="T25" i="1"/>
  <c r="T40" i="1"/>
  <c r="T82" i="1"/>
  <c r="T97" i="1"/>
  <c r="T27" i="1"/>
  <c r="T14" i="1"/>
  <c r="T87" i="1"/>
  <c r="T83" i="1"/>
  <c r="U85" i="1"/>
  <c r="T81" i="1"/>
  <c r="U82" i="1"/>
  <c r="U79" i="1"/>
  <c r="U66" i="1"/>
  <c r="U59" i="1"/>
  <c r="E5" i="1"/>
  <c r="T61" i="1"/>
  <c r="U46" i="1"/>
  <c r="U39" i="1"/>
  <c r="U26" i="1"/>
  <c r="T93" i="1"/>
  <c r="U45" i="1"/>
  <c r="U25" i="1"/>
  <c r="T92" i="1"/>
  <c r="U84" i="1"/>
  <c r="U64" i="1"/>
  <c r="U44" i="1"/>
  <c r="U24" i="1"/>
  <c r="T91" i="1"/>
  <c r="T31" i="1"/>
  <c r="U63" i="1"/>
  <c r="U23" i="1"/>
  <c r="T50" i="1"/>
  <c r="U62" i="1"/>
  <c r="U42" i="1"/>
  <c r="U22" i="1"/>
  <c r="T9" i="1"/>
  <c r="U41" i="1"/>
  <c r="U21" i="1"/>
  <c r="U80" i="1"/>
  <c r="U60" i="1"/>
  <c r="U40" i="1"/>
  <c r="U20" i="1"/>
  <c r="T67" i="1"/>
  <c r="U19" i="1"/>
  <c r="U78" i="1"/>
  <c r="U58" i="1"/>
  <c r="U38" i="1"/>
  <c r="U18" i="1"/>
  <c r="U77" i="1"/>
  <c r="F5" i="1"/>
  <c r="U96" i="1"/>
  <c r="U76" i="1"/>
  <c r="U56" i="1"/>
  <c r="U36" i="1"/>
  <c r="U16" i="1"/>
  <c r="U95" i="1"/>
  <c r="U75" i="1"/>
  <c r="U55" i="1"/>
  <c r="U35" i="1"/>
  <c r="U15" i="1"/>
  <c r="L65" i="1"/>
  <c r="P65" i="1"/>
  <c r="L66" i="1"/>
  <c r="T55" i="1" l="1"/>
  <c r="T56" i="1"/>
  <c r="T24" i="1"/>
  <c r="T70" i="1"/>
  <c r="T30" i="1"/>
  <c r="Q65" i="1"/>
  <c r="AG65" i="1" s="1"/>
  <c r="T18" i="1"/>
  <c r="T72" i="1"/>
  <c r="T54" i="1"/>
  <c r="T45" i="1"/>
  <c r="T62" i="1"/>
  <c r="T7" i="1"/>
  <c r="T66" i="1"/>
  <c r="T51" i="1"/>
  <c r="T74" i="1"/>
  <c r="T8" i="1"/>
  <c r="T13" i="1"/>
  <c r="T68" i="1"/>
  <c r="T47" i="1"/>
  <c r="T41" i="1"/>
  <c r="T88" i="1"/>
  <c r="T10" i="1"/>
  <c r="T84" i="1"/>
  <c r="T59" i="1"/>
  <c r="AG49" i="1"/>
  <c r="T49" i="1"/>
  <c r="T6" i="1"/>
  <c r="AG6" i="1"/>
  <c r="T53" i="1"/>
  <c r="T39" i="1"/>
  <c r="Q5" i="1"/>
  <c r="AG43" i="1"/>
  <c r="T43" i="1"/>
  <c r="T75" i="1"/>
  <c r="T11" i="1"/>
  <c r="T28" i="1"/>
  <c r="T57" i="1"/>
  <c r="T33" i="1"/>
  <c r="T48" i="1"/>
  <c r="T21" i="1"/>
  <c r="AG37" i="1"/>
  <c r="T37" i="1"/>
  <c r="T42" i="1"/>
  <c r="T89" i="1"/>
  <c r="T64" i="1"/>
  <c r="T36" i="1"/>
  <c r="T69" i="1"/>
  <c r="T16" i="1"/>
  <c r="T17" i="1"/>
  <c r="T58" i="1"/>
  <c r="T12" i="1"/>
  <c r="T32" i="1"/>
  <c r="T71" i="1"/>
  <c r="T29" i="1"/>
  <c r="T52" i="1"/>
  <c r="T73" i="1"/>
  <c r="AG34" i="1"/>
  <c r="T34" i="1"/>
  <c r="P5" i="1"/>
  <c r="U65" i="1"/>
  <c r="L5" i="1"/>
  <c r="T65" i="1" l="1"/>
  <c r="AG5" i="1"/>
</calcChain>
</file>

<file path=xl/sharedStrings.xml><?xml version="1.0" encoding="utf-8"?>
<sst xmlns="http://schemas.openxmlformats.org/spreadsheetml/2006/main" count="343" uniqueCount="137">
  <si>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</si>
  <si>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</si>
  <si>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</si>
  <si>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</si>
  <si>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</si>
  <si>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</si>
  <si>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</si>
  <si>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</si>
  <si>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</si>
  <si>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</si>
  <si>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</si>
  <si>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</si>
  <si>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</si>
  <si>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</si>
  <si>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</si>
  <si>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</si>
  <si>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</si>
  <si>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</si>
  <si>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</si>
  <si>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</si>
  <si>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</si>
  <si>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</si>
  <si>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</si>
  <si>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</si>
  <si>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</si>
  <si>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</si>
  <si>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</si>
  <si>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</si>
  <si>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</si>
  <si>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</si>
  <si>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</si>
  <si>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</si>
  <si>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</si>
  <si>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</si>
  <si>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</si>
  <si>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</si>
  <si>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</si>
  <si>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</si>
  <si>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</si>
  <si>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</si>
  <si>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</si>
  <si>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</si>
  <si>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</si>
  <si>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</si>
  <si>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</si>
  <si>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</si>
  <si>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</si>
  <si>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</si>
  <si>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</si>
  <si>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</si>
  <si>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</si>
  <si>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</si>
  <si>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</si>
  <si>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</si>
  <si>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</si>
  <si>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</si>
  <si>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</si>
  <si>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</si>
  <si>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</si>
  <si>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</si>
  <si>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</si>
  <si>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</si>
  <si>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</si>
  <si>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</si>
  <si>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</si>
  <si>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</si>
  <si>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</si>
  <si>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</si>
  <si>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</si>
  <si>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</si>
  <si>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</si>
  <si>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</si>
  <si>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</si>
  <si>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</si>
  <si>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</si>
  <si>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</si>
  <si>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</si>
  <si>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</si>
  <si>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</si>
  <si>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</si>
  <si>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</si>
  <si>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</si>
  <si>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</si>
  <si>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</si>
  <si>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</si>
  <si>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</si>
  <si>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</si>
  <si>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</si>
  <si>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</si>
  <si>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</si>
  <si>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</si>
  <si>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</si>
  <si>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</si>
  <si>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</si>
  <si>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</si>
  <si>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</si>
  <si>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</si>
  <si>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</si>
  <si>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</si>
  <si>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</si>
  <si>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</si>
  <si>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</si>
  <si>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</si>
  <si>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</si>
  <si>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</si>
  <si>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</si>
  <si>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</si>
  <si>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</si>
  <si>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</si>
  <si>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</si>
  <si>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</si>
  <si>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</si>
  <si>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</si>
  <si>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</si>
  <si>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</si>
  <si>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</si>
  <si>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</si>
  <si>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</si>
  <si>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</si>
  <si>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</si>
  <si>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</si>
  <si>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</si>
  <si>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</si>
  <si>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</si>
  <si>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</si>
  <si>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</si>
  <si>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</si>
  <si>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</si>
  <si>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</si>
  <si>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</si>
  <si>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БОЯРСКАЯ ПМ п/к в/у 0.28кг_СНГ (7332)</t>
  </si>
  <si>
    <t>БУРГУНДИЯ Папа может с/к в/у 1/250 8шт. (6967)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</si>
  <si>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</si>
  <si>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</si>
  <si>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</si>
  <si>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</si>
  <si>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t>7284 ДЛЯ ДЕТЕЙ сос п/о мгс 0,33кг 6шт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</si>
</sst>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46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5822.804000000001</v>
      </c>
      <c r="F5" s="4">
        <f>SUM(F6:F500)</f>
        <v>9562.1080000000002</v>
      </c>
      <c r="G5" s="8"/>
      <c r="H5" s="1"/>
      <c r="I5" s="1"/>
      <c r="J5" s="1"/>
      <c r="K5" s="4">
        <f t="shared" ref="K5:R5" si="0">SUM(K6:K500)</f>
        <v>6911.7619999999997</v>
      </c>
      <c r="L5" s="4">
        <f t="shared" si="0"/>
        <v>-1088.9580000000003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1164.5608000000002</v>
      </c>
      <c r="Q5" s="4">
        <f t="shared" si="0"/>
        <v>7375.0899999999992</v>
      </c>
      <c r="R5" s="4">
        <f t="shared" si="0"/>
        <v>0</v>
      </c>
      <c r="S5" s="1"/>
      <c r="T5" s="1"/>
      <c r="U5" s="1"/>
      <c r="V5" s="4">
        <f t="shared" ref="V5:AE5" si="1">SUM(V6:V500)</f>
        <v>1058.9290000000001</v>
      </c>
      <c r="W5" s="4">
        <f t="shared" si="1"/>
        <v>899.38639999999998</v>
      </c>
      <c r="X5" s="4">
        <f t="shared" si="1"/>
        <v>928.51959999999997</v>
      </c>
      <c r="Y5" s="4">
        <f t="shared" si="1"/>
        <v>821.3424</v>
      </c>
      <c r="Z5" s="4">
        <f t="shared" si="1"/>
        <v>572.11039999999991</v>
      </c>
      <c r="AA5" s="4">
        <f t="shared" si="1"/>
        <v>903.78580000000022</v>
      </c>
      <c r="AB5" s="4">
        <f t="shared" si="1"/>
        <v>661.28199999999981</v>
      </c>
      <c r="AC5" s="4">
        <f t="shared" si="1"/>
        <v>865.5717999999996</v>
      </c>
      <c r="AD5" s="4">
        <f t="shared" si="1"/>
        <v>620.98520000000008</v>
      </c>
      <c r="AE5" s="4">
        <f t="shared" si="1"/>
        <v>666.25540000000001</v>
      </c>
      <c r="AF5" s="1"/>
      <c r="AG5" s="4">
        <f>SUM(AG6:AG500)</f>
        <v>4287.3819999999996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/>
      <c r="D6" s="1">
        <v>64</v>
      </c>
      <c r="E6" s="1">
        <v>43</v>
      </c>
      <c r="F6" s="1">
        <v>13</v>
      </c>
      <c r="G6" s="8">
        <v>0.4</v>
      </c>
      <c r="H6" s="1">
        <v>60</v>
      </c>
      <c r="I6" s="1" t="s">
        <v>38</v>
      </c>
      <c r="J6" s="1"/>
      <c r="K6" s="1">
        <v>46</v>
      </c>
      <c r="L6" s="1">
        <f t="shared" ref="L6:L37" si="2">E6-K6</f>
        <v>-3</v>
      </c>
      <c r="M6" s="1"/>
      <c r="N6" s="1"/>
      <c r="O6" s="1"/>
      <c r="P6" s="1">
        <f t="shared" ref="P6:P37" si="3">E6/5</f>
        <v>8.6</v>
      </c>
      <c r="Q6" s="5">
        <f>12*P6-F6</f>
        <v>90.199999999999989</v>
      </c>
      <c r="R6" s="5"/>
      <c r="S6" s="1"/>
      <c r="T6" s="1">
        <f>(F6+Q6)/P6</f>
        <v>12</v>
      </c>
      <c r="U6" s="1">
        <f>F6/P6</f>
        <v>1.5116279069767442</v>
      </c>
      <c r="V6" s="1">
        <v>2</v>
      </c>
      <c r="W6" s="1">
        <v>6.2</v>
      </c>
      <c r="X6" s="1">
        <v>0</v>
      </c>
      <c r="Y6" s="1">
        <v>4.8</v>
      </c>
      <c r="Z6" s="1">
        <v>1.6</v>
      </c>
      <c r="AA6" s="1">
        <v>0.8</v>
      </c>
      <c r="AB6" s="1">
        <v>3.6</v>
      </c>
      <c r="AC6" s="1">
        <v>1.8</v>
      </c>
      <c r="AD6" s="1">
        <v>2.4</v>
      </c>
      <c r="AE6" s="1">
        <v>2.6</v>
      </c>
      <c r="AF6" s="1"/>
      <c r="AG6" s="1">
        <f>G6*Q6</f>
        <v>36.08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/>
      <c r="D7" s="1">
        <v>34.945999999999998</v>
      </c>
      <c r="E7" s="1">
        <v>10.656000000000001</v>
      </c>
      <c r="F7" s="1">
        <v>20.896000000000001</v>
      </c>
      <c r="G7" s="8">
        <v>1</v>
      </c>
      <c r="H7" s="1">
        <v>120</v>
      </c>
      <c r="I7" s="1" t="s">
        <v>38</v>
      </c>
      <c r="J7" s="1"/>
      <c r="K7" s="1">
        <v>10.4</v>
      </c>
      <c r="L7" s="1">
        <f t="shared" si="2"/>
        <v>0.25600000000000023</v>
      </c>
      <c r="M7" s="1"/>
      <c r="N7" s="1"/>
      <c r="O7" s="1"/>
      <c r="P7" s="1">
        <f t="shared" si="3"/>
        <v>2.1312000000000002</v>
      </c>
      <c r="Q7" s="5">
        <f t="shared" ref="Q7:Q8" si="4">14*P7-F7</f>
        <v>8.940800000000003</v>
      </c>
      <c r="R7" s="5"/>
      <c r="S7" s="1"/>
      <c r="T7" s="1">
        <f t="shared" ref="T7:T70" si="5">(F7+Q7)/P7</f>
        <v>14</v>
      </c>
      <c r="U7" s="1">
        <f t="shared" ref="U7:U70" si="6">F7/P7</f>
        <v>9.8048048048048049</v>
      </c>
      <c r="V7" s="1">
        <v>1.3122</v>
      </c>
      <c r="W7" s="1">
        <v>2.1949999999999998</v>
      </c>
      <c r="X7" s="1">
        <v>0.89440000000000008</v>
      </c>
      <c r="Y7" s="1">
        <v>1.1756</v>
      </c>
      <c r="Z7" s="1">
        <v>0.86980000000000002</v>
      </c>
      <c r="AA7" s="1">
        <v>1.7547999999999999</v>
      </c>
      <c r="AB7" s="1">
        <v>0.39340000000000003</v>
      </c>
      <c r="AC7" s="1">
        <v>0.58299999999999996</v>
      </c>
      <c r="AD7" s="1">
        <v>0.58279999999999998</v>
      </c>
      <c r="AE7" s="1">
        <v>1.1708000000000001</v>
      </c>
      <c r="AF7" s="1"/>
      <c r="AG7" s="1">
        <f>G7*Q7</f>
        <v>8.940800000000003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1.399</v>
      </c>
      <c r="D8" s="1">
        <v>747.34</v>
      </c>
      <c r="E8" s="1">
        <v>269.64100000000002</v>
      </c>
      <c r="F8" s="1">
        <v>430.58600000000001</v>
      </c>
      <c r="G8" s="8">
        <v>1</v>
      </c>
      <c r="H8" s="1">
        <v>60</v>
      </c>
      <c r="I8" s="1" t="s">
        <v>38</v>
      </c>
      <c r="J8" s="1"/>
      <c r="K8" s="1">
        <v>273.89999999999998</v>
      </c>
      <c r="L8" s="1">
        <f t="shared" si="2"/>
        <v>-4.2589999999999577</v>
      </c>
      <c r="M8" s="1"/>
      <c r="N8" s="1"/>
      <c r="O8" s="1"/>
      <c r="P8" s="1">
        <f t="shared" si="3"/>
        <v>53.928200000000004</v>
      </c>
      <c r="Q8" s="5">
        <f t="shared" si="4"/>
        <v>324.40880000000004</v>
      </c>
      <c r="R8" s="5"/>
      <c r="S8" s="1"/>
      <c r="T8" s="1">
        <f t="shared" si="5"/>
        <v>14</v>
      </c>
      <c r="U8" s="1">
        <f t="shared" si="6"/>
        <v>7.9844311510489874</v>
      </c>
      <c r="V8" s="1">
        <v>43.790599999999998</v>
      </c>
      <c r="W8" s="1">
        <v>8.5470000000000006</v>
      </c>
      <c r="X8" s="1">
        <v>60.647599999999997</v>
      </c>
      <c r="Y8" s="1">
        <v>65.623000000000005</v>
      </c>
      <c r="Z8" s="1">
        <v>39.419800000000002</v>
      </c>
      <c r="AA8" s="1">
        <v>52.957399999999993</v>
      </c>
      <c r="AB8" s="1">
        <v>40.070800000000013</v>
      </c>
      <c r="AC8" s="1">
        <v>81.955999999999989</v>
      </c>
      <c r="AD8" s="1">
        <v>37.738799999999998</v>
      </c>
      <c r="AE8" s="1">
        <v>54.434600000000003</v>
      </c>
      <c r="AF8" s="1"/>
      <c r="AG8" s="1">
        <f>G8*Q8</f>
        <v>324.40880000000004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>
        <v>2.1</v>
      </c>
      <c r="L9" s="11">
        <f t="shared" si="2"/>
        <v>-2.1</v>
      </c>
      <c r="M9" s="11"/>
      <c r="N9" s="11"/>
      <c r="O9" s="11"/>
      <c r="P9" s="11">
        <f t="shared" si="3"/>
        <v>0</v>
      </c>
      <c r="Q9" s="13"/>
      <c r="R9" s="13"/>
      <c r="S9" s="11"/>
      <c r="T9" s="11" t="e">
        <f t="shared" si="5"/>
        <v>#DIV/0!</v>
      </c>
      <c r="U9" s="11" t="e">
        <f t="shared" si="6"/>
        <v>#DIV/0!</v>
      </c>
      <c r="V9" s="11">
        <v>-0.1036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43</v>
      </c>
      <c r="AG9" s="1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40</v>
      </c>
      <c r="C10" s="1">
        <v>173.95</v>
      </c>
      <c r="D10" s="1">
        <v>327.79199999999997</v>
      </c>
      <c r="E10" s="1">
        <v>174.80799999999999</v>
      </c>
      <c r="F10" s="1">
        <v>323.75900000000001</v>
      </c>
      <c r="G10" s="8">
        <v>1</v>
      </c>
      <c r="H10" s="1">
        <v>60</v>
      </c>
      <c r="I10" s="1" t="s">
        <v>38</v>
      </c>
      <c r="J10" s="1"/>
      <c r="K10" s="1">
        <v>182.5</v>
      </c>
      <c r="L10" s="1">
        <f t="shared" si="2"/>
        <v>-7.6920000000000073</v>
      </c>
      <c r="M10" s="1"/>
      <c r="N10" s="1"/>
      <c r="O10" s="1"/>
      <c r="P10" s="1">
        <f t="shared" si="3"/>
        <v>34.961599999999997</v>
      </c>
      <c r="Q10" s="5">
        <f t="shared" ref="Q10:Q17" si="7">14*P10-F10</f>
        <v>165.70339999999993</v>
      </c>
      <c r="R10" s="5"/>
      <c r="S10" s="1"/>
      <c r="T10" s="1">
        <f t="shared" si="5"/>
        <v>14</v>
      </c>
      <c r="U10" s="1">
        <f t="shared" si="6"/>
        <v>9.2604171433801667</v>
      </c>
      <c r="V10" s="1">
        <v>33.207799999999999</v>
      </c>
      <c r="W10" s="1">
        <v>4.5368000000000004</v>
      </c>
      <c r="X10" s="1">
        <v>39.119199999999999</v>
      </c>
      <c r="Y10" s="1">
        <v>13.0022</v>
      </c>
      <c r="Z10" s="1">
        <v>17.280200000000001</v>
      </c>
      <c r="AA10" s="1">
        <v>27.283200000000001</v>
      </c>
      <c r="AB10" s="1">
        <v>16.401399999999999</v>
      </c>
      <c r="AC10" s="1">
        <v>40.446599999999997</v>
      </c>
      <c r="AD10" s="1">
        <v>14.441599999999999</v>
      </c>
      <c r="AE10" s="1">
        <v>24.331600000000002</v>
      </c>
      <c r="AF10" s="1"/>
      <c r="AG10" s="1">
        <f t="shared" ref="AG10:AG19" si="8">G10*Q10</f>
        <v>165.70339999999993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40</v>
      </c>
      <c r="C11" s="1">
        <v>109.669</v>
      </c>
      <c r="D11" s="1">
        <v>989.34900000000005</v>
      </c>
      <c r="E11" s="1">
        <v>328.49299999999999</v>
      </c>
      <c r="F11" s="1">
        <v>674.22699999999998</v>
      </c>
      <c r="G11" s="8">
        <v>1</v>
      </c>
      <c r="H11" s="1">
        <v>60</v>
      </c>
      <c r="I11" s="1" t="s">
        <v>38</v>
      </c>
      <c r="J11" s="1"/>
      <c r="K11" s="1">
        <v>361.1</v>
      </c>
      <c r="L11" s="1">
        <f t="shared" si="2"/>
        <v>-32.607000000000028</v>
      </c>
      <c r="M11" s="1"/>
      <c r="N11" s="1"/>
      <c r="O11" s="1"/>
      <c r="P11" s="1">
        <f t="shared" si="3"/>
        <v>65.698599999999999</v>
      </c>
      <c r="Q11" s="5">
        <f t="shared" si="7"/>
        <v>245.55340000000001</v>
      </c>
      <c r="R11" s="5"/>
      <c r="S11" s="1"/>
      <c r="T11" s="1">
        <f t="shared" si="5"/>
        <v>14</v>
      </c>
      <c r="U11" s="1">
        <f t="shared" si="6"/>
        <v>10.262425683347894</v>
      </c>
      <c r="V11" s="1">
        <v>57.0458</v>
      </c>
      <c r="W11" s="1">
        <v>54.264000000000003</v>
      </c>
      <c r="X11" s="1">
        <v>52.654999999999987</v>
      </c>
      <c r="Y11" s="1">
        <v>42.167999999999999</v>
      </c>
      <c r="Z11" s="1">
        <v>27.878</v>
      </c>
      <c r="AA11" s="1">
        <v>53.515999999999998</v>
      </c>
      <c r="AB11" s="1">
        <v>35.418599999999998</v>
      </c>
      <c r="AC11" s="1">
        <v>55.462599999999988</v>
      </c>
      <c r="AD11" s="1">
        <v>34.4422</v>
      </c>
      <c r="AE11" s="1">
        <v>39.451000000000001</v>
      </c>
      <c r="AF11" s="1"/>
      <c r="AG11" s="1">
        <f t="shared" si="8"/>
        <v>245.55340000000001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/>
      <c r="D12" s="1">
        <v>120</v>
      </c>
      <c r="E12" s="1">
        <v>8</v>
      </c>
      <c r="F12" s="1">
        <v>112</v>
      </c>
      <c r="G12" s="8">
        <v>0.25</v>
      </c>
      <c r="H12" s="1">
        <v>120</v>
      </c>
      <c r="I12" s="1" t="s">
        <v>38</v>
      </c>
      <c r="J12" s="1"/>
      <c r="K12" s="1">
        <v>12</v>
      </c>
      <c r="L12" s="1">
        <f t="shared" si="2"/>
        <v>-4</v>
      </c>
      <c r="M12" s="1"/>
      <c r="N12" s="1"/>
      <c r="O12" s="1"/>
      <c r="P12" s="1">
        <f t="shared" si="3"/>
        <v>1.6</v>
      </c>
      <c r="Q12" s="5"/>
      <c r="R12" s="5"/>
      <c r="S12" s="1"/>
      <c r="T12" s="1">
        <f t="shared" si="5"/>
        <v>70</v>
      </c>
      <c r="U12" s="1">
        <f t="shared" si="6"/>
        <v>70</v>
      </c>
      <c r="V12" s="1">
        <v>11.2</v>
      </c>
      <c r="W12" s="1">
        <v>2.4</v>
      </c>
      <c r="X12" s="1">
        <v>6.4</v>
      </c>
      <c r="Y12" s="1">
        <v>1.6</v>
      </c>
      <c r="Z12" s="1">
        <v>3.8</v>
      </c>
      <c r="AA12" s="1">
        <v>4.8</v>
      </c>
      <c r="AB12" s="1">
        <v>2</v>
      </c>
      <c r="AC12" s="1">
        <v>4</v>
      </c>
      <c r="AD12" s="1">
        <v>4</v>
      </c>
      <c r="AE12" s="1">
        <v>2.8</v>
      </c>
      <c r="AF12" s="1"/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40</v>
      </c>
      <c r="C13" s="1">
        <v>54.642000000000003</v>
      </c>
      <c r="D13" s="1">
        <v>156.03899999999999</v>
      </c>
      <c r="E13" s="1">
        <v>122.02800000000001</v>
      </c>
      <c r="F13" s="1">
        <v>85.942999999999998</v>
      </c>
      <c r="G13" s="8">
        <v>1</v>
      </c>
      <c r="H13" s="1">
        <v>60</v>
      </c>
      <c r="I13" s="1" t="s">
        <v>38</v>
      </c>
      <c r="J13" s="1"/>
      <c r="K13" s="1">
        <v>120.4</v>
      </c>
      <c r="L13" s="1">
        <f t="shared" si="2"/>
        <v>1.6280000000000001</v>
      </c>
      <c r="M13" s="1"/>
      <c r="N13" s="1"/>
      <c r="O13" s="1"/>
      <c r="P13" s="1">
        <f t="shared" si="3"/>
        <v>24.4056</v>
      </c>
      <c r="Q13" s="5">
        <f>13*P13-F13</f>
        <v>231.32980000000003</v>
      </c>
      <c r="R13" s="5"/>
      <c r="S13" s="1"/>
      <c r="T13" s="1">
        <f t="shared" si="5"/>
        <v>13</v>
      </c>
      <c r="U13" s="1">
        <f t="shared" si="6"/>
        <v>3.5214458976628316</v>
      </c>
      <c r="V13" s="1">
        <v>13.3856</v>
      </c>
      <c r="W13" s="1">
        <v>12.531000000000001</v>
      </c>
      <c r="X13" s="1">
        <v>12.894600000000001</v>
      </c>
      <c r="Y13" s="1">
        <v>17.7636</v>
      </c>
      <c r="Z13" s="1">
        <v>9.8095999999999997</v>
      </c>
      <c r="AA13" s="1">
        <v>19.881399999999999</v>
      </c>
      <c r="AB13" s="1">
        <v>5.173</v>
      </c>
      <c r="AC13" s="1">
        <v>22.407399999999999</v>
      </c>
      <c r="AD13" s="1">
        <v>8.7615999999999996</v>
      </c>
      <c r="AE13" s="1">
        <v>10.418200000000001</v>
      </c>
      <c r="AF13" s="1"/>
      <c r="AG13" s="1">
        <f t="shared" si="8"/>
        <v>231.32980000000003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/>
      <c r="D14" s="1">
        <v>48</v>
      </c>
      <c r="E14" s="1">
        <v>8</v>
      </c>
      <c r="F14" s="1">
        <v>40</v>
      </c>
      <c r="G14" s="8">
        <v>0.25</v>
      </c>
      <c r="H14" s="1">
        <v>120</v>
      </c>
      <c r="I14" s="1" t="s">
        <v>38</v>
      </c>
      <c r="J14" s="1"/>
      <c r="K14" s="1">
        <v>13</v>
      </c>
      <c r="L14" s="1">
        <f t="shared" si="2"/>
        <v>-5</v>
      </c>
      <c r="M14" s="1"/>
      <c r="N14" s="1"/>
      <c r="O14" s="1"/>
      <c r="P14" s="1">
        <f t="shared" si="3"/>
        <v>1.6</v>
      </c>
      <c r="Q14" s="5">
        <v>16</v>
      </c>
      <c r="R14" s="5"/>
      <c r="S14" s="1"/>
      <c r="T14" s="1">
        <f t="shared" si="5"/>
        <v>35</v>
      </c>
      <c r="U14" s="1">
        <f t="shared" si="6"/>
        <v>25</v>
      </c>
      <c r="V14" s="1">
        <v>4.8</v>
      </c>
      <c r="W14" s="1">
        <v>1.6</v>
      </c>
      <c r="X14" s="1">
        <v>3.4</v>
      </c>
      <c r="Y14" s="1">
        <v>1</v>
      </c>
      <c r="Z14" s="1">
        <v>0.4</v>
      </c>
      <c r="AA14" s="1">
        <v>3.4</v>
      </c>
      <c r="AB14" s="1">
        <v>1.4</v>
      </c>
      <c r="AC14" s="1">
        <v>2</v>
      </c>
      <c r="AD14" s="1">
        <v>2</v>
      </c>
      <c r="AE14" s="1">
        <v>2.4</v>
      </c>
      <c r="AF14" s="1"/>
      <c r="AG14" s="1">
        <f t="shared" si="8"/>
        <v>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37</v>
      </c>
      <c r="C15" s="1"/>
      <c r="D15" s="1">
        <v>108</v>
      </c>
      <c r="E15" s="1">
        <v>22</v>
      </c>
      <c r="F15" s="1">
        <v>78</v>
      </c>
      <c r="G15" s="8">
        <v>0.4</v>
      </c>
      <c r="H15" s="1">
        <v>60</v>
      </c>
      <c r="I15" s="1" t="s">
        <v>38</v>
      </c>
      <c r="J15" s="1"/>
      <c r="K15" s="1">
        <v>22</v>
      </c>
      <c r="L15" s="1">
        <f t="shared" si="2"/>
        <v>0</v>
      </c>
      <c r="M15" s="1"/>
      <c r="N15" s="1"/>
      <c r="O15" s="1"/>
      <c r="P15" s="1">
        <f t="shared" si="3"/>
        <v>4.4000000000000004</v>
      </c>
      <c r="Q15" s="5">
        <v>12</v>
      </c>
      <c r="R15" s="5"/>
      <c r="S15" s="1"/>
      <c r="T15" s="1">
        <f t="shared" si="5"/>
        <v>20.454545454545453</v>
      </c>
      <c r="U15" s="1">
        <f t="shared" si="6"/>
        <v>17.727272727272727</v>
      </c>
      <c r="V15" s="1">
        <v>7.4</v>
      </c>
      <c r="W15" s="1">
        <v>1.6</v>
      </c>
      <c r="X15" s="1">
        <v>6.4</v>
      </c>
      <c r="Y15" s="1">
        <v>5.2</v>
      </c>
      <c r="Z15" s="1">
        <v>5.6</v>
      </c>
      <c r="AA15" s="1">
        <v>7.6</v>
      </c>
      <c r="AB15" s="1">
        <v>7.2</v>
      </c>
      <c r="AC15" s="1">
        <v>6.6</v>
      </c>
      <c r="AD15" s="1">
        <v>5.2</v>
      </c>
      <c r="AE15" s="1">
        <v>4</v>
      </c>
      <c r="AF15" s="1"/>
      <c r="AG15" s="1">
        <f t="shared" si="8"/>
        <v>4.8000000000000007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105.371</v>
      </c>
      <c r="D16" s="1">
        <v>415.02699999999999</v>
      </c>
      <c r="E16" s="1">
        <v>176.95400000000001</v>
      </c>
      <c r="F16" s="1">
        <v>280.72300000000001</v>
      </c>
      <c r="G16" s="8">
        <v>1</v>
      </c>
      <c r="H16" s="1">
        <v>45</v>
      </c>
      <c r="I16" s="1" t="s">
        <v>38</v>
      </c>
      <c r="J16" s="1"/>
      <c r="K16" s="1">
        <v>169.2</v>
      </c>
      <c r="L16" s="1">
        <f t="shared" si="2"/>
        <v>7.7540000000000191</v>
      </c>
      <c r="M16" s="1"/>
      <c r="N16" s="1"/>
      <c r="O16" s="1"/>
      <c r="P16" s="1">
        <f t="shared" si="3"/>
        <v>35.390799999999999</v>
      </c>
      <c r="Q16" s="5">
        <f t="shared" si="7"/>
        <v>214.74819999999994</v>
      </c>
      <c r="R16" s="5"/>
      <c r="S16" s="1"/>
      <c r="T16" s="1">
        <f t="shared" si="5"/>
        <v>14</v>
      </c>
      <c r="U16" s="1">
        <f t="shared" si="6"/>
        <v>7.9320896956271127</v>
      </c>
      <c r="V16" s="1">
        <v>33.656999999999996</v>
      </c>
      <c r="W16" s="1">
        <v>30.839200000000002</v>
      </c>
      <c r="X16" s="1">
        <v>29.6844</v>
      </c>
      <c r="Y16" s="1">
        <v>28.7438</v>
      </c>
      <c r="Z16" s="1">
        <v>9.7031999999999989</v>
      </c>
      <c r="AA16" s="1">
        <v>30.067799999999998</v>
      </c>
      <c r="AB16" s="1">
        <v>13.916600000000001</v>
      </c>
      <c r="AC16" s="1">
        <v>30.927</v>
      </c>
      <c r="AD16" s="1">
        <v>15.3536</v>
      </c>
      <c r="AE16" s="1">
        <v>8.8775999999999993</v>
      </c>
      <c r="AF16" s="1"/>
      <c r="AG16" s="1">
        <f t="shared" si="8"/>
        <v>214.74819999999994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/>
      <c r="D17" s="1">
        <v>144</v>
      </c>
      <c r="E17" s="1">
        <v>63</v>
      </c>
      <c r="F17" s="1">
        <v>68</v>
      </c>
      <c r="G17" s="8">
        <v>0.12</v>
      </c>
      <c r="H17" s="1">
        <v>60</v>
      </c>
      <c r="I17" s="1" t="s">
        <v>38</v>
      </c>
      <c r="J17" s="1"/>
      <c r="K17" s="1">
        <v>63</v>
      </c>
      <c r="L17" s="1">
        <f t="shared" si="2"/>
        <v>0</v>
      </c>
      <c r="M17" s="1"/>
      <c r="N17" s="1"/>
      <c r="O17" s="1"/>
      <c r="P17" s="1">
        <f t="shared" si="3"/>
        <v>12.6</v>
      </c>
      <c r="Q17" s="5">
        <f t="shared" si="7"/>
        <v>108.4</v>
      </c>
      <c r="R17" s="5"/>
      <c r="S17" s="1"/>
      <c r="T17" s="1">
        <f t="shared" si="5"/>
        <v>14</v>
      </c>
      <c r="U17" s="1">
        <f t="shared" si="6"/>
        <v>5.3968253968253972</v>
      </c>
      <c r="V17" s="1">
        <v>9.8000000000000007</v>
      </c>
      <c r="W17" s="1">
        <v>11</v>
      </c>
      <c r="X17" s="1">
        <v>0</v>
      </c>
      <c r="Y17" s="1">
        <v>11.4</v>
      </c>
      <c r="Z17" s="1">
        <v>1.4</v>
      </c>
      <c r="AA17" s="1">
        <v>4.5999999999999996</v>
      </c>
      <c r="AB17" s="1">
        <v>5</v>
      </c>
      <c r="AC17" s="1">
        <v>2.8</v>
      </c>
      <c r="AD17" s="1">
        <v>4.5999999999999996</v>
      </c>
      <c r="AE17" s="1">
        <v>6.2</v>
      </c>
      <c r="AF17" s="1"/>
      <c r="AG17" s="1">
        <f t="shared" si="8"/>
        <v>13.008000000000001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37</v>
      </c>
      <c r="C18" s="1"/>
      <c r="D18" s="1">
        <v>16</v>
      </c>
      <c r="E18" s="1">
        <v>15</v>
      </c>
      <c r="F18" s="1"/>
      <c r="G18" s="8">
        <v>0.25</v>
      </c>
      <c r="H18" s="1">
        <v>120</v>
      </c>
      <c r="I18" s="1" t="s">
        <v>38</v>
      </c>
      <c r="J18" s="1"/>
      <c r="K18" s="1">
        <v>29</v>
      </c>
      <c r="L18" s="1">
        <f t="shared" si="2"/>
        <v>-14</v>
      </c>
      <c r="M18" s="1"/>
      <c r="N18" s="1"/>
      <c r="O18" s="1"/>
      <c r="P18" s="1">
        <f t="shared" si="3"/>
        <v>3</v>
      </c>
      <c r="Q18" s="5">
        <f>11*P18-F18</f>
        <v>33</v>
      </c>
      <c r="R18" s="5"/>
      <c r="S18" s="1"/>
      <c r="T18" s="1">
        <f t="shared" si="5"/>
        <v>11</v>
      </c>
      <c r="U18" s="1">
        <f t="shared" si="6"/>
        <v>0</v>
      </c>
      <c r="V18" s="1">
        <v>1</v>
      </c>
      <c r="W18" s="1">
        <v>3.4</v>
      </c>
      <c r="X18" s="1">
        <v>7.2</v>
      </c>
      <c r="Y18" s="1">
        <v>1.8</v>
      </c>
      <c r="Z18" s="1">
        <v>5.6</v>
      </c>
      <c r="AA18" s="1">
        <v>4.4000000000000004</v>
      </c>
      <c r="AB18" s="1">
        <v>2.2000000000000002</v>
      </c>
      <c r="AC18" s="1">
        <v>4.4000000000000004</v>
      </c>
      <c r="AD18" s="1">
        <v>3.2</v>
      </c>
      <c r="AE18" s="1">
        <v>1.6</v>
      </c>
      <c r="AF18" s="1"/>
      <c r="AG18" s="1">
        <f t="shared" si="8"/>
        <v>8.25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37</v>
      </c>
      <c r="C19" s="1"/>
      <c r="D19" s="1">
        <v>24</v>
      </c>
      <c r="E19" s="1">
        <v>6</v>
      </c>
      <c r="F19" s="1">
        <v>12</v>
      </c>
      <c r="G19" s="8">
        <v>0.25</v>
      </c>
      <c r="H19" s="1">
        <v>120</v>
      </c>
      <c r="I19" s="1" t="s">
        <v>38</v>
      </c>
      <c r="J19" s="1"/>
      <c r="K19" s="1">
        <v>6</v>
      </c>
      <c r="L19" s="1">
        <f t="shared" si="2"/>
        <v>0</v>
      </c>
      <c r="M19" s="1"/>
      <c r="N19" s="1"/>
      <c r="O19" s="1"/>
      <c r="P19" s="1">
        <f t="shared" si="3"/>
        <v>1.2</v>
      </c>
      <c r="Q19" s="5">
        <v>8</v>
      </c>
      <c r="R19" s="5"/>
      <c r="S19" s="1"/>
      <c r="T19" s="1">
        <f t="shared" si="5"/>
        <v>16.666666666666668</v>
      </c>
      <c r="U19" s="1">
        <f t="shared" si="6"/>
        <v>10</v>
      </c>
      <c r="V19" s="1">
        <v>0</v>
      </c>
      <c r="W19" s="1">
        <v>2.2000000000000002</v>
      </c>
      <c r="X19" s="1">
        <v>0.8</v>
      </c>
      <c r="Y19" s="1">
        <v>1.8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54</v>
      </c>
      <c r="AG19" s="1">
        <f t="shared" si="8"/>
        <v>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55</v>
      </c>
      <c r="B20" s="11" t="s">
        <v>40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/>
      <c r="P20" s="11">
        <f t="shared" si="3"/>
        <v>0</v>
      </c>
      <c r="Q20" s="13"/>
      <c r="R20" s="13"/>
      <c r="S20" s="11"/>
      <c r="T20" s="11" t="e">
        <f t="shared" si="5"/>
        <v>#DIV/0!</v>
      </c>
      <c r="U20" s="11" t="e">
        <f t="shared" si="6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43</v>
      </c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/>
      <c r="D21" s="1">
        <v>8</v>
      </c>
      <c r="E21" s="1">
        <v>-1</v>
      </c>
      <c r="F21" s="1">
        <v>8</v>
      </c>
      <c r="G21" s="8">
        <v>0.4</v>
      </c>
      <c r="H21" s="1">
        <v>45</v>
      </c>
      <c r="I21" s="1" t="s">
        <v>38</v>
      </c>
      <c r="J21" s="1"/>
      <c r="K21" s="1">
        <v>19</v>
      </c>
      <c r="L21" s="1">
        <f t="shared" si="2"/>
        <v>-20</v>
      </c>
      <c r="M21" s="1"/>
      <c r="N21" s="1"/>
      <c r="O21" s="1"/>
      <c r="P21" s="1">
        <f t="shared" si="3"/>
        <v>-0.2</v>
      </c>
      <c r="Q21" s="5">
        <v>40</v>
      </c>
      <c r="R21" s="5"/>
      <c r="S21" s="1"/>
      <c r="T21" s="1">
        <f t="shared" si="5"/>
        <v>-240</v>
      </c>
      <c r="U21" s="1">
        <f t="shared" si="6"/>
        <v>-40</v>
      </c>
      <c r="V21" s="1">
        <v>4.2</v>
      </c>
      <c r="W21" s="1">
        <v>9.8000000000000007</v>
      </c>
      <c r="X21" s="1">
        <v>3.6</v>
      </c>
      <c r="Y21" s="1">
        <v>6</v>
      </c>
      <c r="Z21" s="1">
        <v>4.4000000000000004</v>
      </c>
      <c r="AA21" s="1">
        <v>5.4</v>
      </c>
      <c r="AB21" s="1">
        <v>5.6</v>
      </c>
      <c r="AC21" s="1">
        <v>5.2</v>
      </c>
      <c r="AD21" s="1">
        <v>2.6</v>
      </c>
      <c r="AE21" s="1">
        <v>5</v>
      </c>
      <c r="AF21" s="1"/>
      <c r="AG21" s="1">
        <f t="shared" ref="AG21:AG26" si="9">G21*Q21</f>
        <v>16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40</v>
      </c>
      <c r="C22" s="1">
        <v>1.3360000000000001</v>
      </c>
      <c r="D22" s="1">
        <v>749.53099999999995</v>
      </c>
      <c r="E22" s="1">
        <v>172.755</v>
      </c>
      <c r="F22" s="1">
        <v>557.99</v>
      </c>
      <c r="G22" s="8">
        <v>1</v>
      </c>
      <c r="H22" s="1">
        <v>60</v>
      </c>
      <c r="I22" s="1" t="s">
        <v>38</v>
      </c>
      <c r="J22" s="1"/>
      <c r="K22" s="1">
        <v>199.1</v>
      </c>
      <c r="L22" s="1">
        <f t="shared" si="2"/>
        <v>-26.344999999999999</v>
      </c>
      <c r="M22" s="1"/>
      <c r="N22" s="1"/>
      <c r="O22" s="1"/>
      <c r="P22" s="1">
        <f t="shared" si="3"/>
        <v>34.551000000000002</v>
      </c>
      <c r="Q22" s="5"/>
      <c r="R22" s="5"/>
      <c r="S22" s="1"/>
      <c r="T22" s="1">
        <f t="shared" si="5"/>
        <v>16.149749645451649</v>
      </c>
      <c r="U22" s="1">
        <f t="shared" si="6"/>
        <v>16.149749645451649</v>
      </c>
      <c r="V22" s="1">
        <v>43.369</v>
      </c>
      <c r="W22" s="1">
        <v>65.806399999999996</v>
      </c>
      <c r="X22" s="1">
        <v>37.924799999999998</v>
      </c>
      <c r="Y22" s="1">
        <v>36.588799999999999</v>
      </c>
      <c r="Z22" s="1">
        <v>17.1236</v>
      </c>
      <c r="AA22" s="1">
        <v>38.907200000000003</v>
      </c>
      <c r="AB22" s="1">
        <v>25.478000000000002</v>
      </c>
      <c r="AC22" s="1">
        <v>38.293799999999997</v>
      </c>
      <c r="AD22" s="1">
        <v>24.505199999999999</v>
      </c>
      <c r="AE22" s="1">
        <v>31.154399999999999</v>
      </c>
      <c r="AF22" s="1"/>
      <c r="AG22" s="1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37</v>
      </c>
      <c r="C23" s="1"/>
      <c r="D23" s="1">
        <v>16</v>
      </c>
      <c r="E23" s="1"/>
      <c r="F23" s="1">
        <v>16</v>
      </c>
      <c r="G23" s="8">
        <v>0.22</v>
      </c>
      <c r="H23" s="1">
        <v>120</v>
      </c>
      <c r="I23" s="1" t="s">
        <v>38</v>
      </c>
      <c r="J23" s="1"/>
      <c r="K23" s="1">
        <v>5</v>
      </c>
      <c r="L23" s="1">
        <f t="shared" si="2"/>
        <v>-5</v>
      </c>
      <c r="M23" s="1"/>
      <c r="N23" s="1"/>
      <c r="O23" s="1"/>
      <c r="P23" s="1">
        <f t="shared" si="3"/>
        <v>0</v>
      </c>
      <c r="Q23" s="5">
        <v>16</v>
      </c>
      <c r="R23" s="5"/>
      <c r="S23" s="1"/>
      <c r="T23" s="1" t="e">
        <f t="shared" si="5"/>
        <v>#DIV/0!</v>
      </c>
      <c r="U23" s="1" t="e">
        <f t="shared" si="6"/>
        <v>#DIV/0!</v>
      </c>
      <c r="V23" s="1">
        <v>0.4</v>
      </c>
      <c r="W23" s="1">
        <v>0</v>
      </c>
      <c r="X23" s="1">
        <v>5.6</v>
      </c>
      <c r="Y23" s="1">
        <v>0.4</v>
      </c>
      <c r="Z23" s="1">
        <v>0</v>
      </c>
      <c r="AA23" s="1">
        <v>3.2</v>
      </c>
      <c r="AB23" s="1">
        <v>0</v>
      </c>
      <c r="AC23" s="1">
        <v>1</v>
      </c>
      <c r="AD23" s="1">
        <v>2.8</v>
      </c>
      <c r="AE23" s="1">
        <v>4.5999999999999996</v>
      </c>
      <c r="AF23" s="1"/>
      <c r="AG23" s="1">
        <f t="shared" si="9"/>
        <v>3.52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37</v>
      </c>
      <c r="C24" s="1">
        <v>1</v>
      </c>
      <c r="D24" s="1">
        <v>24</v>
      </c>
      <c r="E24" s="1">
        <v>25</v>
      </c>
      <c r="F24" s="1"/>
      <c r="G24" s="8">
        <v>0.4</v>
      </c>
      <c r="H24" s="1">
        <v>60</v>
      </c>
      <c r="I24" s="1" t="s">
        <v>38</v>
      </c>
      <c r="J24" s="1"/>
      <c r="K24" s="1">
        <v>29</v>
      </c>
      <c r="L24" s="1">
        <f t="shared" si="2"/>
        <v>-4</v>
      </c>
      <c r="M24" s="1"/>
      <c r="N24" s="1"/>
      <c r="O24" s="1"/>
      <c r="P24" s="1">
        <f t="shared" si="3"/>
        <v>5</v>
      </c>
      <c r="Q24" s="5">
        <f>11*P24-F24</f>
        <v>55</v>
      </c>
      <c r="R24" s="5"/>
      <c r="S24" s="1"/>
      <c r="T24" s="1">
        <f t="shared" si="5"/>
        <v>11</v>
      </c>
      <c r="U24" s="1">
        <f t="shared" si="6"/>
        <v>0</v>
      </c>
      <c r="V24" s="1">
        <v>3</v>
      </c>
      <c r="W24" s="1">
        <v>3</v>
      </c>
      <c r="X24" s="1">
        <v>2.6</v>
      </c>
      <c r="Y24" s="1">
        <v>0.8</v>
      </c>
      <c r="Z24" s="1">
        <v>2.2000000000000002</v>
      </c>
      <c r="AA24" s="1">
        <v>6.8</v>
      </c>
      <c r="AB24" s="1">
        <v>2.2000000000000002</v>
      </c>
      <c r="AC24" s="1">
        <v>0.4</v>
      </c>
      <c r="AD24" s="1">
        <v>6</v>
      </c>
      <c r="AE24" s="1">
        <v>0</v>
      </c>
      <c r="AF24" s="1"/>
      <c r="AG24" s="1">
        <f t="shared" si="9"/>
        <v>22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37</v>
      </c>
      <c r="C25" s="1"/>
      <c r="D25" s="1">
        <v>90</v>
      </c>
      <c r="E25" s="1">
        <v>56</v>
      </c>
      <c r="F25" s="1">
        <v>21</v>
      </c>
      <c r="G25" s="8">
        <v>0.09</v>
      </c>
      <c r="H25" s="1">
        <v>60</v>
      </c>
      <c r="I25" s="1" t="s">
        <v>38</v>
      </c>
      <c r="J25" s="1"/>
      <c r="K25" s="1">
        <v>56</v>
      </c>
      <c r="L25" s="1">
        <f t="shared" si="2"/>
        <v>0</v>
      </c>
      <c r="M25" s="1"/>
      <c r="N25" s="1"/>
      <c r="O25" s="1"/>
      <c r="P25" s="1">
        <f t="shared" si="3"/>
        <v>11.2</v>
      </c>
      <c r="Q25" s="5">
        <f>12*P25-F25</f>
        <v>113.39999999999998</v>
      </c>
      <c r="R25" s="5"/>
      <c r="S25" s="1"/>
      <c r="T25" s="1">
        <f t="shared" si="5"/>
        <v>11.999999999999998</v>
      </c>
      <c r="U25" s="1">
        <f t="shared" si="6"/>
        <v>1.8750000000000002</v>
      </c>
      <c r="V25" s="1">
        <v>2</v>
      </c>
      <c r="W25" s="1">
        <v>9.8000000000000007</v>
      </c>
      <c r="X25" s="1">
        <v>4</v>
      </c>
      <c r="Y25" s="1">
        <v>6</v>
      </c>
      <c r="Z25" s="1">
        <v>3.8</v>
      </c>
      <c r="AA25" s="1">
        <v>3.6</v>
      </c>
      <c r="AB25" s="1">
        <v>0.6</v>
      </c>
      <c r="AC25" s="1">
        <v>1.2</v>
      </c>
      <c r="AD25" s="1">
        <v>4.8</v>
      </c>
      <c r="AE25" s="1">
        <v>0</v>
      </c>
      <c r="AF25" s="1" t="s">
        <v>54</v>
      </c>
      <c r="AG25" s="1">
        <f t="shared" si="9"/>
        <v>10.205999999999998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37</v>
      </c>
      <c r="C26" s="1"/>
      <c r="D26" s="1">
        <v>140</v>
      </c>
      <c r="E26" s="1">
        <v>99</v>
      </c>
      <c r="F26" s="1">
        <v>15</v>
      </c>
      <c r="G26" s="8">
        <v>0.09</v>
      </c>
      <c r="H26" s="1">
        <v>45</v>
      </c>
      <c r="I26" s="1" t="s">
        <v>38</v>
      </c>
      <c r="J26" s="1"/>
      <c r="K26" s="1">
        <v>102</v>
      </c>
      <c r="L26" s="1">
        <f t="shared" si="2"/>
        <v>-3</v>
      </c>
      <c r="M26" s="1"/>
      <c r="N26" s="1"/>
      <c r="O26" s="1"/>
      <c r="P26" s="1">
        <f t="shared" si="3"/>
        <v>19.8</v>
      </c>
      <c r="Q26" s="5">
        <f>11*P26-F26</f>
        <v>202.8</v>
      </c>
      <c r="R26" s="5"/>
      <c r="S26" s="1"/>
      <c r="T26" s="1">
        <f t="shared" si="5"/>
        <v>11</v>
      </c>
      <c r="U26" s="1">
        <f t="shared" si="6"/>
        <v>0.75757575757575757</v>
      </c>
      <c r="V26" s="1">
        <v>0</v>
      </c>
      <c r="W26" s="1">
        <v>15.8</v>
      </c>
      <c r="X26" s="1">
        <v>0.6</v>
      </c>
      <c r="Y26" s="1">
        <v>9.8000000000000007</v>
      </c>
      <c r="Z26" s="1">
        <v>3</v>
      </c>
      <c r="AA26" s="1">
        <v>6</v>
      </c>
      <c r="AB26" s="1">
        <v>3.8</v>
      </c>
      <c r="AC26" s="1">
        <v>3.8</v>
      </c>
      <c r="AD26" s="1">
        <v>4.5999999999999996</v>
      </c>
      <c r="AE26" s="1">
        <v>3</v>
      </c>
      <c r="AF26" s="1"/>
      <c r="AG26" s="1">
        <f t="shared" si="9"/>
        <v>18.251999999999999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62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/>
      <c r="P27" s="11">
        <f t="shared" si="3"/>
        <v>0</v>
      </c>
      <c r="Q27" s="13"/>
      <c r="R27" s="13"/>
      <c r="S27" s="11"/>
      <c r="T27" s="11" t="e">
        <f t="shared" si="5"/>
        <v>#DIV/0!</v>
      </c>
      <c r="U27" s="11" t="e">
        <f t="shared" si="6"/>
        <v>#DIV/0!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 t="s">
        <v>43</v>
      </c>
      <c r="AG27" s="1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37</v>
      </c>
      <c r="C28" s="1"/>
      <c r="D28" s="1">
        <v>80</v>
      </c>
      <c r="E28" s="1">
        <v>8</v>
      </c>
      <c r="F28" s="1">
        <v>72</v>
      </c>
      <c r="G28" s="8">
        <v>0.15</v>
      </c>
      <c r="H28" s="1">
        <v>45</v>
      </c>
      <c r="I28" s="1" t="s">
        <v>38</v>
      </c>
      <c r="J28" s="1"/>
      <c r="K28" s="1">
        <v>15</v>
      </c>
      <c r="L28" s="1">
        <f t="shared" si="2"/>
        <v>-7</v>
      </c>
      <c r="M28" s="1"/>
      <c r="N28" s="1"/>
      <c r="O28" s="1"/>
      <c r="P28" s="1">
        <f t="shared" si="3"/>
        <v>1.6</v>
      </c>
      <c r="Q28" s="5"/>
      <c r="R28" s="5"/>
      <c r="S28" s="1"/>
      <c r="T28" s="1">
        <f t="shared" si="5"/>
        <v>45</v>
      </c>
      <c r="U28" s="1">
        <f t="shared" si="6"/>
        <v>45</v>
      </c>
      <c r="V28" s="1">
        <v>8</v>
      </c>
      <c r="W28" s="1">
        <v>3.2</v>
      </c>
      <c r="X28" s="1">
        <v>4.8</v>
      </c>
      <c r="Y28" s="1">
        <v>3.2</v>
      </c>
      <c r="Z28" s="1">
        <v>2.8</v>
      </c>
      <c r="AA28" s="1">
        <v>2</v>
      </c>
      <c r="AB28" s="1">
        <v>2.8</v>
      </c>
      <c r="AC28" s="1">
        <v>2.6</v>
      </c>
      <c r="AD28" s="1">
        <v>1.2</v>
      </c>
      <c r="AE28" s="1">
        <v>0</v>
      </c>
      <c r="AF28" s="1"/>
      <c r="AG28" s="1">
        <f t="shared" ref="AG28:AG59" si="10"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40</v>
      </c>
      <c r="C29" s="1">
        <v>197.29300000000001</v>
      </c>
      <c r="D29" s="1">
        <v>166.547</v>
      </c>
      <c r="E29" s="1">
        <v>149.649</v>
      </c>
      <c r="F29" s="1">
        <v>181.69499999999999</v>
      </c>
      <c r="G29" s="8">
        <v>1</v>
      </c>
      <c r="H29" s="1">
        <v>45</v>
      </c>
      <c r="I29" s="1" t="s">
        <v>38</v>
      </c>
      <c r="J29" s="1"/>
      <c r="K29" s="1">
        <v>150.30000000000001</v>
      </c>
      <c r="L29" s="1">
        <f t="shared" si="2"/>
        <v>-0.65100000000001046</v>
      </c>
      <c r="M29" s="1"/>
      <c r="N29" s="1"/>
      <c r="O29" s="1"/>
      <c r="P29" s="1">
        <f t="shared" si="3"/>
        <v>29.9298</v>
      </c>
      <c r="Q29" s="5">
        <f t="shared" ref="Q29:Q59" si="11">14*P29-F29</f>
        <v>237.32220000000001</v>
      </c>
      <c r="R29" s="5"/>
      <c r="S29" s="1"/>
      <c r="T29" s="1">
        <f t="shared" si="5"/>
        <v>14</v>
      </c>
      <c r="U29" s="1">
        <f t="shared" si="6"/>
        <v>6.0707054507547662</v>
      </c>
      <c r="V29" s="1">
        <v>24.045200000000001</v>
      </c>
      <c r="W29" s="1">
        <v>24.798200000000001</v>
      </c>
      <c r="X29" s="1">
        <v>35.563600000000001</v>
      </c>
      <c r="Y29" s="1">
        <v>20.6404</v>
      </c>
      <c r="Z29" s="1">
        <v>10.268800000000001</v>
      </c>
      <c r="AA29" s="1">
        <v>24.937799999999999</v>
      </c>
      <c r="AB29" s="1">
        <v>12.0192</v>
      </c>
      <c r="AC29" s="1">
        <v>23.026</v>
      </c>
      <c r="AD29" s="1">
        <v>10.9506</v>
      </c>
      <c r="AE29" s="1">
        <v>21.901</v>
      </c>
      <c r="AF29" s="1"/>
      <c r="AG29" s="1">
        <f t="shared" si="10"/>
        <v>237.32220000000001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37</v>
      </c>
      <c r="C30" s="1">
        <v>39</v>
      </c>
      <c r="D30" s="1">
        <v>57</v>
      </c>
      <c r="E30" s="1">
        <v>43</v>
      </c>
      <c r="F30" s="1">
        <v>48</v>
      </c>
      <c r="G30" s="8">
        <v>0.4</v>
      </c>
      <c r="H30" s="1" t="e">
        <v>#N/A</v>
      </c>
      <c r="I30" s="1" t="s">
        <v>38</v>
      </c>
      <c r="J30" s="1"/>
      <c r="K30" s="1">
        <v>46</v>
      </c>
      <c r="L30" s="1">
        <f t="shared" si="2"/>
        <v>-3</v>
      </c>
      <c r="M30" s="1"/>
      <c r="N30" s="1"/>
      <c r="O30" s="1"/>
      <c r="P30" s="1">
        <f t="shared" si="3"/>
        <v>8.6</v>
      </c>
      <c r="Q30" s="5">
        <f t="shared" si="11"/>
        <v>72.399999999999991</v>
      </c>
      <c r="R30" s="5"/>
      <c r="S30" s="1"/>
      <c r="T30" s="1">
        <f t="shared" si="5"/>
        <v>14</v>
      </c>
      <c r="U30" s="1">
        <f t="shared" si="6"/>
        <v>5.5813953488372094</v>
      </c>
      <c r="V30" s="1">
        <v>6.6</v>
      </c>
      <c r="W30" s="1">
        <v>1.8</v>
      </c>
      <c r="X30" s="1">
        <v>7.4686000000000003</v>
      </c>
      <c r="Y30" s="1">
        <v>0.4</v>
      </c>
      <c r="Z30" s="1">
        <v>3.6</v>
      </c>
      <c r="AA30" s="1">
        <v>2.8</v>
      </c>
      <c r="AB30" s="1">
        <v>1</v>
      </c>
      <c r="AC30" s="1">
        <v>4.2</v>
      </c>
      <c r="AD30" s="1">
        <v>1.6</v>
      </c>
      <c r="AE30" s="1">
        <v>2.8</v>
      </c>
      <c r="AF30" s="1"/>
      <c r="AG30" s="1">
        <f t="shared" si="10"/>
        <v>28.959999999999997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37</v>
      </c>
      <c r="C31" s="1">
        <v>2</v>
      </c>
      <c r="D31" s="1">
        <v>67</v>
      </c>
      <c r="E31" s="1">
        <v>19</v>
      </c>
      <c r="F31" s="1">
        <v>48</v>
      </c>
      <c r="G31" s="8">
        <v>0.4</v>
      </c>
      <c r="H31" s="1">
        <v>60</v>
      </c>
      <c r="I31" s="1" t="s">
        <v>38</v>
      </c>
      <c r="J31" s="1"/>
      <c r="K31" s="1">
        <v>34</v>
      </c>
      <c r="L31" s="1">
        <f t="shared" si="2"/>
        <v>-15</v>
      </c>
      <c r="M31" s="1"/>
      <c r="N31" s="1"/>
      <c r="O31" s="1"/>
      <c r="P31" s="1">
        <f t="shared" si="3"/>
        <v>3.8</v>
      </c>
      <c r="Q31" s="5">
        <v>8</v>
      </c>
      <c r="R31" s="5"/>
      <c r="S31" s="1"/>
      <c r="T31" s="1">
        <f t="shared" si="5"/>
        <v>14.736842105263159</v>
      </c>
      <c r="U31" s="1">
        <f t="shared" si="6"/>
        <v>12.631578947368421</v>
      </c>
      <c r="V31" s="1">
        <v>4.4000000000000004</v>
      </c>
      <c r="W31" s="1">
        <v>0</v>
      </c>
      <c r="X31" s="1">
        <v>2.8</v>
      </c>
      <c r="Y31" s="1">
        <v>1.8</v>
      </c>
      <c r="Z31" s="1">
        <v>0</v>
      </c>
      <c r="AA31" s="1">
        <v>5.6</v>
      </c>
      <c r="AB31" s="1">
        <v>1.6</v>
      </c>
      <c r="AC31" s="1">
        <v>1.8</v>
      </c>
      <c r="AD31" s="1">
        <v>3.8</v>
      </c>
      <c r="AE31" s="1">
        <v>0</v>
      </c>
      <c r="AF31" s="1"/>
      <c r="AG31" s="1">
        <f t="shared" si="10"/>
        <v>3.2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37</v>
      </c>
      <c r="C32" s="1">
        <v>38</v>
      </c>
      <c r="D32" s="1">
        <v>439</v>
      </c>
      <c r="E32" s="1">
        <v>170</v>
      </c>
      <c r="F32" s="1">
        <v>268</v>
      </c>
      <c r="G32" s="8">
        <v>0.4</v>
      </c>
      <c r="H32" s="1">
        <v>60</v>
      </c>
      <c r="I32" s="1" t="s">
        <v>38</v>
      </c>
      <c r="J32" s="1"/>
      <c r="K32" s="1">
        <v>185</v>
      </c>
      <c r="L32" s="1">
        <f t="shared" si="2"/>
        <v>-15</v>
      </c>
      <c r="M32" s="1"/>
      <c r="N32" s="1"/>
      <c r="O32" s="1"/>
      <c r="P32" s="1">
        <f t="shared" si="3"/>
        <v>34</v>
      </c>
      <c r="Q32" s="5">
        <f t="shared" si="11"/>
        <v>208</v>
      </c>
      <c r="R32" s="5"/>
      <c r="S32" s="1"/>
      <c r="T32" s="1">
        <f t="shared" si="5"/>
        <v>14</v>
      </c>
      <c r="U32" s="1">
        <f t="shared" si="6"/>
        <v>7.882352941176471</v>
      </c>
      <c r="V32" s="1">
        <v>25.2</v>
      </c>
      <c r="W32" s="1">
        <v>33.6</v>
      </c>
      <c r="X32" s="1">
        <v>24</v>
      </c>
      <c r="Y32" s="1">
        <v>19.600000000000001</v>
      </c>
      <c r="Z32" s="1">
        <v>8.1999999999999993</v>
      </c>
      <c r="AA32" s="1">
        <v>15.6</v>
      </c>
      <c r="AB32" s="1">
        <v>20.2</v>
      </c>
      <c r="AC32" s="1">
        <v>14</v>
      </c>
      <c r="AD32" s="1">
        <v>7</v>
      </c>
      <c r="AE32" s="1">
        <v>18.8</v>
      </c>
      <c r="AF32" s="1"/>
      <c r="AG32" s="1">
        <f t="shared" si="10"/>
        <v>83.2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37</v>
      </c>
      <c r="C33" s="1"/>
      <c r="D33" s="1">
        <v>88</v>
      </c>
      <c r="E33" s="1">
        <v>64</v>
      </c>
      <c r="F33" s="1">
        <v>16</v>
      </c>
      <c r="G33" s="8">
        <v>0.4</v>
      </c>
      <c r="H33" s="1">
        <v>60</v>
      </c>
      <c r="I33" s="1" t="s">
        <v>38</v>
      </c>
      <c r="J33" s="1"/>
      <c r="K33" s="1">
        <v>91</v>
      </c>
      <c r="L33" s="1">
        <f t="shared" si="2"/>
        <v>-27</v>
      </c>
      <c r="M33" s="1"/>
      <c r="N33" s="1"/>
      <c r="O33" s="1"/>
      <c r="P33" s="1">
        <f t="shared" si="3"/>
        <v>12.8</v>
      </c>
      <c r="Q33" s="5">
        <f>11*P33-F33</f>
        <v>124.80000000000001</v>
      </c>
      <c r="R33" s="5"/>
      <c r="S33" s="1"/>
      <c r="T33" s="1">
        <f t="shared" si="5"/>
        <v>11</v>
      </c>
      <c r="U33" s="1">
        <f t="shared" si="6"/>
        <v>1.25</v>
      </c>
      <c r="V33" s="1">
        <v>0</v>
      </c>
      <c r="W33" s="1">
        <v>6.6</v>
      </c>
      <c r="X33" s="1">
        <v>4.8</v>
      </c>
      <c r="Y33" s="1">
        <v>4.5999999999999996</v>
      </c>
      <c r="Z33" s="1">
        <v>3.8</v>
      </c>
      <c r="AA33" s="1">
        <v>10</v>
      </c>
      <c r="AB33" s="1">
        <v>5.2</v>
      </c>
      <c r="AC33" s="1">
        <v>3.2</v>
      </c>
      <c r="AD33" s="1">
        <v>7.4</v>
      </c>
      <c r="AE33" s="1">
        <v>5.2</v>
      </c>
      <c r="AF33" s="1"/>
      <c r="AG33" s="1">
        <f t="shared" si="10"/>
        <v>49.920000000000009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37</v>
      </c>
      <c r="C34" s="1">
        <v>17</v>
      </c>
      <c r="D34" s="1">
        <v>282</v>
      </c>
      <c r="E34" s="1">
        <v>127</v>
      </c>
      <c r="F34" s="1">
        <v>141</v>
      </c>
      <c r="G34" s="8">
        <v>0.4</v>
      </c>
      <c r="H34" s="1">
        <v>60</v>
      </c>
      <c r="I34" s="1" t="s">
        <v>38</v>
      </c>
      <c r="J34" s="1"/>
      <c r="K34" s="1">
        <v>134</v>
      </c>
      <c r="L34" s="1">
        <f t="shared" si="2"/>
        <v>-7</v>
      </c>
      <c r="M34" s="1"/>
      <c r="N34" s="1"/>
      <c r="O34" s="1"/>
      <c r="P34" s="1">
        <f t="shared" si="3"/>
        <v>25.4</v>
      </c>
      <c r="Q34" s="5">
        <f t="shared" si="11"/>
        <v>214.59999999999997</v>
      </c>
      <c r="R34" s="5"/>
      <c r="S34" s="1"/>
      <c r="T34" s="1">
        <f t="shared" si="5"/>
        <v>14</v>
      </c>
      <c r="U34" s="1">
        <f t="shared" si="6"/>
        <v>5.5511811023622046</v>
      </c>
      <c r="V34" s="1">
        <v>19</v>
      </c>
      <c r="W34" s="1">
        <v>19.600000000000001</v>
      </c>
      <c r="X34" s="1">
        <v>15.6</v>
      </c>
      <c r="Y34" s="1">
        <v>11.4</v>
      </c>
      <c r="Z34" s="1">
        <v>6.8</v>
      </c>
      <c r="AA34" s="1">
        <v>13.4</v>
      </c>
      <c r="AB34" s="1">
        <v>8.6</v>
      </c>
      <c r="AC34" s="1">
        <v>10.199999999999999</v>
      </c>
      <c r="AD34" s="1">
        <v>11.2</v>
      </c>
      <c r="AE34" s="1">
        <v>5</v>
      </c>
      <c r="AF34" s="1"/>
      <c r="AG34" s="1">
        <f t="shared" si="10"/>
        <v>85.839999999999989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37</v>
      </c>
      <c r="C35" s="1"/>
      <c r="D35" s="1">
        <v>90</v>
      </c>
      <c r="E35" s="1">
        <v>20</v>
      </c>
      <c r="F35" s="1">
        <v>70</v>
      </c>
      <c r="G35" s="8">
        <v>0.1</v>
      </c>
      <c r="H35" s="1">
        <v>45</v>
      </c>
      <c r="I35" s="1" t="s">
        <v>38</v>
      </c>
      <c r="J35" s="1"/>
      <c r="K35" s="1">
        <v>31</v>
      </c>
      <c r="L35" s="1">
        <f t="shared" si="2"/>
        <v>-11</v>
      </c>
      <c r="M35" s="1"/>
      <c r="N35" s="1"/>
      <c r="O35" s="1"/>
      <c r="P35" s="1">
        <f t="shared" si="3"/>
        <v>4</v>
      </c>
      <c r="Q35" s="5">
        <v>10</v>
      </c>
      <c r="R35" s="5"/>
      <c r="S35" s="1"/>
      <c r="T35" s="1">
        <f t="shared" si="5"/>
        <v>20</v>
      </c>
      <c r="U35" s="1">
        <f t="shared" si="6"/>
        <v>17.5</v>
      </c>
      <c r="V35" s="1">
        <v>7.8</v>
      </c>
      <c r="W35" s="1">
        <v>2</v>
      </c>
      <c r="X35" s="1">
        <v>4.4000000000000004</v>
      </c>
      <c r="Y35" s="1">
        <v>2.2000000000000002</v>
      </c>
      <c r="Z35" s="1">
        <v>4.5999999999999996</v>
      </c>
      <c r="AA35" s="1">
        <v>8.4</v>
      </c>
      <c r="AB35" s="1">
        <v>4.8</v>
      </c>
      <c r="AC35" s="1">
        <v>6.4</v>
      </c>
      <c r="AD35" s="1">
        <v>2.8</v>
      </c>
      <c r="AE35" s="1">
        <v>6</v>
      </c>
      <c r="AF35" s="1"/>
      <c r="AG35" s="1">
        <f t="shared" si="10"/>
        <v>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37</v>
      </c>
      <c r="C36" s="1">
        <v>115</v>
      </c>
      <c r="D36" s="1">
        <v>184</v>
      </c>
      <c r="E36" s="1">
        <v>113</v>
      </c>
      <c r="F36" s="1">
        <v>154</v>
      </c>
      <c r="G36" s="8">
        <v>0.1</v>
      </c>
      <c r="H36" s="1">
        <v>60</v>
      </c>
      <c r="I36" s="1" t="s">
        <v>38</v>
      </c>
      <c r="J36" s="1"/>
      <c r="K36" s="1">
        <v>161</v>
      </c>
      <c r="L36" s="1">
        <f t="shared" si="2"/>
        <v>-48</v>
      </c>
      <c r="M36" s="1"/>
      <c r="N36" s="1"/>
      <c r="O36" s="1"/>
      <c r="P36" s="1">
        <f t="shared" si="3"/>
        <v>22.6</v>
      </c>
      <c r="Q36" s="5">
        <f t="shared" si="11"/>
        <v>162.40000000000003</v>
      </c>
      <c r="R36" s="5"/>
      <c r="S36" s="1"/>
      <c r="T36" s="1">
        <f t="shared" si="5"/>
        <v>14</v>
      </c>
      <c r="U36" s="1">
        <f t="shared" si="6"/>
        <v>6.8141592920353977</v>
      </c>
      <c r="V36" s="1">
        <v>16.2</v>
      </c>
      <c r="W36" s="1">
        <v>0</v>
      </c>
      <c r="X36" s="1">
        <v>22</v>
      </c>
      <c r="Y36" s="1">
        <v>3.2</v>
      </c>
      <c r="Z36" s="1">
        <v>2</v>
      </c>
      <c r="AA36" s="1">
        <v>15.4</v>
      </c>
      <c r="AB36" s="1">
        <v>5.4</v>
      </c>
      <c r="AC36" s="1">
        <v>8</v>
      </c>
      <c r="AD36" s="1">
        <v>8.4</v>
      </c>
      <c r="AE36" s="1">
        <v>6.8</v>
      </c>
      <c r="AF36" s="1"/>
      <c r="AG36" s="1">
        <f t="shared" si="10"/>
        <v>16.240000000000006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37</v>
      </c>
      <c r="C37" s="1">
        <v>-1</v>
      </c>
      <c r="D37" s="1">
        <v>340</v>
      </c>
      <c r="E37" s="1">
        <v>167</v>
      </c>
      <c r="F37" s="1">
        <v>145</v>
      </c>
      <c r="G37" s="8">
        <v>0.1</v>
      </c>
      <c r="H37" s="1">
        <v>60</v>
      </c>
      <c r="I37" s="1" t="s">
        <v>38</v>
      </c>
      <c r="J37" s="1"/>
      <c r="K37" s="1">
        <v>168</v>
      </c>
      <c r="L37" s="1">
        <f t="shared" si="2"/>
        <v>-1</v>
      </c>
      <c r="M37" s="1"/>
      <c r="N37" s="1"/>
      <c r="O37" s="1"/>
      <c r="P37" s="1">
        <f t="shared" si="3"/>
        <v>33.4</v>
      </c>
      <c r="Q37" s="5">
        <f>13*P37-F37</f>
        <v>289.2</v>
      </c>
      <c r="R37" s="5"/>
      <c r="S37" s="1"/>
      <c r="T37" s="1">
        <f t="shared" si="5"/>
        <v>13</v>
      </c>
      <c r="U37" s="1">
        <f t="shared" si="6"/>
        <v>4.341317365269461</v>
      </c>
      <c r="V37" s="1">
        <v>16</v>
      </c>
      <c r="W37" s="1">
        <v>32</v>
      </c>
      <c r="X37" s="1">
        <v>1.4</v>
      </c>
      <c r="Y37" s="1">
        <v>27.2</v>
      </c>
      <c r="Z37" s="1">
        <v>1.4</v>
      </c>
      <c r="AA37" s="1">
        <v>12.6</v>
      </c>
      <c r="AB37" s="1">
        <v>11</v>
      </c>
      <c r="AC37" s="1">
        <v>9</v>
      </c>
      <c r="AD37" s="1">
        <v>8.8000000000000007</v>
      </c>
      <c r="AE37" s="1">
        <v>9</v>
      </c>
      <c r="AF37" s="1"/>
      <c r="AG37" s="1">
        <f t="shared" si="10"/>
        <v>28.92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37</v>
      </c>
      <c r="C38" s="1"/>
      <c r="D38" s="1">
        <v>100</v>
      </c>
      <c r="E38" s="1"/>
      <c r="F38" s="1">
        <v>100</v>
      </c>
      <c r="G38" s="8">
        <v>0.1</v>
      </c>
      <c r="H38" s="1">
        <v>45</v>
      </c>
      <c r="I38" s="1" t="s">
        <v>38</v>
      </c>
      <c r="J38" s="1"/>
      <c r="K38" s="1">
        <v>11</v>
      </c>
      <c r="L38" s="1">
        <f t="shared" ref="L38:L69" si="12">E38-K38</f>
        <v>-11</v>
      </c>
      <c r="M38" s="1"/>
      <c r="N38" s="1"/>
      <c r="O38" s="1"/>
      <c r="P38" s="1">
        <f t="shared" ref="P38:P69" si="13">E38/5</f>
        <v>0</v>
      </c>
      <c r="Q38" s="5"/>
      <c r="R38" s="5"/>
      <c r="S38" s="1"/>
      <c r="T38" s="1" t="e">
        <f t="shared" si="5"/>
        <v>#DIV/0!</v>
      </c>
      <c r="U38" s="1" t="e">
        <f t="shared" si="6"/>
        <v>#DIV/0!</v>
      </c>
      <c r="V38" s="1">
        <v>10.6</v>
      </c>
      <c r="W38" s="1">
        <v>1.4</v>
      </c>
      <c r="X38" s="1">
        <v>2.6</v>
      </c>
      <c r="Y38" s="1">
        <v>6.6</v>
      </c>
      <c r="Z38" s="1">
        <v>1</v>
      </c>
      <c r="AA38" s="1">
        <v>0</v>
      </c>
      <c r="AB38" s="1">
        <v>0</v>
      </c>
      <c r="AC38" s="1">
        <v>0</v>
      </c>
      <c r="AD38" s="1">
        <v>6</v>
      </c>
      <c r="AE38" s="1">
        <v>0</v>
      </c>
      <c r="AF38" s="1" t="s">
        <v>54</v>
      </c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37</v>
      </c>
      <c r="C39" s="1">
        <v>1</v>
      </c>
      <c r="D39" s="1">
        <v>121</v>
      </c>
      <c r="E39" s="1">
        <v>1</v>
      </c>
      <c r="F39" s="1">
        <v>120</v>
      </c>
      <c r="G39" s="8">
        <v>0.4</v>
      </c>
      <c r="H39" s="1">
        <v>45</v>
      </c>
      <c r="I39" s="1" t="s">
        <v>38</v>
      </c>
      <c r="J39" s="1"/>
      <c r="K39" s="1">
        <v>21</v>
      </c>
      <c r="L39" s="1">
        <f t="shared" si="12"/>
        <v>-20</v>
      </c>
      <c r="M39" s="1"/>
      <c r="N39" s="1"/>
      <c r="O39" s="1"/>
      <c r="P39" s="1">
        <f t="shared" si="13"/>
        <v>0.2</v>
      </c>
      <c r="Q39" s="5"/>
      <c r="R39" s="5"/>
      <c r="S39" s="1"/>
      <c r="T39" s="1">
        <f t="shared" si="5"/>
        <v>600</v>
      </c>
      <c r="U39" s="1">
        <f t="shared" si="6"/>
        <v>600</v>
      </c>
      <c r="V39" s="1">
        <v>13.6</v>
      </c>
      <c r="W39" s="1">
        <v>4.8</v>
      </c>
      <c r="X39" s="1">
        <v>7.4</v>
      </c>
      <c r="Y39" s="1">
        <v>4</v>
      </c>
      <c r="Z39" s="1">
        <v>5.4</v>
      </c>
      <c r="AA39" s="1">
        <v>5</v>
      </c>
      <c r="AB39" s="1">
        <v>3.8</v>
      </c>
      <c r="AC39" s="1">
        <v>5.2</v>
      </c>
      <c r="AD39" s="1">
        <v>3</v>
      </c>
      <c r="AE39" s="1">
        <v>5.6</v>
      </c>
      <c r="AF39" s="1"/>
      <c r="AG39" s="1">
        <f t="shared" si="10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40</v>
      </c>
      <c r="C40" s="1"/>
      <c r="D40" s="1">
        <v>72.161000000000001</v>
      </c>
      <c r="E40" s="1">
        <v>22.126000000000001</v>
      </c>
      <c r="F40" s="1">
        <v>42.722999999999999</v>
      </c>
      <c r="G40" s="8">
        <v>1</v>
      </c>
      <c r="H40" s="1">
        <v>60</v>
      </c>
      <c r="I40" s="1" t="s">
        <v>38</v>
      </c>
      <c r="J40" s="1"/>
      <c r="K40" s="1">
        <v>23.5</v>
      </c>
      <c r="L40" s="1">
        <f t="shared" si="12"/>
        <v>-1.3739999999999988</v>
      </c>
      <c r="M40" s="1"/>
      <c r="N40" s="1"/>
      <c r="O40" s="1"/>
      <c r="P40" s="1">
        <f t="shared" si="13"/>
        <v>4.4252000000000002</v>
      </c>
      <c r="Q40" s="5">
        <f t="shared" si="11"/>
        <v>19.229800000000004</v>
      </c>
      <c r="R40" s="5"/>
      <c r="S40" s="1"/>
      <c r="T40" s="1">
        <f t="shared" si="5"/>
        <v>14</v>
      </c>
      <c r="U40" s="1">
        <f t="shared" si="6"/>
        <v>9.654478893609328</v>
      </c>
      <c r="V40" s="1">
        <v>0</v>
      </c>
      <c r="W40" s="1">
        <v>0</v>
      </c>
      <c r="X40" s="1">
        <v>0.81780000000000008</v>
      </c>
      <c r="Y40" s="1">
        <v>7.4504000000000001</v>
      </c>
      <c r="Z40" s="1">
        <v>3.8363999999999998</v>
      </c>
      <c r="AA40" s="1">
        <v>5.6054000000000004</v>
      </c>
      <c r="AB40" s="1">
        <v>4.4084000000000003</v>
      </c>
      <c r="AC40" s="1">
        <v>4.1630000000000003</v>
      </c>
      <c r="AD40" s="1">
        <v>1.1906000000000001</v>
      </c>
      <c r="AE40" s="1">
        <v>0</v>
      </c>
      <c r="AF40" s="1"/>
      <c r="AG40" s="1">
        <f t="shared" si="10"/>
        <v>19.229800000000004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40</v>
      </c>
      <c r="C41" s="1">
        <v>44.691000000000003</v>
      </c>
      <c r="D41" s="1">
        <v>190.11699999999999</v>
      </c>
      <c r="E41" s="1">
        <v>94.882999999999996</v>
      </c>
      <c r="F41" s="1">
        <v>127.446</v>
      </c>
      <c r="G41" s="8">
        <v>1</v>
      </c>
      <c r="H41" s="1">
        <v>45</v>
      </c>
      <c r="I41" s="1" t="s">
        <v>38</v>
      </c>
      <c r="J41" s="1"/>
      <c r="K41" s="1">
        <v>92.7</v>
      </c>
      <c r="L41" s="1">
        <f t="shared" si="12"/>
        <v>2.1829999999999927</v>
      </c>
      <c r="M41" s="1"/>
      <c r="N41" s="1"/>
      <c r="O41" s="1"/>
      <c r="P41" s="1">
        <f t="shared" si="13"/>
        <v>18.976599999999998</v>
      </c>
      <c r="Q41" s="5">
        <f t="shared" si="11"/>
        <v>138.22639999999998</v>
      </c>
      <c r="R41" s="5"/>
      <c r="S41" s="1"/>
      <c r="T41" s="1">
        <f t="shared" si="5"/>
        <v>14</v>
      </c>
      <c r="U41" s="1">
        <f t="shared" si="6"/>
        <v>6.7159554398575096</v>
      </c>
      <c r="V41" s="1">
        <v>14.551399999999999</v>
      </c>
      <c r="W41" s="1">
        <v>15.3942</v>
      </c>
      <c r="X41" s="1">
        <v>13.0084</v>
      </c>
      <c r="Y41" s="1">
        <v>10.163</v>
      </c>
      <c r="Z41" s="1">
        <v>14.055400000000001</v>
      </c>
      <c r="AA41" s="1">
        <v>15.26</v>
      </c>
      <c r="AB41" s="1">
        <v>11.5852</v>
      </c>
      <c r="AC41" s="1">
        <v>13.2744</v>
      </c>
      <c r="AD41" s="1">
        <v>9.1389999999999993</v>
      </c>
      <c r="AE41" s="1">
        <v>10.356</v>
      </c>
      <c r="AF41" s="1"/>
      <c r="AG41" s="1">
        <f t="shared" si="10"/>
        <v>138.22639999999998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40</v>
      </c>
      <c r="C42" s="1">
        <v>91.012</v>
      </c>
      <c r="D42" s="1">
        <v>170.48500000000001</v>
      </c>
      <c r="E42" s="1">
        <v>79.402000000000001</v>
      </c>
      <c r="F42" s="1">
        <v>164.529</v>
      </c>
      <c r="G42" s="8">
        <v>1</v>
      </c>
      <c r="H42" s="1">
        <v>45</v>
      </c>
      <c r="I42" s="1" t="s">
        <v>38</v>
      </c>
      <c r="J42" s="1"/>
      <c r="K42" s="1">
        <v>82.2</v>
      </c>
      <c r="L42" s="1">
        <f t="shared" si="12"/>
        <v>-2.7980000000000018</v>
      </c>
      <c r="M42" s="1"/>
      <c r="N42" s="1"/>
      <c r="O42" s="1"/>
      <c r="P42" s="1">
        <f t="shared" si="13"/>
        <v>15.8804</v>
      </c>
      <c r="Q42" s="5">
        <f t="shared" si="11"/>
        <v>57.796600000000012</v>
      </c>
      <c r="R42" s="5"/>
      <c r="S42" s="1"/>
      <c r="T42" s="1">
        <f t="shared" si="5"/>
        <v>14</v>
      </c>
      <c r="U42" s="1">
        <f t="shared" si="6"/>
        <v>10.360507292007759</v>
      </c>
      <c r="V42" s="1">
        <v>16.554600000000001</v>
      </c>
      <c r="W42" s="1">
        <v>17.415600000000001</v>
      </c>
      <c r="X42" s="1">
        <v>17.3294</v>
      </c>
      <c r="Y42" s="1">
        <v>14.672000000000001</v>
      </c>
      <c r="Z42" s="1">
        <v>14.1478</v>
      </c>
      <c r="AA42" s="1">
        <v>18.940000000000001</v>
      </c>
      <c r="AB42" s="1">
        <v>16.440200000000001</v>
      </c>
      <c r="AC42" s="1">
        <v>17.898</v>
      </c>
      <c r="AD42" s="1">
        <v>17.4206</v>
      </c>
      <c r="AE42" s="1">
        <v>22.324999999999999</v>
      </c>
      <c r="AF42" s="1"/>
      <c r="AG42" s="1">
        <f t="shared" si="10"/>
        <v>57.796600000000012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37</v>
      </c>
      <c r="C43" s="1">
        <v>1</v>
      </c>
      <c r="D43" s="1">
        <v>40</v>
      </c>
      <c r="E43" s="1">
        <v>8</v>
      </c>
      <c r="F43" s="1">
        <v>32</v>
      </c>
      <c r="G43" s="8">
        <v>0.35</v>
      </c>
      <c r="H43" s="1">
        <v>45</v>
      </c>
      <c r="I43" s="1" t="s">
        <v>38</v>
      </c>
      <c r="J43" s="1"/>
      <c r="K43" s="1">
        <v>12</v>
      </c>
      <c r="L43" s="1">
        <f t="shared" si="12"/>
        <v>-4</v>
      </c>
      <c r="M43" s="1"/>
      <c r="N43" s="1"/>
      <c r="O43" s="1"/>
      <c r="P43" s="1">
        <f t="shared" si="13"/>
        <v>1.6</v>
      </c>
      <c r="Q43" s="5"/>
      <c r="R43" s="5"/>
      <c r="S43" s="1"/>
      <c r="T43" s="1">
        <f t="shared" si="5"/>
        <v>20</v>
      </c>
      <c r="U43" s="1">
        <f t="shared" si="6"/>
        <v>20</v>
      </c>
      <c r="V43" s="1">
        <v>3.6</v>
      </c>
      <c r="W43" s="1">
        <v>1.4</v>
      </c>
      <c r="X43" s="1">
        <v>1.2</v>
      </c>
      <c r="Y43" s="1">
        <v>1.6</v>
      </c>
      <c r="Z43" s="1">
        <v>1.4</v>
      </c>
      <c r="AA43" s="1">
        <v>1.6</v>
      </c>
      <c r="AB43" s="1">
        <v>1.8</v>
      </c>
      <c r="AC43" s="1">
        <v>2</v>
      </c>
      <c r="AD43" s="1">
        <v>2.2000000000000002</v>
      </c>
      <c r="AE43" s="1">
        <v>1.6</v>
      </c>
      <c r="AF43" s="1" t="s">
        <v>79</v>
      </c>
      <c r="AG43" s="1">
        <f t="shared" si="10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40</v>
      </c>
      <c r="C44" s="1">
        <v>98.138999999999996</v>
      </c>
      <c r="D44" s="1">
        <v>233.511</v>
      </c>
      <c r="E44" s="1">
        <v>132.934</v>
      </c>
      <c r="F44" s="1">
        <v>173.149</v>
      </c>
      <c r="G44" s="8">
        <v>1</v>
      </c>
      <c r="H44" s="1">
        <v>45</v>
      </c>
      <c r="I44" s="1" t="s">
        <v>38</v>
      </c>
      <c r="J44" s="1"/>
      <c r="K44" s="1">
        <v>134.80000000000001</v>
      </c>
      <c r="L44" s="1">
        <f t="shared" si="12"/>
        <v>-1.8660000000000139</v>
      </c>
      <c r="M44" s="1"/>
      <c r="N44" s="1"/>
      <c r="O44" s="1"/>
      <c r="P44" s="1">
        <f t="shared" si="13"/>
        <v>26.5868</v>
      </c>
      <c r="Q44" s="5">
        <f t="shared" si="11"/>
        <v>199.06619999999998</v>
      </c>
      <c r="R44" s="5"/>
      <c r="S44" s="1"/>
      <c r="T44" s="1">
        <f t="shared" si="5"/>
        <v>14</v>
      </c>
      <c r="U44" s="1">
        <f t="shared" si="6"/>
        <v>6.5125927151819702</v>
      </c>
      <c r="V44" s="1">
        <v>19.637</v>
      </c>
      <c r="W44" s="1">
        <v>15.8024</v>
      </c>
      <c r="X44" s="1">
        <v>18.9864</v>
      </c>
      <c r="Y44" s="1">
        <v>14.1866</v>
      </c>
      <c r="Z44" s="1">
        <v>12.3314</v>
      </c>
      <c r="AA44" s="1">
        <v>15.5992</v>
      </c>
      <c r="AB44" s="1">
        <v>11.8934</v>
      </c>
      <c r="AC44" s="1">
        <v>15.691599999999999</v>
      </c>
      <c r="AD44" s="1">
        <v>13.311999999999999</v>
      </c>
      <c r="AE44" s="1">
        <v>14.8696</v>
      </c>
      <c r="AF44" s="1"/>
      <c r="AG44" s="1">
        <f t="shared" si="10"/>
        <v>199.06619999999998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37</v>
      </c>
      <c r="C45" s="1">
        <v>12</v>
      </c>
      <c r="D45" s="1">
        <v>6</v>
      </c>
      <c r="E45" s="1">
        <v>17</v>
      </c>
      <c r="F45" s="1"/>
      <c r="G45" s="8">
        <v>0.4</v>
      </c>
      <c r="H45" s="1">
        <v>45</v>
      </c>
      <c r="I45" s="1" t="s">
        <v>38</v>
      </c>
      <c r="J45" s="1"/>
      <c r="K45" s="1">
        <v>25</v>
      </c>
      <c r="L45" s="1">
        <f t="shared" si="12"/>
        <v>-8</v>
      </c>
      <c r="M45" s="1"/>
      <c r="N45" s="1"/>
      <c r="O45" s="1"/>
      <c r="P45" s="1">
        <f t="shared" si="13"/>
        <v>3.4</v>
      </c>
      <c r="Q45" s="5">
        <f>11*P45-F45</f>
        <v>37.4</v>
      </c>
      <c r="R45" s="5"/>
      <c r="S45" s="1"/>
      <c r="T45" s="1">
        <f t="shared" si="5"/>
        <v>11</v>
      </c>
      <c r="U45" s="1">
        <f t="shared" si="6"/>
        <v>0</v>
      </c>
      <c r="V45" s="1">
        <v>1</v>
      </c>
      <c r="W45" s="1">
        <v>1.8</v>
      </c>
      <c r="X45" s="1">
        <v>2</v>
      </c>
      <c r="Y45" s="1">
        <v>0</v>
      </c>
      <c r="Z45" s="1">
        <v>1.4</v>
      </c>
      <c r="AA45" s="1">
        <v>5</v>
      </c>
      <c r="AB45" s="1">
        <v>2.2000000000000002</v>
      </c>
      <c r="AC45" s="1">
        <v>2</v>
      </c>
      <c r="AD45" s="1">
        <v>4</v>
      </c>
      <c r="AE45" s="1">
        <v>0</v>
      </c>
      <c r="AF45" s="1"/>
      <c r="AG45" s="1">
        <f t="shared" si="10"/>
        <v>14.96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37</v>
      </c>
      <c r="C46" s="1">
        <v>1</v>
      </c>
      <c r="D46" s="1">
        <v>322</v>
      </c>
      <c r="E46" s="1">
        <v>89</v>
      </c>
      <c r="F46" s="1">
        <v>167</v>
      </c>
      <c r="G46" s="8">
        <v>0.3</v>
      </c>
      <c r="H46" s="1" t="e">
        <v>#N/A</v>
      </c>
      <c r="I46" s="1" t="s">
        <v>38</v>
      </c>
      <c r="J46" s="1"/>
      <c r="K46" s="1">
        <v>89</v>
      </c>
      <c r="L46" s="1">
        <f t="shared" si="12"/>
        <v>0</v>
      </c>
      <c r="M46" s="1"/>
      <c r="N46" s="1"/>
      <c r="O46" s="1"/>
      <c r="P46" s="1">
        <f t="shared" si="13"/>
        <v>17.8</v>
      </c>
      <c r="Q46" s="5">
        <f t="shared" si="11"/>
        <v>82.200000000000017</v>
      </c>
      <c r="R46" s="5"/>
      <c r="S46" s="1"/>
      <c r="T46" s="1">
        <f t="shared" si="5"/>
        <v>14</v>
      </c>
      <c r="U46" s="1">
        <f t="shared" si="6"/>
        <v>9.382022471910112</v>
      </c>
      <c r="V46" s="1">
        <v>21.4</v>
      </c>
      <c r="W46" s="1">
        <v>20.612400000000001</v>
      </c>
      <c r="X46" s="1">
        <v>12.6</v>
      </c>
      <c r="Y46" s="1">
        <v>18.8</v>
      </c>
      <c r="Z46" s="1">
        <v>19.8</v>
      </c>
      <c r="AA46" s="1">
        <v>14.4</v>
      </c>
      <c r="AB46" s="1">
        <v>16.8</v>
      </c>
      <c r="AC46" s="1">
        <v>16.600000000000001</v>
      </c>
      <c r="AD46" s="1">
        <v>13.6</v>
      </c>
      <c r="AE46" s="1">
        <v>17</v>
      </c>
      <c r="AF46" s="1"/>
      <c r="AG46" s="1">
        <f t="shared" si="10"/>
        <v>24.660000000000004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40</v>
      </c>
      <c r="C47" s="1">
        <v>64.295000000000002</v>
      </c>
      <c r="D47" s="1">
        <v>359.49799999999999</v>
      </c>
      <c r="E47" s="1">
        <v>163.822</v>
      </c>
      <c r="F47" s="1">
        <v>232.93700000000001</v>
      </c>
      <c r="G47" s="8">
        <v>1</v>
      </c>
      <c r="H47" s="1">
        <v>45</v>
      </c>
      <c r="I47" s="1" t="s">
        <v>38</v>
      </c>
      <c r="J47" s="1"/>
      <c r="K47" s="1">
        <v>155</v>
      </c>
      <c r="L47" s="1">
        <f t="shared" si="12"/>
        <v>8.8220000000000027</v>
      </c>
      <c r="M47" s="1"/>
      <c r="N47" s="1"/>
      <c r="O47" s="1"/>
      <c r="P47" s="1">
        <f t="shared" si="13"/>
        <v>32.764400000000002</v>
      </c>
      <c r="Q47" s="5">
        <f t="shared" si="11"/>
        <v>225.76460000000003</v>
      </c>
      <c r="R47" s="5"/>
      <c r="S47" s="1"/>
      <c r="T47" s="1">
        <f t="shared" si="5"/>
        <v>14</v>
      </c>
      <c r="U47" s="1">
        <f t="shared" si="6"/>
        <v>7.1094541636654416</v>
      </c>
      <c r="V47" s="1">
        <v>27.293399999999998</v>
      </c>
      <c r="W47" s="1">
        <v>26.7376</v>
      </c>
      <c r="X47" s="1">
        <v>23.402999999999999</v>
      </c>
      <c r="Y47" s="1">
        <v>25.647200000000002</v>
      </c>
      <c r="Z47" s="1">
        <v>17.3018</v>
      </c>
      <c r="AA47" s="1">
        <v>18.0854</v>
      </c>
      <c r="AB47" s="1">
        <v>20.027999999999999</v>
      </c>
      <c r="AC47" s="1">
        <v>18.858799999999999</v>
      </c>
      <c r="AD47" s="1">
        <v>15.618600000000001</v>
      </c>
      <c r="AE47" s="1">
        <v>20.405999999999999</v>
      </c>
      <c r="AF47" s="1"/>
      <c r="AG47" s="1">
        <f t="shared" si="10"/>
        <v>225.76460000000003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37</v>
      </c>
      <c r="C48" s="1">
        <v>79</v>
      </c>
      <c r="D48" s="1">
        <v>423</v>
      </c>
      <c r="E48" s="1">
        <v>165</v>
      </c>
      <c r="F48" s="1">
        <v>296</v>
      </c>
      <c r="G48" s="8">
        <v>0.35</v>
      </c>
      <c r="H48" s="1">
        <v>45</v>
      </c>
      <c r="I48" s="1" t="s">
        <v>38</v>
      </c>
      <c r="J48" s="1"/>
      <c r="K48" s="1">
        <v>218</v>
      </c>
      <c r="L48" s="1">
        <f t="shared" si="12"/>
        <v>-53</v>
      </c>
      <c r="M48" s="1"/>
      <c r="N48" s="1"/>
      <c r="O48" s="1"/>
      <c r="P48" s="1">
        <f t="shared" si="13"/>
        <v>33</v>
      </c>
      <c r="Q48" s="5">
        <f t="shared" si="11"/>
        <v>166</v>
      </c>
      <c r="R48" s="5"/>
      <c r="S48" s="1"/>
      <c r="T48" s="1">
        <f t="shared" si="5"/>
        <v>14</v>
      </c>
      <c r="U48" s="1">
        <f t="shared" si="6"/>
        <v>8.9696969696969688</v>
      </c>
      <c r="V48" s="1">
        <v>33</v>
      </c>
      <c r="W48" s="1">
        <v>24.6</v>
      </c>
      <c r="X48" s="1">
        <v>29.6</v>
      </c>
      <c r="Y48" s="1">
        <v>10.199999999999999</v>
      </c>
      <c r="Z48" s="1">
        <v>22.6</v>
      </c>
      <c r="AA48" s="1">
        <v>33</v>
      </c>
      <c r="AB48" s="1">
        <v>23</v>
      </c>
      <c r="AC48" s="1">
        <v>27.8</v>
      </c>
      <c r="AD48" s="1">
        <v>21.2</v>
      </c>
      <c r="AE48" s="1">
        <v>12.4</v>
      </c>
      <c r="AF48" s="1"/>
      <c r="AG48" s="1">
        <f t="shared" si="10"/>
        <v>58.099999999999994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37</v>
      </c>
      <c r="C49" s="1">
        <v>4</v>
      </c>
      <c r="D49" s="1">
        <v>663</v>
      </c>
      <c r="E49" s="1">
        <v>332</v>
      </c>
      <c r="F49" s="1">
        <v>184</v>
      </c>
      <c r="G49" s="8">
        <v>0.41</v>
      </c>
      <c r="H49" s="1">
        <v>45</v>
      </c>
      <c r="I49" s="1" t="s">
        <v>38</v>
      </c>
      <c r="J49" s="1"/>
      <c r="K49" s="1">
        <v>413</v>
      </c>
      <c r="L49" s="1">
        <f t="shared" si="12"/>
        <v>-81</v>
      </c>
      <c r="M49" s="1"/>
      <c r="N49" s="1"/>
      <c r="O49" s="1"/>
      <c r="P49" s="1">
        <f t="shared" si="13"/>
        <v>66.400000000000006</v>
      </c>
      <c r="Q49" s="5">
        <f>12*P49-F49</f>
        <v>612.80000000000007</v>
      </c>
      <c r="R49" s="5"/>
      <c r="S49" s="1"/>
      <c r="T49" s="1">
        <f t="shared" si="5"/>
        <v>12</v>
      </c>
      <c r="U49" s="1">
        <f t="shared" si="6"/>
        <v>2.7710843373493974</v>
      </c>
      <c r="V49" s="1">
        <v>37.799999999999997</v>
      </c>
      <c r="W49" s="1">
        <v>36.799999999999997</v>
      </c>
      <c r="X49" s="1">
        <v>25.6</v>
      </c>
      <c r="Y49" s="1">
        <v>43.8</v>
      </c>
      <c r="Z49" s="1">
        <v>24.6</v>
      </c>
      <c r="AA49" s="1">
        <v>28</v>
      </c>
      <c r="AB49" s="1">
        <v>28</v>
      </c>
      <c r="AC49" s="1">
        <v>27.8</v>
      </c>
      <c r="AD49" s="1">
        <v>26</v>
      </c>
      <c r="AE49" s="1">
        <v>26</v>
      </c>
      <c r="AF49" s="1"/>
      <c r="AG49" s="1">
        <f t="shared" si="10"/>
        <v>251.24800000000002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37</v>
      </c>
      <c r="C50" s="1">
        <v>1</v>
      </c>
      <c r="D50" s="1">
        <v>94</v>
      </c>
      <c r="E50" s="1">
        <v>22</v>
      </c>
      <c r="F50" s="1">
        <v>60</v>
      </c>
      <c r="G50" s="8">
        <v>0.41</v>
      </c>
      <c r="H50" s="1">
        <v>45</v>
      </c>
      <c r="I50" s="1" t="s">
        <v>38</v>
      </c>
      <c r="J50" s="1"/>
      <c r="K50" s="1">
        <v>58</v>
      </c>
      <c r="L50" s="1">
        <f t="shared" si="12"/>
        <v>-36</v>
      </c>
      <c r="M50" s="1"/>
      <c r="N50" s="1"/>
      <c r="O50" s="1"/>
      <c r="P50" s="1">
        <f t="shared" si="13"/>
        <v>4.4000000000000004</v>
      </c>
      <c r="Q50" s="5">
        <v>10</v>
      </c>
      <c r="R50" s="5"/>
      <c r="S50" s="1"/>
      <c r="T50" s="1">
        <f t="shared" si="5"/>
        <v>15.909090909090908</v>
      </c>
      <c r="U50" s="1">
        <f t="shared" si="6"/>
        <v>13.636363636363635</v>
      </c>
      <c r="V50" s="1">
        <v>7.4</v>
      </c>
      <c r="W50" s="1">
        <v>6</v>
      </c>
      <c r="X50" s="1">
        <v>5.4</v>
      </c>
      <c r="Y50" s="1">
        <v>3.8</v>
      </c>
      <c r="Z50" s="1">
        <v>3.4</v>
      </c>
      <c r="AA50" s="1">
        <v>3</v>
      </c>
      <c r="AB50" s="1">
        <v>2.2000000000000002</v>
      </c>
      <c r="AC50" s="1">
        <v>0</v>
      </c>
      <c r="AD50" s="1">
        <v>6</v>
      </c>
      <c r="AE50" s="1">
        <v>0</v>
      </c>
      <c r="AF50" s="1"/>
      <c r="AG50" s="1">
        <f t="shared" si="10"/>
        <v>4.0999999999999996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37</v>
      </c>
      <c r="C51" s="1">
        <v>14</v>
      </c>
      <c r="D51" s="1">
        <v>42</v>
      </c>
      <c r="E51" s="1">
        <v>16</v>
      </c>
      <c r="F51" s="1">
        <v>36</v>
      </c>
      <c r="G51" s="8">
        <v>0.36</v>
      </c>
      <c r="H51" s="1">
        <v>45</v>
      </c>
      <c r="I51" s="1" t="s">
        <v>38</v>
      </c>
      <c r="J51" s="1"/>
      <c r="K51" s="1">
        <v>50</v>
      </c>
      <c r="L51" s="1">
        <f t="shared" si="12"/>
        <v>-34</v>
      </c>
      <c r="M51" s="1"/>
      <c r="N51" s="1"/>
      <c r="O51" s="1"/>
      <c r="P51" s="1">
        <f t="shared" si="13"/>
        <v>3.2</v>
      </c>
      <c r="Q51" s="5">
        <f t="shared" si="11"/>
        <v>8.8000000000000043</v>
      </c>
      <c r="R51" s="5"/>
      <c r="S51" s="1"/>
      <c r="T51" s="1">
        <f t="shared" si="5"/>
        <v>14</v>
      </c>
      <c r="U51" s="1">
        <f t="shared" si="6"/>
        <v>11.25</v>
      </c>
      <c r="V51" s="1">
        <v>4.4000000000000004</v>
      </c>
      <c r="W51" s="1">
        <v>1</v>
      </c>
      <c r="X51" s="1">
        <v>4.4000000000000004</v>
      </c>
      <c r="Y51" s="1">
        <v>2</v>
      </c>
      <c r="Z51" s="1">
        <v>3.4</v>
      </c>
      <c r="AA51" s="1">
        <v>3.8</v>
      </c>
      <c r="AB51" s="1">
        <v>3.2</v>
      </c>
      <c r="AC51" s="1">
        <v>2.8</v>
      </c>
      <c r="AD51" s="1">
        <v>4.2</v>
      </c>
      <c r="AE51" s="1">
        <v>3.4</v>
      </c>
      <c r="AF51" s="1"/>
      <c r="AG51" s="1">
        <f t="shared" si="10"/>
        <v>3.1680000000000015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37</v>
      </c>
      <c r="C52" s="1"/>
      <c r="D52" s="1">
        <v>96</v>
      </c>
      <c r="E52" s="1">
        <v>39</v>
      </c>
      <c r="F52" s="1">
        <v>38</v>
      </c>
      <c r="G52" s="8">
        <v>0.41</v>
      </c>
      <c r="H52" s="1">
        <v>45</v>
      </c>
      <c r="I52" s="1" t="s">
        <v>38</v>
      </c>
      <c r="J52" s="1"/>
      <c r="K52" s="1">
        <v>44</v>
      </c>
      <c r="L52" s="1">
        <f t="shared" si="12"/>
        <v>-5</v>
      </c>
      <c r="M52" s="1"/>
      <c r="N52" s="1"/>
      <c r="O52" s="1"/>
      <c r="P52" s="1">
        <f t="shared" si="13"/>
        <v>7.8</v>
      </c>
      <c r="Q52" s="5">
        <f t="shared" si="11"/>
        <v>71.2</v>
      </c>
      <c r="R52" s="5"/>
      <c r="S52" s="1"/>
      <c r="T52" s="1">
        <f t="shared" si="5"/>
        <v>14</v>
      </c>
      <c r="U52" s="1">
        <f t="shared" si="6"/>
        <v>4.8717948717948723</v>
      </c>
      <c r="V52" s="1">
        <v>1.6</v>
      </c>
      <c r="W52" s="1">
        <v>10.8</v>
      </c>
      <c r="X52" s="1">
        <v>3</v>
      </c>
      <c r="Y52" s="1">
        <v>6</v>
      </c>
      <c r="Z52" s="1">
        <v>4</v>
      </c>
      <c r="AA52" s="1">
        <v>2.8</v>
      </c>
      <c r="AB52" s="1">
        <v>5.2</v>
      </c>
      <c r="AC52" s="1">
        <v>1</v>
      </c>
      <c r="AD52" s="1">
        <v>4.2</v>
      </c>
      <c r="AE52" s="1">
        <v>2.8</v>
      </c>
      <c r="AF52" s="1"/>
      <c r="AG52" s="1">
        <f t="shared" si="10"/>
        <v>29.192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37</v>
      </c>
      <c r="C53" s="1"/>
      <c r="D53" s="1">
        <v>12</v>
      </c>
      <c r="E53" s="1">
        <v>12</v>
      </c>
      <c r="F53" s="1"/>
      <c r="G53" s="8">
        <v>0.41</v>
      </c>
      <c r="H53" s="1">
        <v>45</v>
      </c>
      <c r="I53" s="1" t="s">
        <v>38</v>
      </c>
      <c r="J53" s="1"/>
      <c r="K53" s="1">
        <v>21</v>
      </c>
      <c r="L53" s="1">
        <f t="shared" si="12"/>
        <v>-9</v>
      </c>
      <c r="M53" s="1"/>
      <c r="N53" s="1"/>
      <c r="O53" s="1"/>
      <c r="P53" s="1">
        <f t="shared" si="13"/>
        <v>2.4</v>
      </c>
      <c r="Q53" s="5">
        <f>11*P53-F53</f>
        <v>26.4</v>
      </c>
      <c r="R53" s="5"/>
      <c r="S53" s="1"/>
      <c r="T53" s="1">
        <f t="shared" si="5"/>
        <v>11</v>
      </c>
      <c r="U53" s="1">
        <f t="shared" si="6"/>
        <v>0</v>
      </c>
      <c r="V53" s="1">
        <v>3</v>
      </c>
      <c r="W53" s="1">
        <v>1.4</v>
      </c>
      <c r="X53" s="1">
        <v>1.8</v>
      </c>
      <c r="Y53" s="1">
        <v>1.8</v>
      </c>
      <c r="Z53" s="1">
        <v>0.6</v>
      </c>
      <c r="AA53" s="1">
        <v>1</v>
      </c>
      <c r="AB53" s="1">
        <v>3.4</v>
      </c>
      <c r="AC53" s="1">
        <v>1</v>
      </c>
      <c r="AD53" s="1">
        <v>1</v>
      </c>
      <c r="AE53" s="1">
        <v>2</v>
      </c>
      <c r="AF53" s="1"/>
      <c r="AG53" s="1">
        <f t="shared" si="10"/>
        <v>10.823999999999998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37</v>
      </c>
      <c r="C54" s="1"/>
      <c r="D54" s="1">
        <v>53</v>
      </c>
      <c r="E54" s="1">
        <v>39</v>
      </c>
      <c r="F54" s="1">
        <v>8</v>
      </c>
      <c r="G54" s="8">
        <v>0.33</v>
      </c>
      <c r="H54" s="1" t="e">
        <v>#N/A</v>
      </c>
      <c r="I54" s="1" t="s">
        <v>38</v>
      </c>
      <c r="J54" s="1"/>
      <c r="K54" s="1">
        <v>92</v>
      </c>
      <c r="L54" s="1">
        <f t="shared" si="12"/>
        <v>-53</v>
      </c>
      <c r="M54" s="1"/>
      <c r="N54" s="1"/>
      <c r="O54" s="1"/>
      <c r="P54" s="1">
        <f t="shared" si="13"/>
        <v>7.8</v>
      </c>
      <c r="Q54" s="5">
        <f>11*P54-F54</f>
        <v>77.8</v>
      </c>
      <c r="R54" s="5"/>
      <c r="S54" s="1"/>
      <c r="T54" s="1">
        <f t="shared" si="5"/>
        <v>11</v>
      </c>
      <c r="U54" s="1">
        <f t="shared" si="6"/>
        <v>1.0256410256410258</v>
      </c>
      <c r="V54" s="1">
        <v>0</v>
      </c>
      <c r="W54" s="1">
        <v>5</v>
      </c>
      <c r="X54" s="1">
        <v>2.2000000000000002</v>
      </c>
      <c r="Y54" s="1">
        <v>4.2</v>
      </c>
      <c r="Z54" s="1">
        <v>0.2</v>
      </c>
      <c r="AA54" s="1">
        <v>0</v>
      </c>
      <c r="AB54" s="1">
        <v>3.8</v>
      </c>
      <c r="AC54" s="1">
        <v>0.8</v>
      </c>
      <c r="AD54" s="1">
        <v>1.6</v>
      </c>
      <c r="AE54" s="1">
        <v>2.8</v>
      </c>
      <c r="AF54" s="1" t="s">
        <v>91</v>
      </c>
      <c r="AG54" s="1">
        <f t="shared" si="10"/>
        <v>25.673999999999999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37</v>
      </c>
      <c r="C55" s="1"/>
      <c r="D55" s="1">
        <v>40</v>
      </c>
      <c r="E55" s="1">
        <v>18</v>
      </c>
      <c r="F55" s="1">
        <v>9</v>
      </c>
      <c r="G55" s="8">
        <v>0.33</v>
      </c>
      <c r="H55" s="1">
        <v>45</v>
      </c>
      <c r="I55" s="1" t="s">
        <v>38</v>
      </c>
      <c r="J55" s="1"/>
      <c r="K55" s="1">
        <v>18</v>
      </c>
      <c r="L55" s="1">
        <f t="shared" si="12"/>
        <v>0</v>
      </c>
      <c r="M55" s="1"/>
      <c r="N55" s="1"/>
      <c r="O55" s="1"/>
      <c r="P55" s="1">
        <f t="shared" si="13"/>
        <v>3.6</v>
      </c>
      <c r="Q55" s="5">
        <f>12*P55-F55</f>
        <v>34.200000000000003</v>
      </c>
      <c r="R55" s="5"/>
      <c r="S55" s="1"/>
      <c r="T55" s="1">
        <f t="shared" si="5"/>
        <v>12</v>
      </c>
      <c r="U55" s="1">
        <f t="shared" si="6"/>
        <v>2.5</v>
      </c>
      <c r="V55" s="1">
        <v>0</v>
      </c>
      <c r="W55" s="1">
        <v>3.6</v>
      </c>
      <c r="X55" s="1">
        <v>1.2</v>
      </c>
      <c r="Y55" s="1">
        <v>0.4</v>
      </c>
      <c r="Z55" s="1">
        <v>1.8</v>
      </c>
      <c r="AA55" s="1">
        <v>1</v>
      </c>
      <c r="AB55" s="1">
        <v>0.6</v>
      </c>
      <c r="AC55" s="1">
        <v>1</v>
      </c>
      <c r="AD55" s="1">
        <v>0</v>
      </c>
      <c r="AE55" s="1">
        <v>0.4</v>
      </c>
      <c r="AF55" s="1"/>
      <c r="AG55" s="1">
        <f t="shared" si="10"/>
        <v>11.286000000000001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37</v>
      </c>
      <c r="C56" s="1">
        <v>42</v>
      </c>
      <c r="D56" s="1">
        <v>16</v>
      </c>
      <c r="E56" s="1">
        <v>50</v>
      </c>
      <c r="F56" s="1">
        <v>8</v>
      </c>
      <c r="G56" s="8">
        <v>0.33</v>
      </c>
      <c r="H56" s="1">
        <v>45</v>
      </c>
      <c r="I56" s="1" t="s">
        <v>38</v>
      </c>
      <c r="J56" s="1"/>
      <c r="K56" s="1">
        <v>58</v>
      </c>
      <c r="L56" s="1">
        <f t="shared" si="12"/>
        <v>-8</v>
      </c>
      <c r="M56" s="1"/>
      <c r="N56" s="1"/>
      <c r="O56" s="1"/>
      <c r="P56" s="1">
        <f t="shared" si="13"/>
        <v>10</v>
      </c>
      <c r="Q56" s="5">
        <f>11*P56-F56</f>
        <v>102</v>
      </c>
      <c r="R56" s="5"/>
      <c r="S56" s="1"/>
      <c r="T56" s="1">
        <f t="shared" si="5"/>
        <v>11</v>
      </c>
      <c r="U56" s="1">
        <f t="shared" si="6"/>
        <v>0.8</v>
      </c>
      <c r="V56" s="1">
        <v>2.8</v>
      </c>
      <c r="W56" s="1">
        <v>4</v>
      </c>
      <c r="X56" s="1">
        <v>6.2</v>
      </c>
      <c r="Y56" s="1">
        <v>1.8</v>
      </c>
      <c r="Z56" s="1">
        <v>4.2</v>
      </c>
      <c r="AA56" s="1">
        <v>0.4</v>
      </c>
      <c r="AB56" s="1">
        <v>3.8</v>
      </c>
      <c r="AC56" s="1">
        <v>2.2000000000000002</v>
      </c>
      <c r="AD56" s="1">
        <v>1.2</v>
      </c>
      <c r="AE56" s="1">
        <v>3.2</v>
      </c>
      <c r="AF56" s="1"/>
      <c r="AG56" s="1">
        <f t="shared" si="10"/>
        <v>33.660000000000004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37</v>
      </c>
      <c r="C57" s="1">
        <v>8</v>
      </c>
      <c r="D57" s="1">
        <v>72</v>
      </c>
      <c r="E57" s="1">
        <v>16</v>
      </c>
      <c r="F57" s="1">
        <v>64</v>
      </c>
      <c r="G57" s="8">
        <v>0.33</v>
      </c>
      <c r="H57" s="1">
        <v>45</v>
      </c>
      <c r="I57" s="1" t="s">
        <v>38</v>
      </c>
      <c r="J57" s="1"/>
      <c r="K57" s="1">
        <v>45</v>
      </c>
      <c r="L57" s="1">
        <f t="shared" si="12"/>
        <v>-29</v>
      </c>
      <c r="M57" s="1"/>
      <c r="N57" s="1"/>
      <c r="O57" s="1"/>
      <c r="P57" s="1">
        <f t="shared" si="13"/>
        <v>3.2</v>
      </c>
      <c r="Q57" s="5">
        <v>16</v>
      </c>
      <c r="R57" s="5"/>
      <c r="S57" s="1"/>
      <c r="T57" s="1">
        <f t="shared" si="5"/>
        <v>25</v>
      </c>
      <c r="U57" s="1">
        <f t="shared" si="6"/>
        <v>20</v>
      </c>
      <c r="V57" s="1">
        <v>6.8</v>
      </c>
      <c r="W57" s="1">
        <v>2.8</v>
      </c>
      <c r="X57" s="1">
        <v>4.5999999999999996</v>
      </c>
      <c r="Y57" s="1">
        <v>2.2000000000000002</v>
      </c>
      <c r="Z57" s="1">
        <v>0.8</v>
      </c>
      <c r="AA57" s="1">
        <v>2.6</v>
      </c>
      <c r="AB57" s="1">
        <v>1.6</v>
      </c>
      <c r="AC57" s="1">
        <v>1</v>
      </c>
      <c r="AD57" s="1">
        <v>0.8</v>
      </c>
      <c r="AE57" s="1">
        <v>2.4</v>
      </c>
      <c r="AF57" s="1"/>
      <c r="AG57" s="1">
        <f t="shared" si="10"/>
        <v>5.28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37</v>
      </c>
      <c r="C58" s="1"/>
      <c r="D58" s="1">
        <v>19</v>
      </c>
      <c r="E58" s="1">
        <v>19</v>
      </c>
      <c r="F58" s="1"/>
      <c r="G58" s="8">
        <v>0.36</v>
      </c>
      <c r="H58" s="1">
        <v>45</v>
      </c>
      <c r="I58" s="1" t="s">
        <v>38</v>
      </c>
      <c r="J58" s="1"/>
      <c r="K58" s="1">
        <v>24</v>
      </c>
      <c r="L58" s="1">
        <f t="shared" si="12"/>
        <v>-5</v>
      </c>
      <c r="M58" s="1"/>
      <c r="N58" s="1"/>
      <c r="O58" s="1"/>
      <c r="P58" s="1">
        <f t="shared" si="13"/>
        <v>3.8</v>
      </c>
      <c r="Q58" s="5">
        <f>11*P58-F58</f>
        <v>41.8</v>
      </c>
      <c r="R58" s="5"/>
      <c r="S58" s="1"/>
      <c r="T58" s="1">
        <f t="shared" si="5"/>
        <v>11</v>
      </c>
      <c r="U58" s="1">
        <f t="shared" si="6"/>
        <v>0</v>
      </c>
      <c r="V58" s="1">
        <v>3</v>
      </c>
      <c r="W58" s="1">
        <v>0</v>
      </c>
      <c r="X58" s="1">
        <v>-0.4</v>
      </c>
      <c r="Y58" s="1">
        <v>2.2000000000000002</v>
      </c>
      <c r="Z58" s="1">
        <v>1</v>
      </c>
      <c r="AA58" s="1">
        <v>2</v>
      </c>
      <c r="AB58" s="1">
        <v>1</v>
      </c>
      <c r="AC58" s="1">
        <v>-0.2</v>
      </c>
      <c r="AD58" s="1">
        <v>2.2000000000000002</v>
      </c>
      <c r="AE58" s="1">
        <v>0.8</v>
      </c>
      <c r="AF58" s="1"/>
      <c r="AG58" s="1">
        <f t="shared" si="10"/>
        <v>15.047999999999998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40</v>
      </c>
      <c r="C59" s="1">
        <v>177.90199999999999</v>
      </c>
      <c r="D59" s="1">
        <v>581.03499999999997</v>
      </c>
      <c r="E59" s="1">
        <v>197.51499999999999</v>
      </c>
      <c r="F59" s="1">
        <v>477.99599999999998</v>
      </c>
      <c r="G59" s="8">
        <v>1</v>
      </c>
      <c r="H59" s="1">
        <v>45</v>
      </c>
      <c r="I59" s="1" t="s">
        <v>38</v>
      </c>
      <c r="J59" s="1"/>
      <c r="K59" s="1">
        <v>191.762</v>
      </c>
      <c r="L59" s="1">
        <f t="shared" si="12"/>
        <v>5.7529999999999859</v>
      </c>
      <c r="M59" s="1"/>
      <c r="N59" s="1"/>
      <c r="O59" s="1"/>
      <c r="P59" s="1">
        <f t="shared" si="13"/>
        <v>39.503</v>
      </c>
      <c r="Q59" s="5">
        <f t="shared" si="11"/>
        <v>75.046000000000049</v>
      </c>
      <c r="R59" s="5"/>
      <c r="S59" s="1"/>
      <c r="T59" s="1">
        <f t="shared" si="5"/>
        <v>14</v>
      </c>
      <c r="U59" s="1">
        <f t="shared" si="6"/>
        <v>12.100245550970811</v>
      </c>
      <c r="V59" s="1">
        <v>50.437800000000003</v>
      </c>
      <c r="W59" s="1">
        <v>41.726199999999999</v>
      </c>
      <c r="X59" s="1">
        <v>47.764600000000002</v>
      </c>
      <c r="Y59" s="1">
        <v>26.705200000000001</v>
      </c>
      <c r="Z59" s="1">
        <v>38.095399999999998</v>
      </c>
      <c r="AA59" s="1">
        <v>60.276400000000002</v>
      </c>
      <c r="AB59" s="1">
        <v>36.021599999999999</v>
      </c>
      <c r="AC59" s="1">
        <v>62.596400000000003</v>
      </c>
      <c r="AD59" s="1">
        <v>33.922199999999997</v>
      </c>
      <c r="AE59" s="1">
        <v>40.3996</v>
      </c>
      <c r="AF59" s="1"/>
      <c r="AG59" s="1">
        <f t="shared" si="10"/>
        <v>75.046000000000049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97</v>
      </c>
      <c r="B60" s="11" t="s">
        <v>37</v>
      </c>
      <c r="C60" s="11"/>
      <c r="D60" s="11"/>
      <c r="E60" s="11"/>
      <c r="F60" s="11"/>
      <c r="G60" s="12">
        <v>0</v>
      </c>
      <c r="H60" s="11">
        <v>60</v>
      </c>
      <c r="I60" s="11" t="s">
        <v>38</v>
      </c>
      <c r="J60" s="11"/>
      <c r="K60" s="11"/>
      <c r="L60" s="11">
        <f t="shared" si="12"/>
        <v>0</v>
      </c>
      <c r="M60" s="11"/>
      <c r="N60" s="11"/>
      <c r="O60" s="11"/>
      <c r="P60" s="11">
        <f t="shared" si="13"/>
        <v>0</v>
      </c>
      <c r="Q60" s="13"/>
      <c r="R60" s="13"/>
      <c r="S60" s="11"/>
      <c r="T60" s="11" t="e">
        <f t="shared" si="5"/>
        <v>#DIV/0!</v>
      </c>
      <c r="U60" s="11" t="e">
        <f t="shared" si="6"/>
        <v>#DIV/0!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 t="s">
        <v>43</v>
      </c>
      <c r="AG60" s="1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37</v>
      </c>
      <c r="C61" s="1"/>
      <c r="D61" s="1">
        <v>66</v>
      </c>
      <c r="E61" s="1">
        <v>6</v>
      </c>
      <c r="F61" s="1">
        <v>60</v>
      </c>
      <c r="G61" s="8">
        <v>0.4</v>
      </c>
      <c r="H61" s="1">
        <v>45</v>
      </c>
      <c r="I61" s="1" t="s">
        <v>38</v>
      </c>
      <c r="J61" s="1"/>
      <c r="K61" s="1">
        <v>26</v>
      </c>
      <c r="L61" s="1">
        <f t="shared" si="12"/>
        <v>-20</v>
      </c>
      <c r="M61" s="1"/>
      <c r="N61" s="1"/>
      <c r="O61" s="1"/>
      <c r="P61" s="1">
        <f t="shared" si="13"/>
        <v>1.2</v>
      </c>
      <c r="Q61" s="5"/>
      <c r="R61" s="5"/>
      <c r="S61" s="1"/>
      <c r="T61" s="1">
        <f t="shared" si="5"/>
        <v>50</v>
      </c>
      <c r="U61" s="1">
        <f t="shared" si="6"/>
        <v>50</v>
      </c>
      <c r="V61" s="1">
        <v>6.8</v>
      </c>
      <c r="W61" s="1">
        <v>1.6</v>
      </c>
      <c r="X61" s="1">
        <v>3.4</v>
      </c>
      <c r="Y61" s="1">
        <v>2.6</v>
      </c>
      <c r="Z61" s="1">
        <v>2.4</v>
      </c>
      <c r="AA61" s="1">
        <v>0.4</v>
      </c>
      <c r="AB61" s="1">
        <v>4</v>
      </c>
      <c r="AC61" s="1">
        <v>0.8</v>
      </c>
      <c r="AD61" s="1">
        <v>1.8</v>
      </c>
      <c r="AE61" s="1">
        <v>0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40</v>
      </c>
      <c r="C62" s="1">
        <v>7.6749999999999998</v>
      </c>
      <c r="D62" s="1">
        <v>28.695</v>
      </c>
      <c r="E62" s="1">
        <v>10.635</v>
      </c>
      <c r="F62" s="1">
        <v>19.565000000000001</v>
      </c>
      <c r="G62" s="8">
        <v>1</v>
      </c>
      <c r="H62" s="1">
        <v>60</v>
      </c>
      <c r="I62" s="1" t="s">
        <v>38</v>
      </c>
      <c r="J62" s="1"/>
      <c r="K62" s="1">
        <v>14.2</v>
      </c>
      <c r="L62" s="1">
        <f t="shared" si="12"/>
        <v>-3.5649999999999995</v>
      </c>
      <c r="M62" s="1"/>
      <c r="N62" s="1"/>
      <c r="O62" s="1"/>
      <c r="P62" s="1">
        <f t="shared" si="13"/>
        <v>2.1269999999999998</v>
      </c>
      <c r="Q62" s="5">
        <f t="shared" ref="Q62" si="14">14*P62-F62</f>
        <v>10.212999999999997</v>
      </c>
      <c r="R62" s="5"/>
      <c r="S62" s="1"/>
      <c r="T62" s="1">
        <f t="shared" si="5"/>
        <v>14</v>
      </c>
      <c r="U62" s="1">
        <f t="shared" si="6"/>
        <v>9.1984015044663856</v>
      </c>
      <c r="V62" s="1">
        <v>2.149</v>
      </c>
      <c r="W62" s="1">
        <v>2.4318</v>
      </c>
      <c r="X62" s="1">
        <v>2.1055999999999999</v>
      </c>
      <c r="Y62" s="1">
        <v>0.90760000000000007</v>
      </c>
      <c r="Z62" s="1">
        <v>1.2096</v>
      </c>
      <c r="AA62" s="1">
        <v>1.2070000000000001</v>
      </c>
      <c r="AB62" s="1">
        <v>1.52</v>
      </c>
      <c r="AC62" s="1">
        <v>0.30499999999999999</v>
      </c>
      <c r="AD62" s="1">
        <v>0</v>
      </c>
      <c r="AE62" s="1">
        <v>1.8140000000000001</v>
      </c>
      <c r="AF62" s="1"/>
      <c r="AG62" s="1">
        <f>G62*Q62</f>
        <v>10.212999999999997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136</v>
      </c>
      <c r="B63" s="11" t="s">
        <v>37</v>
      </c>
      <c r="C63" s="11"/>
      <c r="D63" s="11"/>
      <c r="E63" s="11"/>
      <c r="F63" s="11"/>
      <c r="G63" s="12">
        <v>0</v>
      </c>
      <c r="H63" s="11" t="e">
        <v>#N/A</v>
      </c>
      <c r="I63" s="11" t="s">
        <v>38</v>
      </c>
      <c r="J63" s="11"/>
      <c r="K63" s="11"/>
      <c r="L63" s="11">
        <f t="shared" si="12"/>
        <v>0</v>
      </c>
      <c r="M63" s="11"/>
      <c r="N63" s="11"/>
      <c r="O63" s="11"/>
      <c r="P63" s="11">
        <f t="shared" si="13"/>
        <v>0</v>
      </c>
      <c r="Q63" s="13"/>
      <c r="R63" s="13"/>
      <c r="S63" s="11"/>
      <c r="T63" s="11" t="e">
        <f t="shared" si="5"/>
        <v>#DIV/0!</v>
      </c>
      <c r="U63" s="11" t="e">
        <f t="shared" si="6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100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40</v>
      </c>
      <c r="C64" s="1">
        <v>1.0169999999999999</v>
      </c>
      <c r="D64" s="1">
        <v>111.756</v>
      </c>
      <c r="E64" s="1">
        <v>15.875</v>
      </c>
      <c r="F64" s="1">
        <v>84.259</v>
      </c>
      <c r="G64" s="8">
        <v>1</v>
      </c>
      <c r="H64" s="1">
        <v>45</v>
      </c>
      <c r="I64" s="1" t="s">
        <v>38</v>
      </c>
      <c r="J64" s="1"/>
      <c r="K64" s="1">
        <v>27.5</v>
      </c>
      <c r="L64" s="1">
        <f t="shared" si="12"/>
        <v>-11.625</v>
      </c>
      <c r="M64" s="1"/>
      <c r="N64" s="1"/>
      <c r="O64" s="1"/>
      <c r="P64" s="1">
        <f t="shared" si="13"/>
        <v>3.1749999999999998</v>
      </c>
      <c r="Q64" s="5"/>
      <c r="R64" s="5"/>
      <c r="S64" s="1"/>
      <c r="T64" s="1">
        <f t="shared" si="5"/>
        <v>26.538267716535433</v>
      </c>
      <c r="U64" s="1">
        <f t="shared" si="6"/>
        <v>26.538267716535433</v>
      </c>
      <c r="V64" s="1">
        <v>7.1848000000000001</v>
      </c>
      <c r="W64" s="1">
        <v>10.2828</v>
      </c>
      <c r="X64" s="1">
        <v>5.5907999999999998</v>
      </c>
      <c r="Y64" s="1">
        <v>7.5023999999999997</v>
      </c>
      <c r="Z64" s="1">
        <v>6.0313999999999997</v>
      </c>
      <c r="AA64" s="1">
        <v>4.9504000000000001</v>
      </c>
      <c r="AB64" s="1">
        <v>3.4660000000000002</v>
      </c>
      <c r="AC64" s="1">
        <v>8.5811999999999991</v>
      </c>
      <c r="AD64" s="1">
        <v>3.4308000000000001</v>
      </c>
      <c r="AE64" s="1">
        <v>3.3368000000000002</v>
      </c>
      <c r="AF64" s="1"/>
      <c r="AG64" s="1">
        <f t="shared" ref="AG64:AG75" si="15"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37</v>
      </c>
      <c r="C65" s="1">
        <v>-16</v>
      </c>
      <c r="D65" s="1">
        <v>438</v>
      </c>
      <c r="E65" s="14">
        <f>207+E90</f>
        <v>215</v>
      </c>
      <c r="F65" s="14">
        <f>80+F90</f>
        <v>100</v>
      </c>
      <c r="G65" s="8">
        <v>0.41</v>
      </c>
      <c r="H65" s="1">
        <v>50</v>
      </c>
      <c r="I65" s="1" t="s">
        <v>38</v>
      </c>
      <c r="J65" s="1"/>
      <c r="K65" s="1">
        <v>296</v>
      </c>
      <c r="L65" s="1">
        <f t="shared" si="12"/>
        <v>-81</v>
      </c>
      <c r="M65" s="1"/>
      <c r="N65" s="1"/>
      <c r="O65" s="1"/>
      <c r="P65" s="1">
        <f t="shared" si="13"/>
        <v>43</v>
      </c>
      <c r="Q65" s="5">
        <f>11*P65-F65</f>
        <v>373</v>
      </c>
      <c r="R65" s="5"/>
      <c r="S65" s="1"/>
      <c r="T65" s="1">
        <f t="shared" si="5"/>
        <v>11</v>
      </c>
      <c r="U65" s="1">
        <f t="shared" si="6"/>
        <v>2.3255813953488373</v>
      </c>
      <c r="V65" s="1">
        <v>20.2</v>
      </c>
      <c r="W65" s="1">
        <v>27.6</v>
      </c>
      <c r="X65" s="1">
        <v>4</v>
      </c>
      <c r="Y65" s="1">
        <v>25.8</v>
      </c>
      <c r="Z65" s="1">
        <v>5.4</v>
      </c>
      <c r="AA65" s="1">
        <v>14.6</v>
      </c>
      <c r="AB65" s="1">
        <v>17.8</v>
      </c>
      <c r="AC65" s="1">
        <v>12.4</v>
      </c>
      <c r="AD65" s="1">
        <v>17.8</v>
      </c>
      <c r="AE65" s="1">
        <v>10</v>
      </c>
      <c r="AF65" s="1"/>
      <c r="AG65" s="1">
        <f t="shared" si="15"/>
        <v>152.92999999999998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40</v>
      </c>
      <c r="C66" s="1">
        <v>-4.4109999999999996</v>
      </c>
      <c r="D66" s="1">
        <v>277.29399999999998</v>
      </c>
      <c r="E66" s="14">
        <f>99.468+E91</f>
        <v>121.095</v>
      </c>
      <c r="F66" s="14">
        <f>42.531+F91</f>
        <v>110.75399999999999</v>
      </c>
      <c r="G66" s="8">
        <v>1</v>
      </c>
      <c r="H66" s="1">
        <v>50</v>
      </c>
      <c r="I66" s="1" t="s">
        <v>38</v>
      </c>
      <c r="J66" s="1"/>
      <c r="K66" s="1">
        <v>94.3</v>
      </c>
      <c r="L66" s="1">
        <f t="shared" si="12"/>
        <v>26.795000000000002</v>
      </c>
      <c r="M66" s="1"/>
      <c r="N66" s="1"/>
      <c r="O66" s="1"/>
      <c r="P66" s="1">
        <f t="shared" si="13"/>
        <v>24.219000000000001</v>
      </c>
      <c r="Q66" s="5">
        <f t="shared" ref="Q66:Q72" si="16">14*P66-F66</f>
        <v>228.31200000000004</v>
      </c>
      <c r="R66" s="5"/>
      <c r="S66" s="1"/>
      <c r="T66" s="1">
        <f t="shared" si="5"/>
        <v>14</v>
      </c>
      <c r="U66" s="1">
        <f t="shared" si="6"/>
        <v>4.5730211817168334</v>
      </c>
      <c r="V66" s="1">
        <v>18.9224</v>
      </c>
      <c r="W66" s="1">
        <v>28.974599999999999</v>
      </c>
      <c r="X66" s="1">
        <v>17.218</v>
      </c>
      <c r="Y66" s="1">
        <v>20.4694</v>
      </c>
      <c r="Z66" s="1">
        <v>16.929600000000001</v>
      </c>
      <c r="AA66" s="1">
        <v>20.158999999999999</v>
      </c>
      <c r="AB66" s="1">
        <v>15.895</v>
      </c>
      <c r="AC66" s="1">
        <v>18.477399999999999</v>
      </c>
      <c r="AD66" s="1">
        <v>13.3918</v>
      </c>
      <c r="AE66" s="1">
        <v>15.686</v>
      </c>
      <c r="AF66" s="1"/>
      <c r="AG66" s="1">
        <f t="shared" si="15"/>
        <v>228.31200000000004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37</v>
      </c>
      <c r="C67" s="1">
        <v>20</v>
      </c>
      <c r="D67" s="1">
        <v>112</v>
      </c>
      <c r="E67" s="1">
        <v>35</v>
      </c>
      <c r="F67" s="1">
        <v>96</v>
      </c>
      <c r="G67" s="8">
        <v>0.35</v>
      </c>
      <c r="H67" s="1">
        <v>50</v>
      </c>
      <c r="I67" s="1" t="s">
        <v>38</v>
      </c>
      <c r="J67" s="1"/>
      <c r="K67" s="1">
        <v>63</v>
      </c>
      <c r="L67" s="1">
        <f t="shared" si="12"/>
        <v>-28</v>
      </c>
      <c r="M67" s="1"/>
      <c r="N67" s="1"/>
      <c r="O67" s="1"/>
      <c r="P67" s="1">
        <f t="shared" si="13"/>
        <v>7</v>
      </c>
      <c r="Q67" s="5">
        <v>8</v>
      </c>
      <c r="R67" s="5"/>
      <c r="S67" s="1"/>
      <c r="T67" s="1">
        <f t="shared" si="5"/>
        <v>14.857142857142858</v>
      </c>
      <c r="U67" s="1">
        <f t="shared" si="6"/>
        <v>13.714285714285714</v>
      </c>
      <c r="V67" s="1">
        <v>11.2</v>
      </c>
      <c r="W67" s="1">
        <v>5.8</v>
      </c>
      <c r="X67" s="1">
        <v>7.2</v>
      </c>
      <c r="Y67" s="1">
        <v>2.2000000000000002</v>
      </c>
      <c r="Z67" s="1">
        <v>0.2</v>
      </c>
      <c r="AA67" s="1">
        <v>10.199999999999999</v>
      </c>
      <c r="AB67" s="1">
        <v>5</v>
      </c>
      <c r="AC67" s="1">
        <v>5.6</v>
      </c>
      <c r="AD67" s="1">
        <v>3.4</v>
      </c>
      <c r="AE67" s="1">
        <v>3.6</v>
      </c>
      <c r="AF67" s="1"/>
      <c r="AG67" s="1">
        <f t="shared" si="15"/>
        <v>2.8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40</v>
      </c>
      <c r="C68" s="1">
        <v>40.597000000000001</v>
      </c>
      <c r="D68" s="1">
        <v>103.423</v>
      </c>
      <c r="E68" s="1">
        <v>66.325999999999993</v>
      </c>
      <c r="F68" s="1">
        <v>76.194000000000003</v>
      </c>
      <c r="G68" s="8">
        <v>1</v>
      </c>
      <c r="H68" s="1">
        <v>50</v>
      </c>
      <c r="I68" s="1" t="s">
        <v>38</v>
      </c>
      <c r="J68" s="1"/>
      <c r="K68" s="1">
        <v>56</v>
      </c>
      <c r="L68" s="1">
        <f t="shared" si="12"/>
        <v>10.325999999999993</v>
      </c>
      <c r="M68" s="1"/>
      <c r="N68" s="1"/>
      <c r="O68" s="1"/>
      <c r="P68" s="1">
        <f t="shared" si="13"/>
        <v>13.265199999999998</v>
      </c>
      <c r="Q68" s="5">
        <f t="shared" si="16"/>
        <v>109.51879999999998</v>
      </c>
      <c r="R68" s="5"/>
      <c r="S68" s="1"/>
      <c r="T68" s="1">
        <f t="shared" si="5"/>
        <v>14</v>
      </c>
      <c r="U68" s="1">
        <f t="shared" si="6"/>
        <v>5.743901335826072</v>
      </c>
      <c r="V68" s="1">
        <v>7.8128000000000002</v>
      </c>
      <c r="W68" s="1">
        <v>11.1866</v>
      </c>
      <c r="X68" s="1">
        <v>5.2408000000000001</v>
      </c>
      <c r="Y68" s="1">
        <v>12.0054</v>
      </c>
      <c r="Z68" s="1">
        <v>8.2938000000000009</v>
      </c>
      <c r="AA68" s="1">
        <v>2.2054</v>
      </c>
      <c r="AB68" s="1">
        <v>11.9276</v>
      </c>
      <c r="AC68" s="1">
        <v>5.5327999999999999</v>
      </c>
      <c r="AD68" s="1">
        <v>0.30819999999999997</v>
      </c>
      <c r="AE68" s="1">
        <v>11.1576</v>
      </c>
      <c r="AF68" s="1"/>
      <c r="AG68" s="1">
        <f t="shared" si="15"/>
        <v>109.51879999999998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37</v>
      </c>
      <c r="C69" s="1">
        <v>1</v>
      </c>
      <c r="D69" s="1">
        <v>346</v>
      </c>
      <c r="E69" s="1">
        <v>32</v>
      </c>
      <c r="F69" s="1">
        <v>300</v>
      </c>
      <c r="G69" s="8">
        <v>0.4</v>
      </c>
      <c r="H69" s="1">
        <v>50</v>
      </c>
      <c r="I69" s="1" t="s">
        <v>38</v>
      </c>
      <c r="J69" s="1"/>
      <c r="K69" s="1">
        <v>51</v>
      </c>
      <c r="L69" s="1">
        <f t="shared" si="12"/>
        <v>-19</v>
      </c>
      <c r="M69" s="1"/>
      <c r="N69" s="1"/>
      <c r="O69" s="1"/>
      <c r="P69" s="1">
        <f t="shared" si="13"/>
        <v>6.4</v>
      </c>
      <c r="Q69" s="5"/>
      <c r="R69" s="5"/>
      <c r="S69" s="1"/>
      <c r="T69" s="1">
        <f t="shared" si="5"/>
        <v>46.875</v>
      </c>
      <c r="U69" s="1">
        <f t="shared" si="6"/>
        <v>46.875</v>
      </c>
      <c r="V69" s="1">
        <v>32.6</v>
      </c>
      <c r="W69" s="1">
        <v>6.2</v>
      </c>
      <c r="X69" s="1">
        <v>14.8</v>
      </c>
      <c r="Y69" s="1">
        <v>13.6</v>
      </c>
      <c r="Z69" s="1">
        <v>9.8000000000000007</v>
      </c>
      <c r="AA69" s="1">
        <v>19.8</v>
      </c>
      <c r="AB69" s="1">
        <v>15.8</v>
      </c>
      <c r="AC69" s="1">
        <v>14.2</v>
      </c>
      <c r="AD69" s="1">
        <v>18</v>
      </c>
      <c r="AE69" s="1">
        <v>12.8</v>
      </c>
      <c r="AF69" s="1"/>
      <c r="AG69" s="1">
        <f t="shared" si="15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37</v>
      </c>
      <c r="C70" s="1">
        <v>123</v>
      </c>
      <c r="D70" s="1">
        <v>281</v>
      </c>
      <c r="E70" s="1">
        <v>127</v>
      </c>
      <c r="F70" s="1">
        <v>270</v>
      </c>
      <c r="G70" s="8">
        <v>0.41</v>
      </c>
      <c r="H70" s="1">
        <v>50</v>
      </c>
      <c r="I70" s="1" t="s">
        <v>38</v>
      </c>
      <c r="J70" s="1"/>
      <c r="K70" s="1">
        <v>166</v>
      </c>
      <c r="L70" s="1">
        <f t="shared" ref="L70:L97" si="17">E70-K70</f>
        <v>-39</v>
      </c>
      <c r="M70" s="1"/>
      <c r="N70" s="1"/>
      <c r="O70" s="1"/>
      <c r="P70" s="1">
        <f t="shared" ref="P70:P97" si="18">E70/5</f>
        <v>25.4</v>
      </c>
      <c r="Q70" s="5">
        <f t="shared" si="16"/>
        <v>85.599999999999966</v>
      </c>
      <c r="R70" s="5"/>
      <c r="S70" s="1"/>
      <c r="T70" s="1">
        <f t="shared" si="5"/>
        <v>14</v>
      </c>
      <c r="U70" s="1">
        <f t="shared" si="6"/>
        <v>10.62992125984252</v>
      </c>
      <c r="V70" s="1">
        <v>24.2</v>
      </c>
      <c r="W70" s="1">
        <v>5</v>
      </c>
      <c r="X70" s="1">
        <v>28.4</v>
      </c>
      <c r="Y70" s="1">
        <v>9.6</v>
      </c>
      <c r="Z70" s="1">
        <v>14.2</v>
      </c>
      <c r="AA70" s="1">
        <v>14.2</v>
      </c>
      <c r="AB70" s="1">
        <v>10.6</v>
      </c>
      <c r="AC70" s="1">
        <v>11.8</v>
      </c>
      <c r="AD70" s="1">
        <v>13.8</v>
      </c>
      <c r="AE70" s="1">
        <v>15.6</v>
      </c>
      <c r="AF70" s="1"/>
      <c r="AG70" s="1">
        <f t="shared" si="15"/>
        <v>35.095999999999982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40</v>
      </c>
      <c r="C71" s="1">
        <v>172.60900000000001</v>
      </c>
      <c r="D71" s="1">
        <v>252.97399999999999</v>
      </c>
      <c r="E71" s="1">
        <v>169.29499999999999</v>
      </c>
      <c r="F71" s="1">
        <v>251.416</v>
      </c>
      <c r="G71" s="8">
        <v>1</v>
      </c>
      <c r="H71" s="1">
        <v>50</v>
      </c>
      <c r="I71" s="1" t="s">
        <v>38</v>
      </c>
      <c r="J71" s="1"/>
      <c r="K71" s="1">
        <v>152</v>
      </c>
      <c r="L71" s="1">
        <f t="shared" si="17"/>
        <v>17.294999999999987</v>
      </c>
      <c r="M71" s="1"/>
      <c r="N71" s="1"/>
      <c r="O71" s="1"/>
      <c r="P71" s="1">
        <f t="shared" si="18"/>
        <v>33.858999999999995</v>
      </c>
      <c r="Q71" s="5">
        <f t="shared" si="16"/>
        <v>222.60999999999996</v>
      </c>
      <c r="R71" s="5"/>
      <c r="S71" s="1"/>
      <c r="T71" s="1">
        <f t="shared" ref="T71:T97" si="19">(F71+Q71)/P71</f>
        <v>14</v>
      </c>
      <c r="U71" s="1">
        <f t="shared" ref="U71:U97" si="20">F71/P71</f>
        <v>7.4253817301160705</v>
      </c>
      <c r="V71" s="1">
        <v>24.401199999999999</v>
      </c>
      <c r="W71" s="1">
        <v>16.3416</v>
      </c>
      <c r="X71" s="1">
        <v>31.521999999999998</v>
      </c>
      <c r="Y71" s="1">
        <v>9.6207999999999991</v>
      </c>
      <c r="Z71" s="1">
        <v>9.4207999999999998</v>
      </c>
      <c r="AA71" s="1">
        <v>32.027200000000001</v>
      </c>
      <c r="AB71" s="1">
        <v>3.3601999999999999</v>
      </c>
      <c r="AC71" s="1">
        <v>23.450600000000001</v>
      </c>
      <c r="AD71" s="1">
        <v>8.0139999999999993</v>
      </c>
      <c r="AE71" s="1">
        <v>3.0992000000000002</v>
      </c>
      <c r="AF71" s="1"/>
      <c r="AG71" s="1">
        <f t="shared" si="15"/>
        <v>222.60999999999996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37</v>
      </c>
      <c r="C72" s="1">
        <v>1</v>
      </c>
      <c r="D72" s="1">
        <v>84</v>
      </c>
      <c r="E72" s="1">
        <v>34</v>
      </c>
      <c r="F72" s="1">
        <v>36</v>
      </c>
      <c r="G72" s="8">
        <v>0.3</v>
      </c>
      <c r="H72" s="1">
        <v>50</v>
      </c>
      <c r="I72" s="1" t="s">
        <v>38</v>
      </c>
      <c r="J72" s="1"/>
      <c r="K72" s="1">
        <v>42</v>
      </c>
      <c r="L72" s="1">
        <f t="shared" si="17"/>
        <v>-8</v>
      </c>
      <c r="M72" s="1"/>
      <c r="N72" s="1"/>
      <c r="O72" s="1"/>
      <c r="P72" s="1">
        <f t="shared" si="18"/>
        <v>6.8</v>
      </c>
      <c r="Q72" s="5">
        <f t="shared" si="16"/>
        <v>59.2</v>
      </c>
      <c r="R72" s="5"/>
      <c r="S72" s="1"/>
      <c r="T72" s="1">
        <f t="shared" si="19"/>
        <v>14</v>
      </c>
      <c r="U72" s="1">
        <f t="shared" si="20"/>
        <v>5.2941176470588234</v>
      </c>
      <c r="V72" s="1">
        <v>6</v>
      </c>
      <c r="W72" s="1">
        <v>5.4</v>
      </c>
      <c r="X72" s="1">
        <v>3.2</v>
      </c>
      <c r="Y72" s="1">
        <v>5.8</v>
      </c>
      <c r="Z72" s="1">
        <v>4.4000000000000004</v>
      </c>
      <c r="AA72" s="1">
        <v>5.8</v>
      </c>
      <c r="AB72" s="1">
        <v>2.6</v>
      </c>
      <c r="AC72" s="1">
        <v>6.2</v>
      </c>
      <c r="AD72" s="1">
        <v>3.2</v>
      </c>
      <c r="AE72" s="1">
        <v>3.2</v>
      </c>
      <c r="AF72" s="1"/>
      <c r="AG72" s="1">
        <f t="shared" si="15"/>
        <v>17.760000000000002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37</v>
      </c>
      <c r="C73" s="1"/>
      <c r="D73" s="1">
        <v>80</v>
      </c>
      <c r="E73" s="1">
        <v>10</v>
      </c>
      <c r="F73" s="1">
        <v>70</v>
      </c>
      <c r="G73" s="8">
        <v>0.14000000000000001</v>
      </c>
      <c r="H73" s="1">
        <v>50</v>
      </c>
      <c r="I73" s="1" t="s">
        <v>38</v>
      </c>
      <c r="J73" s="1"/>
      <c r="K73" s="1">
        <v>11</v>
      </c>
      <c r="L73" s="1">
        <f t="shared" si="17"/>
        <v>-1</v>
      </c>
      <c r="M73" s="1"/>
      <c r="N73" s="1"/>
      <c r="O73" s="1"/>
      <c r="P73" s="1">
        <f t="shared" si="18"/>
        <v>2</v>
      </c>
      <c r="Q73" s="5"/>
      <c r="R73" s="5"/>
      <c r="S73" s="1"/>
      <c r="T73" s="1">
        <f t="shared" si="19"/>
        <v>35</v>
      </c>
      <c r="U73" s="1">
        <f t="shared" si="20"/>
        <v>35</v>
      </c>
      <c r="V73" s="1">
        <v>8</v>
      </c>
      <c r="W73" s="1">
        <v>0</v>
      </c>
      <c r="X73" s="1">
        <v>4.8</v>
      </c>
      <c r="Y73" s="1">
        <v>0.8</v>
      </c>
      <c r="Z73" s="1">
        <v>3.6</v>
      </c>
      <c r="AA73" s="1">
        <v>6.2</v>
      </c>
      <c r="AB73" s="1">
        <v>0</v>
      </c>
      <c r="AC73" s="1">
        <v>5.4</v>
      </c>
      <c r="AD73" s="1">
        <v>0.4</v>
      </c>
      <c r="AE73" s="1">
        <v>0</v>
      </c>
      <c r="AF73" s="1"/>
      <c r="AG73" s="1">
        <f t="shared" si="15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37</v>
      </c>
      <c r="C74" s="1">
        <v>1</v>
      </c>
      <c r="D74" s="1">
        <v>100</v>
      </c>
      <c r="E74" s="1">
        <v>79</v>
      </c>
      <c r="F74" s="1">
        <v>5</v>
      </c>
      <c r="G74" s="8">
        <v>0.18</v>
      </c>
      <c r="H74" s="1">
        <v>50</v>
      </c>
      <c r="I74" s="1" t="s">
        <v>38</v>
      </c>
      <c r="J74" s="1"/>
      <c r="K74" s="1">
        <v>85</v>
      </c>
      <c r="L74" s="1">
        <f t="shared" si="17"/>
        <v>-6</v>
      </c>
      <c r="M74" s="1"/>
      <c r="N74" s="1"/>
      <c r="O74" s="1"/>
      <c r="P74" s="1">
        <f t="shared" si="18"/>
        <v>15.8</v>
      </c>
      <c r="Q74" s="5">
        <f>10*P74-F74</f>
        <v>153</v>
      </c>
      <c r="R74" s="5"/>
      <c r="S74" s="1"/>
      <c r="T74" s="1">
        <f t="shared" si="19"/>
        <v>10</v>
      </c>
      <c r="U74" s="1">
        <f t="shared" si="20"/>
        <v>0.31645569620253161</v>
      </c>
      <c r="V74" s="1">
        <v>0.6</v>
      </c>
      <c r="W74" s="1">
        <v>11.2</v>
      </c>
      <c r="X74" s="1">
        <v>1.6</v>
      </c>
      <c r="Y74" s="1">
        <v>6.8</v>
      </c>
      <c r="Z74" s="1">
        <v>1.8</v>
      </c>
      <c r="AA74" s="1">
        <v>1.2</v>
      </c>
      <c r="AB74" s="1">
        <v>5.6</v>
      </c>
      <c r="AC74" s="1">
        <v>2.2000000000000002</v>
      </c>
      <c r="AD74" s="1">
        <v>-0.2</v>
      </c>
      <c r="AE74" s="1">
        <v>5.4</v>
      </c>
      <c r="AF74" s="1"/>
      <c r="AG74" s="1">
        <f t="shared" si="15"/>
        <v>27.54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37</v>
      </c>
      <c r="C75" s="1"/>
      <c r="D75" s="1">
        <v>16</v>
      </c>
      <c r="E75" s="1">
        <v>16</v>
      </c>
      <c r="F75" s="1"/>
      <c r="G75" s="8">
        <v>0.4</v>
      </c>
      <c r="H75" s="1" t="e">
        <v>#N/A</v>
      </c>
      <c r="I75" s="1" t="s">
        <v>38</v>
      </c>
      <c r="J75" s="1"/>
      <c r="K75" s="1">
        <v>38</v>
      </c>
      <c r="L75" s="1">
        <f t="shared" si="17"/>
        <v>-22</v>
      </c>
      <c r="M75" s="1"/>
      <c r="N75" s="1"/>
      <c r="O75" s="1"/>
      <c r="P75" s="1">
        <f t="shared" si="18"/>
        <v>3.2</v>
      </c>
      <c r="Q75" s="5">
        <f t="shared" ref="Q75" si="21">11*P75-F75</f>
        <v>35.200000000000003</v>
      </c>
      <c r="R75" s="5"/>
      <c r="S75" s="1"/>
      <c r="T75" s="1">
        <f t="shared" si="19"/>
        <v>11</v>
      </c>
      <c r="U75" s="1">
        <f t="shared" si="20"/>
        <v>0</v>
      </c>
      <c r="V75" s="1">
        <v>4.4000000000000004</v>
      </c>
      <c r="W75" s="1">
        <v>2</v>
      </c>
      <c r="X75" s="1">
        <v>1.4</v>
      </c>
      <c r="Y75" s="1">
        <v>3.4</v>
      </c>
      <c r="Z75" s="1">
        <v>0</v>
      </c>
      <c r="AA75" s="1">
        <v>0</v>
      </c>
      <c r="AB75" s="1">
        <v>2</v>
      </c>
      <c r="AC75" s="1">
        <v>0.4</v>
      </c>
      <c r="AD75" s="1">
        <v>1</v>
      </c>
      <c r="AE75" s="1">
        <v>0.2</v>
      </c>
      <c r="AF75" s="1"/>
      <c r="AG75" s="1">
        <f t="shared" si="15"/>
        <v>14.080000000000002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113</v>
      </c>
      <c r="B76" s="11" t="s">
        <v>40</v>
      </c>
      <c r="C76" s="11"/>
      <c r="D76" s="11"/>
      <c r="E76" s="11"/>
      <c r="F76" s="11"/>
      <c r="G76" s="12">
        <v>0</v>
      </c>
      <c r="H76" s="11" t="e">
        <v>#N/A</v>
      </c>
      <c r="I76" s="11" t="s">
        <v>38</v>
      </c>
      <c r="J76" s="11"/>
      <c r="K76" s="11"/>
      <c r="L76" s="11">
        <f t="shared" si="17"/>
        <v>0</v>
      </c>
      <c r="M76" s="11"/>
      <c r="N76" s="11"/>
      <c r="O76" s="11"/>
      <c r="P76" s="11">
        <f t="shared" si="18"/>
        <v>0</v>
      </c>
      <c r="Q76" s="13"/>
      <c r="R76" s="13"/>
      <c r="S76" s="11"/>
      <c r="T76" s="11" t="e">
        <f t="shared" si="19"/>
        <v>#DIV/0!</v>
      </c>
      <c r="U76" s="11" t="e">
        <f t="shared" si="20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43</v>
      </c>
      <c r="AG76" s="1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114</v>
      </c>
      <c r="B77" s="11" t="s">
        <v>37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17"/>
        <v>0</v>
      </c>
      <c r="M77" s="11"/>
      <c r="N77" s="11"/>
      <c r="O77" s="11"/>
      <c r="P77" s="11">
        <f t="shared" si="18"/>
        <v>0</v>
      </c>
      <c r="Q77" s="13"/>
      <c r="R77" s="13"/>
      <c r="S77" s="11"/>
      <c r="T77" s="11" t="e">
        <f t="shared" si="19"/>
        <v>#DIV/0!</v>
      </c>
      <c r="U77" s="11" t="e">
        <f t="shared" si="20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43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115</v>
      </c>
      <c r="B78" s="11" t="s">
        <v>37</v>
      </c>
      <c r="C78" s="11"/>
      <c r="D78" s="11"/>
      <c r="E78" s="11"/>
      <c r="F78" s="11"/>
      <c r="G78" s="12">
        <v>0</v>
      </c>
      <c r="H78" s="11">
        <v>50</v>
      </c>
      <c r="I78" s="11" t="s">
        <v>38</v>
      </c>
      <c r="J78" s="11"/>
      <c r="K78" s="11"/>
      <c r="L78" s="11">
        <f t="shared" si="17"/>
        <v>0</v>
      </c>
      <c r="M78" s="11"/>
      <c r="N78" s="11"/>
      <c r="O78" s="11"/>
      <c r="P78" s="11">
        <f t="shared" si="18"/>
        <v>0</v>
      </c>
      <c r="Q78" s="13"/>
      <c r="R78" s="13"/>
      <c r="S78" s="11"/>
      <c r="T78" s="11" t="e">
        <f t="shared" si="19"/>
        <v>#DIV/0!</v>
      </c>
      <c r="U78" s="11" t="e">
        <f t="shared" si="20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43</v>
      </c>
      <c r="AG78" s="1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37</v>
      </c>
      <c r="C79" s="1"/>
      <c r="D79" s="1">
        <v>250</v>
      </c>
      <c r="E79" s="1">
        <v>118</v>
      </c>
      <c r="F79" s="1">
        <v>71</v>
      </c>
      <c r="G79" s="8">
        <v>0.35</v>
      </c>
      <c r="H79" s="1">
        <v>50</v>
      </c>
      <c r="I79" s="1" t="s">
        <v>38</v>
      </c>
      <c r="J79" s="1"/>
      <c r="K79" s="1">
        <v>128</v>
      </c>
      <c r="L79" s="1">
        <f t="shared" si="17"/>
        <v>-10</v>
      </c>
      <c r="M79" s="1"/>
      <c r="N79" s="1"/>
      <c r="O79" s="1"/>
      <c r="P79" s="1">
        <f t="shared" si="18"/>
        <v>23.6</v>
      </c>
      <c r="Q79" s="5">
        <f>12*P79-F79</f>
        <v>212.20000000000005</v>
      </c>
      <c r="R79" s="5"/>
      <c r="S79" s="1"/>
      <c r="T79" s="1">
        <f t="shared" si="19"/>
        <v>12.000000000000002</v>
      </c>
      <c r="U79" s="1">
        <f t="shared" si="20"/>
        <v>3.0084745762711864</v>
      </c>
      <c r="V79" s="1">
        <v>15.6</v>
      </c>
      <c r="W79" s="1">
        <v>24.8</v>
      </c>
      <c r="X79" s="1">
        <v>15.2</v>
      </c>
      <c r="Y79" s="1">
        <v>21.6</v>
      </c>
      <c r="Z79" s="1">
        <v>4.8</v>
      </c>
      <c r="AA79" s="1">
        <v>16.2</v>
      </c>
      <c r="AB79" s="1">
        <v>13</v>
      </c>
      <c r="AC79" s="1">
        <v>10</v>
      </c>
      <c r="AD79" s="1">
        <v>7</v>
      </c>
      <c r="AE79" s="1">
        <v>14.4</v>
      </c>
      <c r="AF79" s="1"/>
      <c r="AG79" s="1">
        <f>G79*Q79</f>
        <v>74.27000000000001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40</v>
      </c>
      <c r="C80" s="1">
        <v>137.84</v>
      </c>
      <c r="D80" s="1">
        <v>378.34800000000001</v>
      </c>
      <c r="E80" s="1">
        <v>169.285</v>
      </c>
      <c r="F80" s="1">
        <v>286.09800000000001</v>
      </c>
      <c r="G80" s="8">
        <v>1</v>
      </c>
      <c r="H80" s="1">
        <v>50</v>
      </c>
      <c r="I80" s="1" t="s">
        <v>38</v>
      </c>
      <c r="J80" s="1"/>
      <c r="K80" s="1">
        <v>166.5</v>
      </c>
      <c r="L80" s="1">
        <f t="shared" si="17"/>
        <v>2.7849999999999966</v>
      </c>
      <c r="M80" s="1"/>
      <c r="N80" s="1"/>
      <c r="O80" s="1"/>
      <c r="P80" s="1">
        <f t="shared" si="18"/>
        <v>33.856999999999999</v>
      </c>
      <c r="Q80" s="5">
        <f t="shared" ref="Q80:Q82" si="22">14*P80-F80</f>
        <v>187.89999999999998</v>
      </c>
      <c r="R80" s="5"/>
      <c r="S80" s="1"/>
      <c r="T80" s="1">
        <f t="shared" si="19"/>
        <v>14</v>
      </c>
      <c r="U80" s="1">
        <f t="shared" si="20"/>
        <v>8.450187553533981</v>
      </c>
      <c r="V80" s="1">
        <v>30.179600000000001</v>
      </c>
      <c r="W80" s="1">
        <v>31.669</v>
      </c>
      <c r="X80" s="1">
        <v>31.728400000000001</v>
      </c>
      <c r="Y80" s="1">
        <v>29.915400000000002</v>
      </c>
      <c r="Z80" s="1">
        <v>11.0884</v>
      </c>
      <c r="AA80" s="1">
        <v>35.017800000000001</v>
      </c>
      <c r="AB80" s="1">
        <v>12.5654</v>
      </c>
      <c r="AC80" s="1">
        <v>35.372999999999998</v>
      </c>
      <c r="AD80" s="1">
        <v>16.637</v>
      </c>
      <c r="AE80" s="1">
        <v>18.506799999999998</v>
      </c>
      <c r="AF80" s="1"/>
      <c r="AG80" s="1">
        <f>G80*Q80</f>
        <v>187.89999999999998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37</v>
      </c>
      <c r="C81" s="1">
        <v>156</v>
      </c>
      <c r="D81" s="1">
        <v>466</v>
      </c>
      <c r="E81" s="1">
        <v>150</v>
      </c>
      <c r="F81" s="1">
        <v>456</v>
      </c>
      <c r="G81" s="8">
        <v>0.35</v>
      </c>
      <c r="H81" s="1">
        <v>50</v>
      </c>
      <c r="I81" s="1" t="s">
        <v>38</v>
      </c>
      <c r="J81" s="1"/>
      <c r="K81" s="1">
        <v>201</v>
      </c>
      <c r="L81" s="1">
        <f t="shared" si="17"/>
        <v>-51</v>
      </c>
      <c r="M81" s="1"/>
      <c r="N81" s="1"/>
      <c r="O81" s="1"/>
      <c r="P81" s="1">
        <f t="shared" si="18"/>
        <v>30</v>
      </c>
      <c r="Q81" s="5">
        <v>30</v>
      </c>
      <c r="R81" s="5"/>
      <c r="S81" s="1"/>
      <c r="T81" s="1">
        <f t="shared" si="19"/>
        <v>16.2</v>
      </c>
      <c r="U81" s="1">
        <f t="shared" si="20"/>
        <v>15.2</v>
      </c>
      <c r="V81" s="1">
        <v>51.8</v>
      </c>
      <c r="W81" s="1">
        <v>22.2</v>
      </c>
      <c r="X81" s="1">
        <v>37.799999999999997</v>
      </c>
      <c r="Y81" s="1">
        <v>29.4</v>
      </c>
      <c r="Z81" s="1">
        <v>26.8</v>
      </c>
      <c r="AA81" s="1">
        <v>30.2</v>
      </c>
      <c r="AB81" s="1">
        <v>34.4</v>
      </c>
      <c r="AC81" s="1">
        <v>31</v>
      </c>
      <c r="AD81" s="1">
        <v>25.6</v>
      </c>
      <c r="AE81" s="1">
        <v>26.8</v>
      </c>
      <c r="AF81" s="1"/>
      <c r="AG81" s="1">
        <f>G81*Q81</f>
        <v>10.5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37</v>
      </c>
      <c r="C82" s="1">
        <v>22</v>
      </c>
      <c r="D82" s="1">
        <v>38</v>
      </c>
      <c r="E82" s="1">
        <v>21</v>
      </c>
      <c r="F82" s="1">
        <v>35</v>
      </c>
      <c r="G82" s="8">
        <v>0.3</v>
      </c>
      <c r="H82" s="1">
        <v>45</v>
      </c>
      <c r="I82" s="1" t="s">
        <v>38</v>
      </c>
      <c r="J82" s="1"/>
      <c r="K82" s="1">
        <v>23</v>
      </c>
      <c r="L82" s="1">
        <f t="shared" si="17"/>
        <v>-2</v>
      </c>
      <c r="M82" s="1"/>
      <c r="N82" s="1"/>
      <c r="O82" s="1"/>
      <c r="P82" s="1">
        <f t="shared" si="18"/>
        <v>4.2</v>
      </c>
      <c r="Q82" s="5">
        <f t="shared" si="22"/>
        <v>23.800000000000004</v>
      </c>
      <c r="R82" s="5"/>
      <c r="S82" s="1"/>
      <c r="T82" s="1">
        <f t="shared" si="19"/>
        <v>14</v>
      </c>
      <c r="U82" s="1">
        <f t="shared" si="20"/>
        <v>8.3333333333333321</v>
      </c>
      <c r="V82" s="1">
        <v>4</v>
      </c>
      <c r="W82" s="1">
        <v>3.8</v>
      </c>
      <c r="X82" s="1">
        <v>4.5999999999999996</v>
      </c>
      <c r="Y82" s="1">
        <v>1.2</v>
      </c>
      <c r="Z82" s="1">
        <v>4.4000000000000004</v>
      </c>
      <c r="AA82" s="1">
        <v>2.6</v>
      </c>
      <c r="AB82" s="1">
        <v>2.6</v>
      </c>
      <c r="AC82" s="1">
        <v>3.8</v>
      </c>
      <c r="AD82" s="1">
        <v>4</v>
      </c>
      <c r="AE82" s="1">
        <v>0.4</v>
      </c>
      <c r="AF82" s="1"/>
      <c r="AG82" s="1">
        <f>G82*Q82</f>
        <v>7.1400000000000015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120</v>
      </c>
      <c r="B83" s="11" t="s">
        <v>37</v>
      </c>
      <c r="C83" s="11"/>
      <c r="D83" s="11"/>
      <c r="E83" s="11"/>
      <c r="F83" s="11"/>
      <c r="G83" s="12">
        <v>0</v>
      </c>
      <c r="H83" s="11" t="e">
        <v>#N/A</v>
      </c>
      <c r="I83" s="11" t="s">
        <v>38</v>
      </c>
      <c r="J83" s="11"/>
      <c r="K83" s="11"/>
      <c r="L83" s="11">
        <f t="shared" si="17"/>
        <v>0</v>
      </c>
      <c r="M83" s="11"/>
      <c r="N83" s="11"/>
      <c r="O83" s="11"/>
      <c r="P83" s="11">
        <f t="shared" si="18"/>
        <v>0</v>
      </c>
      <c r="Q83" s="13"/>
      <c r="R83" s="13"/>
      <c r="S83" s="11"/>
      <c r="T83" s="11" t="e">
        <f t="shared" si="19"/>
        <v>#DIV/0!</v>
      </c>
      <c r="U83" s="11" t="e">
        <f t="shared" si="20"/>
        <v>#DIV/0!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 t="s">
        <v>43</v>
      </c>
      <c r="AG83" s="1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37</v>
      </c>
      <c r="C84" s="1">
        <v>11</v>
      </c>
      <c r="D84" s="1">
        <v>88</v>
      </c>
      <c r="E84" s="1">
        <v>27</v>
      </c>
      <c r="F84" s="1">
        <v>72</v>
      </c>
      <c r="G84" s="8">
        <v>0.3</v>
      </c>
      <c r="H84" s="1">
        <v>60</v>
      </c>
      <c r="I84" s="1" t="s">
        <v>38</v>
      </c>
      <c r="J84" s="1"/>
      <c r="K84" s="1">
        <v>50</v>
      </c>
      <c r="L84" s="1">
        <f t="shared" si="17"/>
        <v>-23</v>
      </c>
      <c r="M84" s="1"/>
      <c r="N84" s="1"/>
      <c r="O84" s="1"/>
      <c r="P84" s="1">
        <f t="shared" si="18"/>
        <v>5.4</v>
      </c>
      <c r="Q84" s="5">
        <v>8</v>
      </c>
      <c r="R84" s="5"/>
      <c r="S84" s="1"/>
      <c r="T84" s="1">
        <f t="shared" si="19"/>
        <v>14.814814814814813</v>
      </c>
      <c r="U84" s="1">
        <f t="shared" si="20"/>
        <v>13.333333333333332</v>
      </c>
      <c r="V84" s="1">
        <v>7.4</v>
      </c>
      <c r="W84" s="1">
        <v>2.2000000000000002</v>
      </c>
      <c r="X84" s="1">
        <v>6</v>
      </c>
      <c r="Y84" s="1">
        <v>0</v>
      </c>
      <c r="Z84" s="1">
        <v>0</v>
      </c>
      <c r="AA84" s="1">
        <v>1.6</v>
      </c>
      <c r="AB84" s="1">
        <v>3</v>
      </c>
      <c r="AC84" s="1">
        <v>1.6</v>
      </c>
      <c r="AD84" s="1">
        <v>0.2</v>
      </c>
      <c r="AE84" s="1">
        <v>0</v>
      </c>
      <c r="AF84" s="1"/>
      <c r="AG84" s="1">
        <f t="shared" ref="AG84:AG89" si="23">G84*Q84</f>
        <v>2.4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37</v>
      </c>
      <c r="C85" s="1">
        <v>31</v>
      </c>
      <c r="D85" s="1">
        <v>118</v>
      </c>
      <c r="E85" s="1">
        <v>30</v>
      </c>
      <c r="F85" s="1">
        <v>112</v>
      </c>
      <c r="G85" s="8">
        <v>0.28000000000000003</v>
      </c>
      <c r="H85" s="1">
        <v>45</v>
      </c>
      <c r="I85" s="1" t="s">
        <v>38</v>
      </c>
      <c r="J85" s="1"/>
      <c r="K85" s="1">
        <v>76</v>
      </c>
      <c r="L85" s="1">
        <f t="shared" si="17"/>
        <v>-46</v>
      </c>
      <c r="M85" s="1"/>
      <c r="N85" s="1"/>
      <c r="O85" s="1"/>
      <c r="P85" s="1">
        <f t="shared" si="18"/>
        <v>6</v>
      </c>
      <c r="Q85" s="5"/>
      <c r="R85" s="5"/>
      <c r="S85" s="1"/>
      <c r="T85" s="1">
        <f t="shared" si="19"/>
        <v>18.666666666666668</v>
      </c>
      <c r="U85" s="1">
        <f t="shared" si="20"/>
        <v>18.666666666666668</v>
      </c>
      <c r="V85" s="1">
        <v>13</v>
      </c>
      <c r="W85" s="1">
        <v>3.2</v>
      </c>
      <c r="X85" s="1">
        <v>11.6</v>
      </c>
      <c r="Y85" s="1">
        <v>4.2</v>
      </c>
      <c r="Z85" s="1">
        <v>0</v>
      </c>
      <c r="AA85" s="1">
        <v>8.8000000000000007</v>
      </c>
      <c r="AB85" s="1">
        <v>0.8</v>
      </c>
      <c r="AC85" s="1">
        <v>4</v>
      </c>
      <c r="AD85" s="1">
        <v>4</v>
      </c>
      <c r="AE85" s="1">
        <v>1.6</v>
      </c>
      <c r="AF85" s="1"/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37</v>
      </c>
      <c r="C86" s="1">
        <v>28</v>
      </c>
      <c r="D86" s="1">
        <v>390</v>
      </c>
      <c r="E86" s="1">
        <v>77</v>
      </c>
      <c r="F86" s="1">
        <v>336</v>
      </c>
      <c r="G86" s="8">
        <v>0.28000000000000003</v>
      </c>
      <c r="H86" s="1">
        <v>45</v>
      </c>
      <c r="I86" s="1" t="s">
        <v>38</v>
      </c>
      <c r="J86" s="1"/>
      <c r="K86" s="1">
        <v>149</v>
      </c>
      <c r="L86" s="1">
        <f t="shared" si="17"/>
        <v>-72</v>
      </c>
      <c r="M86" s="1"/>
      <c r="N86" s="1"/>
      <c r="O86" s="1"/>
      <c r="P86" s="1">
        <f t="shared" si="18"/>
        <v>15.4</v>
      </c>
      <c r="Q86" s="5">
        <v>50</v>
      </c>
      <c r="R86" s="5"/>
      <c r="S86" s="1"/>
      <c r="T86" s="1">
        <f t="shared" si="19"/>
        <v>25.064935064935064</v>
      </c>
      <c r="U86" s="1">
        <f t="shared" si="20"/>
        <v>21.818181818181817</v>
      </c>
      <c r="V86" s="1">
        <v>38.6</v>
      </c>
      <c r="W86" s="1">
        <v>17.600000000000001</v>
      </c>
      <c r="X86" s="1">
        <v>22.4</v>
      </c>
      <c r="Y86" s="1">
        <v>22.4</v>
      </c>
      <c r="Z86" s="1">
        <v>16.2</v>
      </c>
      <c r="AA86" s="1">
        <v>18.2</v>
      </c>
      <c r="AB86" s="1">
        <v>14.4</v>
      </c>
      <c r="AC86" s="1">
        <v>21.4</v>
      </c>
      <c r="AD86" s="1">
        <v>16.399999999999999</v>
      </c>
      <c r="AE86" s="1">
        <v>20.2</v>
      </c>
      <c r="AF86" s="1"/>
      <c r="AG86" s="1">
        <f t="shared" si="23"/>
        <v>14.000000000000002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37</v>
      </c>
      <c r="C87" s="1">
        <v>45</v>
      </c>
      <c r="D87" s="1">
        <v>242</v>
      </c>
      <c r="E87" s="1">
        <v>53</v>
      </c>
      <c r="F87" s="1">
        <v>216</v>
      </c>
      <c r="G87" s="8">
        <v>0.28000000000000003</v>
      </c>
      <c r="H87" s="1">
        <v>45</v>
      </c>
      <c r="I87" s="1" t="s">
        <v>38</v>
      </c>
      <c r="J87" s="1"/>
      <c r="K87" s="1">
        <v>98</v>
      </c>
      <c r="L87" s="1">
        <f t="shared" si="17"/>
        <v>-45</v>
      </c>
      <c r="M87" s="1"/>
      <c r="N87" s="1"/>
      <c r="O87" s="1"/>
      <c r="P87" s="1">
        <f t="shared" si="18"/>
        <v>10.6</v>
      </c>
      <c r="Q87" s="5">
        <v>30</v>
      </c>
      <c r="R87" s="5"/>
      <c r="S87" s="1"/>
      <c r="T87" s="1">
        <f t="shared" si="19"/>
        <v>23.20754716981132</v>
      </c>
      <c r="U87" s="1">
        <f t="shared" si="20"/>
        <v>20.377358490566039</v>
      </c>
      <c r="V87" s="1">
        <v>24.6</v>
      </c>
      <c r="W87" s="1">
        <v>8.6</v>
      </c>
      <c r="X87" s="1">
        <v>15.4</v>
      </c>
      <c r="Y87" s="1">
        <v>8.4</v>
      </c>
      <c r="Z87" s="1">
        <v>12</v>
      </c>
      <c r="AA87" s="1">
        <v>14</v>
      </c>
      <c r="AB87" s="1">
        <v>10.6</v>
      </c>
      <c r="AC87" s="1">
        <v>13.8</v>
      </c>
      <c r="AD87" s="1">
        <v>14.6</v>
      </c>
      <c r="AE87" s="1">
        <v>12.4</v>
      </c>
      <c r="AF87" s="1"/>
      <c r="AG87" s="1">
        <f t="shared" si="23"/>
        <v>8.4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37</v>
      </c>
      <c r="C88" s="1"/>
      <c r="D88" s="1">
        <v>244</v>
      </c>
      <c r="E88" s="1">
        <v>120</v>
      </c>
      <c r="F88" s="1">
        <v>78</v>
      </c>
      <c r="G88" s="8">
        <v>0.28000000000000003</v>
      </c>
      <c r="H88" s="1">
        <v>50</v>
      </c>
      <c r="I88" s="1" t="s">
        <v>38</v>
      </c>
      <c r="J88" s="1"/>
      <c r="K88" s="1">
        <v>134</v>
      </c>
      <c r="L88" s="1">
        <f t="shared" si="17"/>
        <v>-14</v>
      </c>
      <c r="M88" s="1"/>
      <c r="N88" s="1"/>
      <c r="O88" s="1"/>
      <c r="P88" s="1">
        <f t="shared" si="18"/>
        <v>24</v>
      </c>
      <c r="Q88" s="5">
        <f>12*P88-F88</f>
        <v>210</v>
      </c>
      <c r="R88" s="5"/>
      <c r="S88" s="1"/>
      <c r="T88" s="1">
        <f t="shared" si="19"/>
        <v>12</v>
      </c>
      <c r="U88" s="1">
        <f t="shared" si="20"/>
        <v>3.25</v>
      </c>
      <c r="V88" s="1">
        <v>0</v>
      </c>
      <c r="W88" s="1">
        <v>26</v>
      </c>
      <c r="X88" s="1">
        <v>0.4</v>
      </c>
      <c r="Y88" s="1">
        <v>14.4</v>
      </c>
      <c r="Z88" s="1">
        <v>4.5999999999999996</v>
      </c>
      <c r="AA88" s="1">
        <v>3.2</v>
      </c>
      <c r="AB88" s="1">
        <v>10.4</v>
      </c>
      <c r="AC88" s="1">
        <v>3.8</v>
      </c>
      <c r="AD88" s="1">
        <v>6</v>
      </c>
      <c r="AE88" s="1">
        <v>8</v>
      </c>
      <c r="AF88" s="1"/>
      <c r="AG88" s="1">
        <f t="shared" si="23"/>
        <v>58.800000000000004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126</v>
      </c>
      <c r="B89" s="1" t="s">
        <v>37</v>
      </c>
      <c r="C89" s="1">
        <v>80</v>
      </c>
      <c r="D89" s="1">
        <v>96</v>
      </c>
      <c r="E89" s="1">
        <v>77</v>
      </c>
      <c r="F89" s="1">
        <v>91</v>
      </c>
      <c r="G89" s="8">
        <v>0.3</v>
      </c>
      <c r="H89" s="1" t="e">
        <v>#N/A</v>
      </c>
      <c r="I89" s="1" t="s">
        <v>38</v>
      </c>
      <c r="J89" s="1"/>
      <c r="K89" s="1">
        <v>109</v>
      </c>
      <c r="L89" s="1">
        <f t="shared" si="17"/>
        <v>-32</v>
      </c>
      <c r="M89" s="1"/>
      <c r="N89" s="1"/>
      <c r="O89" s="1"/>
      <c r="P89" s="1">
        <f t="shared" si="18"/>
        <v>15.4</v>
      </c>
      <c r="Q89" s="5">
        <f t="shared" ref="Q89" si="24">14*P89-F89</f>
        <v>124.6</v>
      </c>
      <c r="R89" s="5"/>
      <c r="S89" s="1"/>
      <c r="T89" s="1">
        <f t="shared" si="19"/>
        <v>14</v>
      </c>
      <c r="U89" s="1">
        <f t="shared" si="20"/>
        <v>5.9090909090909092</v>
      </c>
      <c r="V89" s="1">
        <v>10.6</v>
      </c>
      <c r="W89" s="1">
        <v>6.2</v>
      </c>
      <c r="X89" s="1">
        <v>15.4</v>
      </c>
      <c r="Y89" s="1">
        <v>4.8</v>
      </c>
      <c r="Z89" s="1">
        <v>9.8000000000000007</v>
      </c>
      <c r="AA89" s="1">
        <v>6.2</v>
      </c>
      <c r="AB89" s="1">
        <v>5.8</v>
      </c>
      <c r="AC89" s="1">
        <v>7.8</v>
      </c>
      <c r="AD89" s="1">
        <v>4.2</v>
      </c>
      <c r="AE89" s="1">
        <v>7.2</v>
      </c>
      <c r="AF89" s="1"/>
      <c r="AG89" s="1">
        <f t="shared" si="23"/>
        <v>37.379999999999995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127</v>
      </c>
      <c r="B90" s="11" t="s">
        <v>37</v>
      </c>
      <c r="C90" s="11">
        <v>6</v>
      </c>
      <c r="D90" s="11">
        <v>116</v>
      </c>
      <c r="E90" s="14">
        <v>8</v>
      </c>
      <c r="F90" s="14">
        <v>20</v>
      </c>
      <c r="G90" s="12">
        <v>0</v>
      </c>
      <c r="H90" s="11" t="e">
        <v>#N/A</v>
      </c>
      <c r="I90" s="11" t="s">
        <v>128</v>
      </c>
      <c r="J90" s="11" t="s">
        <v>102</v>
      </c>
      <c r="K90" s="11">
        <v>9</v>
      </c>
      <c r="L90" s="11">
        <f t="shared" si="17"/>
        <v>-1</v>
      </c>
      <c r="M90" s="11"/>
      <c r="N90" s="11"/>
      <c r="O90" s="11"/>
      <c r="P90" s="11">
        <f t="shared" si="18"/>
        <v>1.6</v>
      </c>
      <c r="Q90" s="13"/>
      <c r="R90" s="13"/>
      <c r="S90" s="11"/>
      <c r="T90" s="11">
        <f t="shared" si="19"/>
        <v>12.5</v>
      </c>
      <c r="U90" s="11">
        <f t="shared" si="20"/>
        <v>12.5</v>
      </c>
      <c r="V90" s="11">
        <v>6.2</v>
      </c>
      <c r="W90" s="11">
        <v>1.6</v>
      </c>
      <c r="X90" s="11">
        <v>4</v>
      </c>
      <c r="Y90" s="11">
        <v>3.6</v>
      </c>
      <c r="Z90" s="11">
        <v>2</v>
      </c>
      <c r="AA90" s="11">
        <v>5.2</v>
      </c>
      <c r="AB90" s="11">
        <v>5</v>
      </c>
      <c r="AC90" s="11">
        <v>4.2</v>
      </c>
      <c r="AD90" s="11">
        <v>4.4000000000000004</v>
      </c>
      <c r="AE90" s="11">
        <v>2.4</v>
      </c>
      <c r="AF90" s="11"/>
      <c r="AG90" s="1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129</v>
      </c>
      <c r="B91" s="11" t="s">
        <v>40</v>
      </c>
      <c r="C91" s="11">
        <v>9.25</v>
      </c>
      <c r="D91" s="11">
        <v>112.955</v>
      </c>
      <c r="E91" s="14">
        <v>21.626999999999999</v>
      </c>
      <c r="F91" s="14">
        <v>68.222999999999999</v>
      </c>
      <c r="G91" s="12">
        <v>0</v>
      </c>
      <c r="H91" s="11" t="e">
        <v>#N/A</v>
      </c>
      <c r="I91" s="11" t="s">
        <v>128</v>
      </c>
      <c r="J91" s="11" t="s">
        <v>103</v>
      </c>
      <c r="K91" s="11">
        <v>31.3</v>
      </c>
      <c r="L91" s="11">
        <f t="shared" si="17"/>
        <v>-9.6730000000000018</v>
      </c>
      <c r="M91" s="11"/>
      <c r="N91" s="11"/>
      <c r="O91" s="11"/>
      <c r="P91" s="11">
        <f t="shared" si="18"/>
        <v>4.3254000000000001</v>
      </c>
      <c r="Q91" s="13"/>
      <c r="R91" s="13"/>
      <c r="S91" s="11"/>
      <c r="T91" s="11">
        <f t="shared" si="19"/>
        <v>15.772645304480509</v>
      </c>
      <c r="U91" s="11">
        <f t="shared" si="20"/>
        <v>15.772645304480509</v>
      </c>
      <c r="V91" s="11">
        <v>5.2953999999999999</v>
      </c>
      <c r="W91" s="11">
        <v>5.2939999999999996</v>
      </c>
      <c r="X91" s="11">
        <v>5.5522</v>
      </c>
      <c r="Y91" s="11">
        <v>2.1916000000000002</v>
      </c>
      <c r="Z91" s="11">
        <v>4.0156000000000001</v>
      </c>
      <c r="AA91" s="11">
        <v>6.5469999999999997</v>
      </c>
      <c r="AB91" s="11">
        <v>5.3</v>
      </c>
      <c r="AC91" s="11">
        <v>4.2671999999999999</v>
      </c>
      <c r="AD91" s="11">
        <v>4.6240000000000014</v>
      </c>
      <c r="AE91" s="11">
        <v>2.1596000000000002</v>
      </c>
      <c r="AF91" s="11"/>
      <c r="AG91" s="1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130</v>
      </c>
      <c r="B92" s="11" t="s">
        <v>37</v>
      </c>
      <c r="C92" s="11"/>
      <c r="D92" s="11"/>
      <c r="E92" s="11"/>
      <c r="F92" s="11"/>
      <c r="G92" s="12">
        <v>0</v>
      </c>
      <c r="H92" s="11">
        <v>50</v>
      </c>
      <c r="I92" s="11" t="s">
        <v>38</v>
      </c>
      <c r="J92" s="11"/>
      <c r="K92" s="11"/>
      <c r="L92" s="11">
        <f t="shared" si="17"/>
        <v>0</v>
      </c>
      <c r="M92" s="11"/>
      <c r="N92" s="11"/>
      <c r="O92" s="11"/>
      <c r="P92" s="11">
        <f t="shared" si="18"/>
        <v>0</v>
      </c>
      <c r="Q92" s="13"/>
      <c r="R92" s="13"/>
      <c r="S92" s="11"/>
      <c r="T92" s="11" t="e">
        <f t="shared" si="19"/>
        <v>#DIV/0!</v>
      </c>
      <c r="U92" s="11" t="e">
        <f t="shared" si="20"/>
        <v>#DIV/0!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 t="s">
        <v>43</v>
      </c>
      <c r="AG92" s="1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131</v>
      </c>
      <c r="B93" s="11" t="s">
        <v>37</v>
      </c>
      <c r="C93" s="11"/>
      <c r="D93" s="11"/>
      <c r="E93" s="11"/>
      <c r="F93" s="11"/>
      <c r="G93" s="12">
        <v>0</v>
      </c>
      <c r="H93" s="11">
        <v>120</v>
      </c>
      <c r="I93" s="11" t="s">
        <v>38</v>
      </c>
      <c r="J93" s="11"/>
      <c r="K93" s="11"/>
      <c r="L93" s="11">
        <f t="shared" si="17"/>
        <v>0</v>
      </c>
      <c r="M93" s="11"/>
      <c r="N93" s="11"/>
      <c r="O93" s="11"/>
      <c r="P93" s="11">
        <f t="shared" si="18"/>
        <v>0</v>
      </c>
      <c r="Q93" s="13"/>
      <c r="R93" s="13"/>
      <c r="S93" s="11"/>
      <c r="T93" s="11" t="e">
        <f t="shared" si="19"/>
        <v>#DIV/0!</v>
      </c>
      <c r="U93" s="11" t="e">
        <f t="shared" si="20"/>
        <v>#DIV/0!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 t="s">
        <v>43</v>
      </c>
      <c r="AG93" s="1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132</v>
      </c>
      <c r="B94" s="11" t="s">
        <v>40</v>
      </c>
      <c r="C94" s="11"/>
      <c r="D94" s="11"/>
      <c r="E94" s="11"/>
      <c r="F94" s="11"/>
      <c r="G94" s="12">
        <v>0</v>
      </c>
      <c r="H94" s="11">
        <v>60</v>
      </c>
      <c r="I94" s="11" t="s">
        <v>38</v>
      </c>
      <c r="J94" s="11"/>
      <c r="K94" s="11"/>
      <c r="L94" s="11">
        <f t="shared" si="17"/>
        <v>0</v>
      </c>
      <c r="M94" s="11"/>
      <c r="N94" s="11"/>
      <c r="O94" s="11"/>
      <c r="P94" s="11">
        <f t="shared" si="18"/>
        <v>0</v>
      </c>
      <c r="Q94" s="13"/>
      <c r="R94" s="13"/>
      <c r="S94" s="11"/>
      <c r="T94" s="11" t="e">
        <f t="shared" si="19"/>
        <v>#DIV/0!</v>
      </c>
      <c r="U94" s="11" t="e">
        <f t="shared" si="20"/>
        <v>#DIV/0!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 t="s">
        <v>43</v>
      </c>
      <c r="AG94" s="1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133</v>
      </c>
      <c r="B95" s="11" t="s">
        <v>37</v>
      </c>
      <c r="C95" s="11"/>
      <c r="D95" s="11"/>
      <c r="E95" s="11"/>
      <c r="F95" s="11"/>
      <c r="G95" s="12">
        <v>0</v>
      </c>
      <c r="H95" s="11">
        <v>45</v>
      </c>
      <c r="I95" s="11" t="s">
        <v>38</v>
      </c>
      <c r="J95" s="11"/>
      <c r="K95" s="11"/>
      <c r="L95" s="11">
        <f t="shared" si="17"/>
        <v>0</v>
      </c>
      <c r="M95" s="11"/>
      <c r="N95" s="11"/>
      <c r="O95" s="11"/>
      <c r="P95" s="11">
        <f t="shared" si="18"/>
        <v>0</v>
      </c>
      <c r="Q95" s="13"/>
      <c r="R95" s="13"/>
      <c r="S95" s="11"/>
      <c r="T95" s="11" t="e">
        <f t="shared" si="19"/>
        <v>#DIV/0!</v>
      </c>
      <c r="U95" s="11" t="e">
        <f t="shared" si="20"/>
        <v>#DIV/0!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 t="s">
        <v>43</v>
      </c>
      <c r="AG95" s="1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134</v>
      </c>
      <c r="B96" s="11" t="s">
        <v>40</v>
      </c>
      <c r="C96" s="11"/>
      <c r="D96" s="11"/>
      <c r="E96" s="11"/>
      <c r="F96" s="11"/>
      <c r="G96" s="12">
        <v>0</v>
      </c>
      <c r="H96" s="11">
        <v>50</v>
      </c>
      <c r="I96" s="11" t="s">
        <v>38</v>
      </c>
      <c r="J96" s="11"/>
      <c r="K96" s="11"/>
      <c r="L96" s="11">
        <f t="shared" si="17"/>
        <v>0</v>
      </c>
      <c r="M96" s="11"/>
      <c r="N96" s="11"/>
      <c r="O96" s="11"/>
      <c r="P96" s="11">
        <f t="shared" si="18"/>
        <v>0</v>
      </c>
      <c r="Q96" s="13"/>
      <c r="R96" s="13"/>
      <c r="S96" s="11"/>
      <c r="T96" s="11" t="e">
        <f t="shared" si="19"/>
        <v>#DIV/0!</v>
      </c>
      <c r="U96" s="11" t="e">
        <f t="shared" si="20"/>
        <v>#DIV/0!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 t="s">
        <v>43</v>
      </c>
      <c r="AG96" s="1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135</v>
      </c>
      <c r="B97" s="11" t="s">
        <v>37</v>
      </c>
      <c r="C97" s="11"/>
      <c r="D97" s="11"/>
      <c r="E97" s="11"/>
      <c r="F97" s="11"/>
      <c r="G97" s="12">
        <v>0</v>
      </c>
      <c r="H97" s="11">
        <v>50</v>
      </c>
      <c r="I97" s="11" t="s">
        <v>38</v>
      </c>
      <c r="J97" s="11"/>
      <c r="K97" s="11"/>
      <c r="L97" s="11">
        <f t="shared" si="17"/>
        <v>0</v>
      </c>
      <c r="M97" s="11"/>
      <c r="N97" s="11"/>
      <c r="O97" s="11"/>
      <c r="P97" s="11">
        <f t="shared" si="18"/>
        <v>0</v>
      </c>
      <c r="Q97" s="13"/>
      <c r="R97" s="13"/>
      <c r="S97" s="11"/>
      <c r="T97" s="11" t="e">
        <f t="shared" si="19"/>
        <v>#DIV/0!</v>
      </c>
      <c r="U97" s="11" t="e">
        <f t="shared" si="20"/>
        <v>#DIV/0!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 t="s">
        <v>43</v>
      </c>
      <c r="AG97" s="1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7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2025-10-07T15:15:04Z</dcterms:created>
  <dcterms:modified xsi:type="dcterms:W3CDTF">2025-10-07T15:33:29Z</dcterms:modified>
</cp:coreProperties>
</file>