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EC52AAA-92A7-472C-8242-B37BC69218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55" i="1" l="1"/>
  <c r="Z192" i="1"/>
  <c r="F9" i="1"/>
  <c r="J9" i="1"/>
  <c r="F10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Z231" i="1"/>
  <c r="BP225" i="1"/>
  <c r="BN225" i="1"/>
  <c r="Z225" i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Z371" i="1"/>
  <c r="BP369" i="1"/>
  <c r="BN369" i="1"/>
  <c r="Z369" i="1"/>
  <c r="Y371" i="1"/>
  <c r="Z404" i="1"/>
  <c r="F512" i="1"/>
  <c r="H9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171" i="1"/>
  <c r="Z304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<sst xmlns="http://schemas.openxmlformats.org/spreadsheetml/2006/main" count="2214" uniqueCount="793">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</sst>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32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275</v>
      </c>
      <c r="Y42" s="552">
        <f>IFERROR(IF(X42="",0,CEILING((X42/$H42),1)*$H42),"")</f>
        <v>276</v>
      </c>
      <c r="Z42" s="36">
        <f>IFERROR(IF(Y42=0,"",ROUNDUP(Y42/H42,0)*0.00902),"")</f>
        <v>0.62238000000000004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289.4375</v>
      </c>
      <c r="BN42" s="64">
        <f>IFERROR(Y42*I42/H42,"0")</f>
        <v>290.49</v>
      </c>
      <c r="BO42" s="64">
        <f>IFERROR(1/J42*(X42/H42),"0")</f>
        <v>0.52083333333333337</v>
      </c>
      <c r="BP42" s="64">
        <f>IFERROR(1/J42*(Y42/H42),"0")</f>
        <v>0.52272727272727271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71.712962962962962</v>
      </c>
      <c r="Y44" s="553">
        <f>IFERROR(Y41/H41,"0")+IFERROR(Y42/H42,"0")+IFERROR(Y43/H43,"0")</f>
        <v>72</v>
      </c>
      <c r="Z44" s="553">
        <f>IFERROR(IF(Z41="",0,Z41),"0")+IFERROR(IF(Z42="",0,Z42),"0")+IFERROR(IF(Z43="",0,Z43),"0")</f>
        <v>0.67932000000000003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307</v>
      </c>
      <c r="Y45" s="553">
        <f>IFERROR(SUM(Y41:Y43),"0")</f>
        <v>308.39999999999998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277</v>
      </c>
      <c r="Y53" s="552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288.15694444444443</v>
      </c>
      <c r="BN53" s="64">
        <f t="shared" si="8"/>
        <v>292.10999999999996</v>
      </c>
      <c r="BO53" s="64">
        <f t="shared" si="9"/>
        <v>0.40075231481481477</v>
      </c>
      <c r="BP53" s="64">
        <f t="shared" si="10"/>
        <v>0.40625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315</v>
      </c>
      <c r="Y57" s="552">
        <f t="shared" si="6"/>
        <v>315</v>
      </c>
      <c r="Z57" s="36">
        <f>IFERROR(IF(Y57=0,"",ROUNDUP(Y57/H57,0)*0.00902),"")</f>
        <v>0.63139999999999996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329.70000000000005</v>
      </c>
      <c r="BN57" s="64">
        <f t="shared" si="8"/>
        <v>329.70000000000005</v>
      </c>
      <c r="BO57" s="64">
        <f t="shared" si="9"/>
        <v>0.53030303030303028</v>
      </c>
      <c r="BP57" s="64">
        <f t="shared" si="10"/>
        <v>0.53030303030303028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95.648148148148152</v>
      </c>
      <c r="Y58" s="553">
        <f>IFERROR(Y52/H52,"0")+IFERROR(Y53/H53,"0")+IFERROR(Y54/H54,"0")+IFERROR(Y55/H55,"0")+IFERROR(Y56/H56,"0")+IFERROR(Y57/H57,"0")</f>
        <v>96</v>
      </c>
      <c r="Z58" s="553">
        <f>IFERROR(IF(Z52="",0,Z52),"0")+IFERROR(IF(Z53="",0,Z53),"0")+IFERROR(IF(Z54="",0,Z54),"0")+IFERROR(IF(Z55="",0,Z55),"0")+IFERROR(IF(Z56="",0,Z56),"0")+IFERROR(IF(Z57="",0,Z57),"0")</f>
        <v>1.1248800000000001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592</v>
      </c>
      <c r="Y59" s="553">
        <f>IFERROR(SUM(Y52:Y57),"0")</f>
        <v>595.79999999999995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558</v>
      </c>
      <c r="Y61" s="552">
        <f>IFERROR(IF(X61="",0,CEILING((X61/$H61),1)*$H61),"")</f>
        <v>561.6</v>
      </c>
      <c r="Z61" s="36">
        <f>IFERROR(IF(Y61=0,"",ROUNDUP(Y61/H61,0)*0.01898),"")</f>
        <v>0.98696000000000006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580.47500000000002</v>
      </c>
      <c r="BN61" s="64">
        <f>IFERROR(Y61*I61/H61,"0")</f>
        <v>584.21999999999991</v>
      </c>
      <c r="BO61" s="64">
        <f>IFERROR(1/J61*(X61/H61),"0")</f>
        <v>0.80729166666666663</v>
      </c>
      <c r="BP61" s="64">
        <f>IFERROR(1/J61*(Y61/H61),"0")</f>
        <v>0.8125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287</v>
      </c>
      <c r="Y64" s="552">
        <f>IFERROR(IF(X64="",0,CEILING((X64/$H64),1)*$H64),"")</f>
        <v>288.90000000000003</v>
      </c>
      <c r="Z64" s="36">
        <f>IFERROR(IF(Y64=0,"",ROUNDUP(Y64/H64,0)*0.00651),"")</f>
        <v>0.69657000000000002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306.13333333333327</v>
      </c>
      <c r="BN64" s="64">
        <f>IFERROR(Y64*I64/H64,"0")</f>
        <v>308.15999999999997</v>
      </c>
      <c r="BO64" s="64">
        <f>IFERROR(1/J64*(X64/H64),"0")</f>
        <v>0.58404558404558404</v>
      </c>
      <c r="BP64" s="64">
        <f>IFERROR(1/J64*(Y64/H64),"0")</f>
        <v>0.58791208791208793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157.96296296296296</v>
      </c>
      <c r="Y65" s="553">
        <f>IFERROR(Y61/H61,"0")+IFERROR(Y62/H62,"0")+IFERROR(Y63/H63,"0")+IFERROR(Y64/H64,"0")</f>
        <v>159</v>
      </c>
      <c r="Z65" s="553">
        <f>IFERROR(IF(Z61="",0,Z61),"0")+IFERROR(IF(Z62="",0,Z62),"0")+IFERROR(IF(Z63="",0,Z63),"0")+IFERROR(IF(Z64="",0,Z64),"0")</f>
        <v>1.6835300000000002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845</v>
      </c>
      <c r="Y66" s="553">
        <f>IFERROR(SUM(Y61:Y64),"0")</f>
        <v>850.5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187</v>
      </c>
      <c r="Y89" s="552">
        <f>IFERROR(IF(X89="",0,CEILING((X89/$H89),1)*$H89),"")</f>
        <v>194.4</v>
      </c>
      <c r="Z89" s="36">
        <f>IFERROR(IF(Y89=0,"",ROUNDUP(Y89/H89,0)*0.01898),"")</f>
        <v>0.34164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194.53194444444441</v>
      </c>
      <c r="BN89" s="64">
        <f>IFERROR(Y89*I89/H89,"0")</f>
        <v>202.22999999999996</v>
      </c>
      <c r="BO89" s="64">
        <f>IFERROR(1/J89*(X89/H89),"0")</f>
        <v>0.27054398148148145</v>
      </c>
      <c r="BP89" s="64">
        <f>IFERROR(1/J89*(Y89/H89),"0")</f>
        <v>0.28125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194</v>
      </c>
      <c r="Y91" s="552">
        <f>IFERROR(IF(X91="",0,CEILING((X91/$H91),1)*$H91),"")</f>
        <v>198</v>
      </c>
      <c r="Z91" s="36">
        <f>IFERROR(IF(Y91=0,"",ROUNDUP(Y91/H91,0)*0.00902),"")</f>
        <v>0.39688000000000001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203.05333333333334</v>
      </c>
      <c r="BN91" s="64">
        <f>IFERROR(Y91*I91/H91,"0")</f>
        <v>207.24</v>
      </c>
      <c r="BO91" s="64">
        <f>IFERROR(1/J91*(X91/H91),"0")</f>
        <v>0.32659932659932661</v>
      </c>
      <c r="BP91" s="64">
        <f>IFERROR(1/J91*(Y91/H91),"0")</f>
        <v>0.33333333333333337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60.425925925925924</v>
      </c>
      <c r="Y92" s="553">
        <f>IFERROR(Y89/H89,"0")+IFERROR(Y90/H90,"0")+IFERROR(Y91/H91,"0")</f>
        <v>62</v>
      </c>
      <c r="Z92" s="553">
        <f>IFERROR(IF(Z89="",0,Z89),"0")+IFERROR(IF(Z90="",0,Z90),"0")+IFERROR(IF(Z91="",0,Z91),"0")</f>
        <v>0.73852000000000007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381</v>
      </c>
      <c r="Y93" s="553">
        <f>IFERROR(SUM(Y89:Y91),"0")</f>
        <v>392.4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33</v>
      </c>
      <c r="Y95" s="552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35.114444444444452</v>
      </c>
      <c r="BN95" s="64">
        <f>IFERROR(Y95*I95/H95,"0")</f>
        <v>43.095000000000006</v>
      </c>
      <c r="BO95" s="64">
        <f>IFERROR(1/J95*(X95/H95),"0")</f>
        <v>6.3657407407407413E-2</v>
      </c>
      <c r="BP95" s="64">
        <f>IFERROR(1/J95*(Y95/H95),"0")</f>
        <v>7.8125E-2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11</v>
      </c>
      <c r="Y98" s="552">
        <f>IFERROR(IF(X98="",0,CEILING((X98/$H98),1)*$H98),"")</f>
        <v>13.5</v>
      </c>
      <c r="Z98" s="36">
        <f>IFERROR(IF(Y98=0,"",ROUNDUP(Y98/H98,0)*0.00651),"")</f>
        <v>3.2550000000000003E-2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12.026666666666666</v>
      </c>
      <c r="BN98" s="64">
        <f>IFERROR(Y98*I98/H98,"0")</f>
        <v>14.759999999999998</v>
      </c>
      <c r="BO98" s="64">
        <f>IFERROR(1/J98*(X98/H98),"0")</f>
        <v>2.2385022385022383E-2</v>
      </c>
      <c r="BP98" s="64">
        <f>IFERROR(1/J98*(Y98/H98),"0")</f>
        <v>2.7472527472527476E-2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36</v>
      </c>
      <c r="Y99" s="552">
        <f>IFERROR(IF(X99="",0,CEILING((X99/$H99),1)*$H99),"")</f>
        <v>37.619999999999997</v>
      </c>
      <c r="Z99" s="36">
        <f>IFERROR(IF(Y99=0,"",ROUNDUP(Y99/H99,0)*0.00651),"")</f>
        <v>0.12369000000000001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40.690909090909088</v>
      </c>
      <c r="BN99" s="64">
        <f>IFERROR(Y99*I99/H99,"0")</f>
        <v>42.521999999999998</v>
      </c>
      <c r="BO99" s="64">
        <f>IFERROR(1/J99*(X99/H99),"0")</f>
        <v>9.9900099900099917E-2</v>
      </c>
      <c r="BP99" s="64">
        <f>IFERROR(1/J99*(Y99/H99),"0")</f>
        <v>0.1043956043956044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26.329966329966332</v>
      </c>
      <c r="Y100" s="553">
        <f>IFERROR(Y95/H95,"0")+IFERROR(Y96/H96,"0")+IFERROR(Y97/H97,"0")+IFERROR(Y98/H98,"0")+IFERROR(Y99/H99,"0")</f>
        <v>29</v>
      </c>
      <c r="Z100" s="553">
        <f>IFERROR(IF(Z95="",0,Z95),"0")+IFERROR(IF(Z96="",0,Z96),"0")+IFERROR(IF(Z97="",0,Z97),"0")+IFERROR(IF(Z98="",0,Z98),"0")+IFERROR(IF(Z99="",0,Z99),"0")</f>
        <v>0.25114000000000003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80</v>
      </c>
      <c r="Y101" s="553">
        <f>IFERROR(SUM(Y95:Y99),"0")</f>
        <v>91.62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44</v>
      </c>
      <c r="Y104" s="55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45.772222222222219</v>
      </c>
      <c r="BN104" s="64">
        <f>IFERROR(Y104*I104/H104,"0")</f>
        <v>56.17499999999999</v>
      </c>
      <c r="BO104" s="64">
        <f>IFERROR(1/J104*(X104/H104),"0")</f>
        <v>6.3657407407407399E-2</v>
      </c>
      <c r="BP104" s="64">
        <f>IFERROR(1/J104*(Y104/H104),"0")</f>
        <v>7.8125E-2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104</v>
      </c>
      <c r="Y105" s="552">
        <f>IFERROR(IF(X105="",0,CEILING((X105/$H105),1)*$H105),"")</f>
        <v>105</v>
      </c>
      <c r="Z105" s="36">
        <f>IFERROR(IF(Y105=0,"",ROUNDUP(Y105/H105,0)*0.00902),"")</f>
        <v>0.25256000000000001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109.824</v>
      </c>
      <c r="BN105" s="64">
        <f>IFERROR(Y105*I105/H105,"0")</f>
        <v>110.88000000000001</v>
      </c>
      <c r="BO105" s="64">
        <f>IFERROR(1/J105*(X105/H105),"0")</f>
        <v>0.21010101010101012</v>
      </c>
      <c r="BP105" s="64">
        <f>IFERROR(1/J105*(Y105/H105),"0")</f>
        <v>0.21212121212121213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31.807407407407407</v>
      </c>
      <c r="Y108" s="553">
        <f>IFERROR(Y104/H104,"0")+IFERROR(Y105/H105,"0")+IFERROR(Y106/H106,"0")+IFERROR(Y107/H107,"0")</f>
        <v>33</v>
      </c>
      <c r="Z108" s="553">
        <f>IFERROR(IF(Z104="",0,Z104),"0")+IFERROR(IF(Z105="",0,Z105),"0")+IFERROR(IF(Z106="",0,Z106),"0")+IFERROR(IF(Z107="",0,Z107),"0")</f>
        <v>0.34745999999999999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148</v>
      </c>
      <c r="Y109" s="553">
        <f>IFERROR(SUM(Y104:Y107),"0")</f>
        <v>159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10</v>
      </c>
      <c r="Y112" s="552">
        <f>IFERROR(IF(X112="",0,CEILING((X112/$H112),1)*$H112),"")</f>
        <v>12</v>
      </c>
      <c r="Z112" s="36">
        <f>IFERROR(IF(Y112=0,"",ROUNDUP(Y112/H112,0)*0.00502),"")</f>
        <v>2.5100000000000001E-2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10.416666666666668</v>
      </c>
      <c r="BN112" s="64">
        <f>IFERROR(Y112*I112/H112,"0")</f>
        <v>12.5</v>
      </c>
      <c r="BO112" s="64">
        <f>IFERROR(1/J112*(X112/H112),"0")</f>
        <v>1.780626780626781E-2</v>
      </c>
      <c r="BP112" s="64">
        <f>IFERROR(1/J112*(Y112/H112),"0")</f>
        <v>2.1367521367521368E-2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4.166666666666667</v>
      </c>
      <c r="Y114" s="553">
        <f>IFERROR(Y111/H111,"0")+IFERROR(Y112/H112,"0")+IFERROR(Y113/H113,"0")</f>
        <v>5</v>
      </c>
      <c r="Z114" s="553">
        <f>IFERROR(IF(Z111="",0,Z111),"0")+IFERROR(IF(Z112="",0,Z112),"0")+IFERROR(IF(Z113="",0,Z113),"0")</f>
        <v>2.5100000000000001E-2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10</v>
      </c>
      <c r="Y115" s="553">
        <f>IFERROR(SUM(Y111:Y113),"0")</f>
        <v>12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8</v>
      </c>
      <c r="Y117" s="552">
        <f>IFERROR(IF(X117="",0,CEILING((X117/$H117),1)*$H117),"")</f>
        <v>8.1</v>
      </c>
      <c r="Z117" s="36">
        <f>IFERROR(IF(Y117=0,"",ROUNDUP(Y117/H117,0)*0.01898),"")</f>
        <v>1.898E-2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8.5066666666666659</v>
      </c>
      <c r="BN117" s="64">
        <f>IFERROR(Y117*I117/H117,"0")</f>
        <v>8.6129999999999995</v>
      </c>
      <c r="BO117" s="64">
        <f>IFERROR(1/J117*(X117/H117),"0")</f>
        <v>1.54320987654321E-2</v>
      </c>
      <c r="BP117" s="64">
        <f>IFERROR(1/J117*(Y117/H117),"0")</f>
        <v>1.5625E-2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95</v>
      </c>
      <c r="Y118" s="552">
        <f>IFERROR(IF(X118="",0,CEILING((X118/$H118),1)*$H118),"")</f>
        <v>95.039999999999992</v>
      </c>
      <c r="Z118" s="36">
        <f>IFERROR(IF(Y118=0,"",ROUNDUP(Y118/H118,0)*0.00651),"")</f>
        <v>0.31247999999999998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106.8030303030303</v>
      </c>
      <c r="BN118" s="64">
        <f>IFERROR(Y118*I118/H118,"0")</f>
        <v>106.84799999999998</v>
      </c>
      <c r="BO118" s="64">
        <f>IFERROR(1/J118*(X118/H118),"0")</f>
        <v>0.26362526362526362</v>
      </c>
      <c r="BP118" s="64">
        <f>IFERROR(1/J118*(Y118/H118),"0")</f>
        <v>0.26373626373626374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48.967452300785631</v>
      </c>
      <c r="Y121" s="553">
        <f>IFERROR(Y117/H117,"0")+IFERROR(Y118/H118,"0")+IFERROR(Y119/H119,"0")+IFERROR(Y120/H120,"0")</f>
        <v>48.999999999999993</v>
      </c>
      <c r="Z121" s="553">
        <f>IFERROR(IF(Z117="",0,Z117),"0")+IFERROR(IF(Z118="",0,Z118),"0")+IFERROR(IF(Z119="",0,Z119),"0")+IFERROR(IF(Z120="",0,Z120),"0")</f>
        <v>0.33145999999999998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103</v>
      </c>
      <c r="Y122" s="553">
        <f>IFERROR(SUM(Y117:Y120),"0")</f>
        <v>103.13999999999999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36</v>
      </c>
      <c r="Y130" s="552">
        <f>IFERROR(IF(X130="",0,CEILING((X130/$H130),1)*$H130),"")</f>
        <v>38.400000000000006</v>
      </c>
      <c r="Z130" s="36">
        <f>IFERROR(IF(Y130=0,"",ROUNDUP(Y130/H130,0)*0.00651),"")</f>
        <v>7.8119999999999995E-2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38.024999999999999</v>
      </c>
      <c r="BN130" s="64">
        <f>IFERROR(Y130*I130/H130,"0")</f>
        <v>40.559999999999995</v>
      </c>
      <c r="BO130" s="64">
        <f>IFERROR(1/J130*(X130/H130),"0")</f>
        <v>6.1813186813186816E-2</v>
      </c>
      <c r="BP130" s="64">
        <f>IFERROR(1/J130*(Y130/H130),"0")</f>
        <v>6.593406593406595E-2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11.25</v>
      </c>
      <c r="Y132" s="553">
        <f>IFERROR(Y130/H130,"0")+IFERROR(Y131/H131,"0")</f>
        <v>12.000000000000002</v>
      </c>
      <c r="Z132" s="553">
        <f>IFERROR(IF(Z130="",0,Z130),"0")+IFERROR(IF(Z131="",0,Z131),"0")</f>
        <v>7.8119999999999995E-2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36</v>
      </c>
      <c r="Y133" s="553">
        <f>IFERROR(SUM(Y130:Y131),"0")</f>
        <v>38.400000000000006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37</v>
      </c>
      <c r="Y136" s="552">
        <f>IFERROR(IF(X136="",0,CEILING((X136/$H136),1)*$H136),"")</f>
        <v>39.199999999999996</v>
      </c>
      <c r="Z136" s="36">
        <f>IFERROR(IF(Y136=0,"",ROUNDUP(Y136/H136,0)*0.00651),"")</f>
        <v>9.1139999999999999E-2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40.541428571428575</v>
      </c>
      <c r="BN136" s="64">
        <f>IFERROR(Y136*I136/H136,"0")</f>
        <v>42.951999999999998</v>
      </c>
      <c r="BO136" s="64">
        <f>IFERROR(1/J136*(X136/H136),"0")</f>
        <v>7.2605965463108338E-2</v>
      </c>
      <c r="BP136" s="64">
        <f>IFERROR(1/J136*(Y136/H136),"0")</f>
        <v>7.6923076923076927E-2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13.214285714285715</v>
      </c>
      <c r="Y137" s="553">
        <f>IFERROR(Y135/H135,"0")+IFERROR(Y136/H136,"0")</f>
        <v>14</v>
      </c>
      <c r="Z137" s="553">
        <f>IFERROR(IF(Z135="",0,Z135),"0")+IFERROR(IF(Z136="",0,Z136),"0")</f>
        <v>9.1139999999999999E-2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37</v>
      </c>
      <c r="Y138" s="553">
        <f>IFERROR(SUM(Y135:Y136),"0")</f>
        <v>39.199999999999996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160</v>
      </c>
      <c r="Y146" s="552">
        <f>IFERROR(IF(X146="",0,CEILING((X146/$H146),1)*$H146),"")</f>
        <v>160</v>
      </c>
      <c r="Z146" s="36">
        <f>IFERROR(IF(Y146=0,"",ROUNDUP(Y146/H146,0)*0.00902),"")</f>
        <v>0.36080000000000001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168.4</v>
      </c>
      <c r="BN146" s="64">
        <f>IFERROR(Y146*I146/H146,"0")</f>
        <v>168.4</v>
      </c>
      <c r="BO146" s="64">
        <f>IFERROR(1/J146*(X146/H146),"0")</f>
        <v>0.30303030303030304</v>
      </c>
      <c r="BP146" s="64">
        <f>IFERROR(1/J146*(Y146/H146),"0")</f>
        <v>0.30303030303030304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40</v>
      </c>
      <c r="Y147" s="553">
        <f>IFERROR(Y146/H146,"0")</f>
        <v>40</v>
      </c>
      <c r="Z147" s="553">
        <f>IFERROR(IF(Z146="",0,Z146),"0")</f>
        <v>0.36080000000000001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160</v>
      </c>
      <c r="Y148" s="553">
        <f>IFERROR(SUM(Y146:Y146),"0")</f>
        <v>160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16</v>
      </c>
      <c r="Y150" s="55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17.040000000000003</v>
      </c>
      <c r="BN150" s="64">
        <f>IFERROR(Y150*I150/H150,"0")</f>
        <v>19.170000000000002</v>
      </c>
      <c r="BO150" s="64">
        <f>IFERROR(1/J150*(X150/H150),"0")</f>
        <v>2.7777777777777776E-2</v>
      </c>
      <c r="BP150" s="64">
        <f>IFERROR(1/J150*(Y150/H150),"0")</f>
        <v>3.125E-2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1.7777777777777777</v>
      </c>
      <c r="Y153" s="553">
        <f>IFERROR(Y150/H150,"0")+IFERROR(Y151/H151,"0")+IFERROR(Y152/H152,"0")</f>
        <v>2</v>
      </c>
      <c r="Z153" s="553">
        <f>IFERROR(IF(Z150="",0,Z150),"0")+IFERROR(IF(Z151="",0,Z151),"0")+IFERROR(IF(Z152="",0,Z152),"0")</f>
        <v>3.7960000000000001E-2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16</v>
      </c>
      <c r="Y154" s="553">
        <f>IFERROR(SUM(Y150:Y152),"0")</f>
        <v>18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171</v>
      </c>
      <c r="Y165" s="552">
        <f t="shared" si="16"/>
        <v>172.20000000000002</v>
      </c>
      <c r="Z165" s="36">
        <f>IFERROR(IF(Y165=0,"",ROUNDUP(Y165/H165,0)*0.00502),"")</f>
        <v>0.41164000000000001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181.58571428571426</v>
      </c>
      <c r="BN165" s="64">
        <f t="shared" si="18"/>
        <v>182.86</v>
      </c>
      <c r="BO165" s="64">
        <f t="shared" si="19"/>
        <v>0.34798534798534803</v>
      </c>
      <c r="BP165" s="64">
        <f t="shared" si="20"/>
        <v>0.35042735042735046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110</v>
      </c>
      <c r="Y166" s="552">
        <f t="shared" si="16"/>
        <v>111.30000000000001</v>
      </c>
      <c r="Z166" s="36">
        <f>IFERROR(IF(Y166=0,"",ROUNDUP(Y166/H166,0)*0.00502),"")</f>
        <v>0.26606000000000002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116.80952380952381</v>
      </c>
      <c r="BN166" s="64">
        <f t="shared" si="18"/>
        <v>118.19</v>
      </c>
      <c r="BO166" s="64">
        <f t="shared" si="19"/>
        <v>0.22385022385022388</v>
      </c>
      <c r="BP166" s="64">
        <f t="shared" si="20"/>
        <v>0.22649572649572652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133.8095238095238</v>
      </c>
      <c r="Y171" s="553">
        <f>IFERROR(Y162/H162,"0")+IFERROR(Y163/H163,"0")+IFERROR(Y164/H164,"0")+IFERROR(Y165/H165,"0")+IFERROR(Y166/H166,"0")+IFERROR(Y167/H167,"0")+IFERROR(Y168/H168,"0")+IFERROR(Y169/H169,"0")+IFERROR(Y170/H170,"0")</f>
        <v>135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0.67769999999999997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281</v>
      </c>
      <c r="Y172" s="553">
        <f>IFERROR(SUM(Y162:Y170),"0")</f>
        <v>283.5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7</v>
      </c>
      <c r="Y174" s="55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1</v>
      </c>
      <c r="Y175" s="552">
        <f>IFERROR(IF(X175="",0,CEILING((X175/$H175),1)*$H175),"")</f>
        <v>1.26</v>
      </c>
      <c r="Z175" s="36">
        <f>IFERROR(IF(Y175=0,"",ROUNDUP(Y175/H175,0)*0.0059),"")</f>
        <v>5.8999999999999999E-3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1.1507936507936507</v>
      </c>
      <c r="BN175" s="64">
        <f>IFERROR(Y175*I175/H175,"0")</f>
        <v>1.45</v>
      </c>
      <c r="BO175" s="64">
        <f>IFERROR(1/J175*(X175/H175),"0")</f>
        <v>3.6743092298647849E-3</v>
      </c>
      <c r="BP175" s="64">
        <f>IFERROR(1/J175*(Y175/H175),"0")</f>
        <v>4.6296296296296294E-3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11</v>
      </c>
      <c r="Y176" s="55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12.658730158730158</v>
      </c>
      <c r="BN176" s="64">
        <f>IFERROR(Y176*I176/H176,"0")</f>
        <v>13.049999999999999</v>
      </c>
      <c r="BO176" s="64">
        <f>IFERROR(1/J176*(X176/H176),"0")</f>
        <v>4.0417401528512635E-2</v>
      </c>
      <c r="BP176" s="64">
        <f>IFERROR(1/J176*(Y176/H176),"0")</f>
        <v>4.1666666666666664E-2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15.079365079365079</v>
      </c>
      <c r="Y177" s="553">
        <f>IFERROR(Y174/H174,"0")+IFERROR(Y175/H175,"0")+IFERROR(Y176/H176,"0")</f>
        <v>16</v>
      </c>
      <c r="Z177" s="553">
        <f>IFERROR(IF(Z174="",0,Z174),"0")+IFERROR(IF(Z175="",0,Z175),"0")+IFERROR(IF(Z176="",0,Z176),"0")</f>
        <v>9.4400000000000012E-2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19</v>
      </c>
      <c r="Y178" s="553">
        <f>IFERROR(SUM(Y174:Y176),"0")</f>
        <v>20.16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14</v>
      </c>
      <c r="Y180" s="552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11.111111111111111</v>
      </c>
      <c r="Y181" s="553">
        <f>IFERROR(Y180/H180,"0")</f>
        <v>12</v>
      </c>
      <c r="Z181" s="553">
        <f>IFERROR(IF(Z180="",0,Z180),"0")</f>
        <v>7.0800000000000002E-2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14</v>
      </c>
      <c r="Y182" s="553">
        <f>IFERROR(SUM(Y180:Y180),"0")</f>
        <v>15.120000000000001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135</v>
      </c>
      <c r="Y197" s="552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140.25</v>
      </c>
      <c r="BN197" s="64">
        <f t="shared" si="23"/>
        <v>140.25</v>
      </c>
      <c r="BO197" s="64">
        <f t="shared" si="24"/>
        <v>0.18939393939393939</v>
      </c>
      <c r="BP197" s="64">
        <f t="shared" si="25"/>
        <v>0.18939393939393939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22</v>
      </c>
      <c r="Y199" s="552">
        <f t="shared" si="21"/>
        <v>23.400000000000002</v>
      </c>
      <c r="Z199" s="36">
        <f>IFERROR(IF(Y199=0,"",ROUNDUP(Y199/H199,0)*0.00502),"")</f>
        <v>6.5259999999999999E-2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23.588888888888889</v>
      </c>
      <c r="BN199" s="64">
        <f t="shared" si="23"/>
        <v>25.090000000000003</v>
      </c>
      <c r="BO199" s="64">
        <f t="shared" si="24"/>
        <v>5.2231718898385564E-2</v>
      </c>
      <c r="BP199" s="64">
        <f t="shared" si="25"/>
        <v>5.5555555555555559E-2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43</v>
      </c>
      <c r="Y200" s="552">
        <f t="shared" si="21"/>
        <v>43.2</v>
      </c>
      <c r="Z200" s="36">
        <f>IFERROR(IF(Y200=0,"",ROUNDUP(Y200/H200,0)*0.00502),"")</f>
        <v>0.12048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45.388888888888893</v>
      </c>
      <c r="BN200" s="64">
        <f t="shared" si="23"/>
        <v>45.6</v>
      </c>
      <c r="BO200" s="64">
        <f t="shared" si="24"/>
        <v>0.10208926875593544</v>
      </c>
      <c r="BP200" s="64">
        <f t="shared" si="25"/>
        <v>0.10256410256410257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45</v>
      </c>
      <c r="Y202" s="552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86.111111111111114</v>
      </c>
      <c r="Y203" s="553">
        <f>IFERROR(Y195/H195,"0")+IFERROR(Y196/H196,"0")+IFERROR(Y197/H197,"0")+IFERROR(Y198/H198,"0")+IFERROR(Y199/H199,"0")+IFERROR(Y200/H200,"0")+IFERROR(Y201/H201,"0")+IFERROR(Y202/H202,"0")</f>
        <v>87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0.53673999999999999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245</v>
      </c>
      <c r="Y204" s="553">
        <f>IFERROR(SUM(Y195:Y202),"0")</f>
        <v>246.60000000000002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131</v>
      </c>
      <c r="Y209" s="552">
        <f t="shared" si="26"/>
        <v>132</v>
      </c>
      <c r="Z209" s="36">
        <f t="shared" ref="Z209:Z214" si="31">IFERROR(IF(Y209=0,"",ROUNDUP(Y209/H209,0)*0.00651),"")</f>
        <v>0.35805000000000003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145.73750000000001</v>
      </c>
      <c r="BN209" s="64">
        <f t="shared" si="28"/>
        <v>146.85</v>
      </c>
      <c r="BO209" s="64">
        <f t="shared" si="29"/>
        <v>0.29990842490842495</v>
      </c>
      <c r="BP209" s="64">
        <f t="shared" si="30"/>
        <v>0.30219780219780223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250</v>
      </c>
      <c r="Y211" s="552">
        <f t="shared" si="26"/>
        <v>252</v>
      </c>
      <c r="Z211" s="36">
        <f t="shared" si="31"/>
        <v>0.68354999999999999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276.25</v>
      </c>
      <c r="BN211" s="64">
        <f t="shared" si="28"/>
        <v>278.46000000000004</v>
      </c>
      <c r="BO211" s="64">
        <f t="shared" si="29"/>
        <v>0.57234432234432242</v>
      </c>
      <c r="BP211" s="64">
        <f t="shared" si="30"/>
        <v>0.57692307692307698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210</v>
      </c>
      <c r="Y212" s="552">
        <f t="shared" si="26"/>
        <v>211.2</v>
      </c>
      <c r="Z212" s="36">
        <f t="shared" si="31"/>
        <v>0.57288000000000006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232.05000000000004</v>
      </c>
      <c r="BN212" s="64">
        <f t="shared" si="28"/>
        <v>233.376</v>
      </c>
      <c r="BO212" s="64">
        <f t="shared" si="29"/>
        <v>0.48076923076923078</v>
      </c>
      <c r="BP212" s="64">
        <f t="shared" si="30"/>
        <v>0.48351648351648358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137</v>
      </c>
      <c r="Y214" s="552">
        <f t="shared" si="26"/>
        <v>139.19999999999999</v>
      </c>
      <c r="Z214" s="36">
        <f t="shared" si="31"/>
        <v>0.37758000000000003</v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151.72750000000002</v>
      </c>
      <c r="BN214" s="64">
        <f t="shared" si="28"/>
        <v>154.16399999999999</v>
      </c>
      <c r="BO214" s="64">
        <f t="shared" si="29"/>
        <v>0.3136446886446887</v>
      </c>
      <c r="BP214" s="64">
        <f t="shared" si="30"/>
        <v>0.31868131868131871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303.33333333333331</v>
      </c>
      <c r="Y215" s="553">
        <f>IFERROR(Y206/H206,"0")+IFERROR(Y207/H207,"0")+IFERROR(Y208/H208,"0")+IFERROR(Y209/H209,"0")+IFERROR(Y210/H210,"0")+IFERROR(Y211/H211,"0")+IFERROR(Y212/H212,"0")+IFERROR(Y213/H213,"0")+IFERROR(Y214/H214,"0")</f>
        <v>306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1.9920600000000002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728</v>
      </c>
      <c r="Y216" s="553">
        <f>IFERROR(SUM(Y206:Y214),"0")</f>
        <v>734.40000000000009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6</v>
      </c>
      <c r="Y219" s="552">
        <f>IFERROR(IF(X219="",0,CEILING((X219/$H219),1)*$H219),"")</f>
        <v>7.1999999999999993</v>
      </c>
      <c r="Z219" s="36">
        <f>IFERROR(IF(Y219=0,"",ROUNDUP(Y219/H219,0)*0.00651),"")</f>
        <v>1.9529999999999999E-2</v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6.6300000000000008</v>
      </c>
      <c r="BN219" s="64">
        <f>IFERROR(Y219*I219/H219,"0")</f>
        <v>7.9560000000000004</v>
      </c>
      <c r="BO219" s="64">
        <f>IFERROR(1/J219*(X219/H219),"0")</f>
        <v>1.3736263736263738E-2</v>
      </c>
      <c r="BP219" s="64">
        <f>IFERROR(1/J219*(Y219/H219),"0")</f>
        <v>1.6483516483516484E-2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2.5</v>
      </c>
      <c r="Y220" s="553">
        <f>IFERROR(Y218/H218,"0")+IFERROR(Y219/H219,"0")</f>
        <v>3</v>
      </c>
      <c r="Z220" s="553">
        <f>IFERROR(IF(Z218="",0,Z218),"0")+IFERROR(IF(Z219="",0,Z219),"0")</f>
        <v>1.9529999999999999E-2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6</v>
      </c>
      <c r="Y221" s="553">
        <f>IFERROR(SUM(Y218:Y219),"0")</f>
        <v>7.1999999999999993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9</v>
      </c>
      <c r="Y238" s="552">
        <f>IFERROR(IF(X238="",0,CEILING((X238/$H238),1)*$H238),"")</f>
        <v>9</v>
      </c>
      <c r="Z238" s="36">
        <f>IFERROR(IF(Y238=0,"",ROUNDUP(Y238/H238,0)*0.0059),"")</f>
        <v>2.9499999999999998E-2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9.8750000000000018</v>
      </c>
      <c r="BN238" s="64">
        <f>IFERROR(Y238*I238/H238,"0")</f>
        <v>9.8750000000000018</v>
      </c>
      <c r="BO238" s="64">
        <f>IFERROR(1/J238*(X238/H238),"0")</f>
        <v>2.3148148148148147E-2</v>
      </c>
      <c r="BP238" s="64">
        <f>IFERROR(1/J238*(Y238/H238),"0")</f>
        <v>2.3148148148148147E-2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5</v>
      </c>
      <c r="Y239" s="553">
        <f>IFERROR(Y238/H238,"0")</f>
        <v>5</v>
      </c>
      <c r="Z239" s="553">
        <f>IFERROR(IF(Z238="",0,Z238),"0")</f>
        <v>2.9499999999999998E-2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9</v>
      </c>
      <c r="Y240" s="553">
        <f>IFERROR(SUM(Y238:Y238),"0")</f>
        <v>9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3</v>
      </c>
      <c r="Y242" s="552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14</v>
      </c>
      <c r="Y243" s="55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9</v>
      </c>
      <c r="Y244" s="552">
        <f>IFERROR(IF(X244="",0,CEILING((X244/$H244),1)*$H244),"")</f>
        <v>9</v>
      </c>
      <c r="Z244" s="36">
        <f>IFERROR(IF(Y244=0,"",ROUNDUP(Y244/H244,0)*0.0059),"")</f>
        <v>5.8999999999999997E-2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10.9</v>
      </c>
      <c r="BN244" s="64">
        <f>IFERROR(Y244*I244/H244,"0")</f>
        <v>10.9</v>
      </c>
      <c r="BO244" s="64">
        <f>IFERROR(1/J244*(X244/H244),"0")</f>
        <v>4.6296296296296294E-2</v>
      </c>
      <c r="BP244" s="64">
        <f>IFERROR(1/J244*(Y244/H244),"0")</f>
        <v>4.6296296296296294E-2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7</v>
      </c>
      <c r="Y245" s="552">
        <f>IFERROR(IF(X245="",0,CEILING((X245/$H245),1)*$H245),"")</f>
        <v>7.92</v>
      </c>
      <c r="Z245" s="36">
        <f>IFERROR(IF(Y245=0,"",ROUNDUP(Y245/H245,0)*0.0059),"")</f>
        <v>4.7199999999999999E-2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8.3434343434343425</v>
      </c>
      <c r="BN245" s="64">
        <f>IFERROR(Y245*I245/H245,"0")</f>
        <v>9.44</v>
      </c>
      <c r="BO245" s="64">
        <f>IFERROR(1/J245*(X245/H245),"0")</f>
        <v>3.2734754956977176E-2</v>
      </c>
      <c r="BP245" s="64">
        <f>IFERROR(1/J245*(Y245/H245),"0")</f>
        <v>3.7037037037037035E-2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27.878787878787882</v>
      </c>
      <c r="Y246" s="553">
        <f>IFERROR(Y242/H242,"0")+IFERROR(Y243/H243,"0")+IFERROR(Y244/H244,"0")+IFERROR(Y245/H245,"0")</f>
        <v>30</v>
      </c>
      <c r="Z246" s="553">
        <f>IFERROR(IF(Z242="",0,Z242),"0")+IFERROR(IF(Z243="",0,Z243),"0")+IFERROR(IF(Z244="",0,Z244),"0")+IFERROR(IF(Z245="",0,Z245),"0")</f>
        <v>0.17699999999999999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33</v>
      </c>
      <c r="Y247" s="553">
        <f>IFERROR(SUM(Y242:Y245),"0")</f>
        <v>35.28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72</v>
      </c>
      <c r="Y250" s="552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74.899999999999991</v>
      </c>
      <c r="BN250" s="64">
        <f>IFERROR(Y250*I250/H250,"0")</f>
        <v>78.64500000000001</v>
      </c>
      <c r="BO250" s="64">
        <f>IFERROR(1/J250*(X250/H250),"0")</f>
        <v>0.10416666666666666</v>
      </c>
      <c r="BP250" s="64">
        <f>IFERROR(1/J250*(Y250/H250),"0")</f>
        <v>0.109375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6.6666666666666661</v>
      </c>
      <c r="Y255" s="553">
        <f>IFERROR(Y250/H250,"0")+IFERROR(Y251/H251,"0")+IFERROR(Y252/H252,"0")+IFERROR(Y253/H253,"0")+IFERROR(Y254/H254,"0")</f>
        <v>7</v>
      </c>
      <c r="Z255" s="553">
        <f>IFERROR(IF(Z250="",0,Z250),"0")+IFERROR(IF(Z251="",0,Z251),"0")+IFERROR(IF(Z252="",0,Z252),"0")+IFERROR(IF(Z253="",0,Z253),"0")+IFERROR(IF(Z254="",0,Z254),"0")</f>
        <v>0.13286000000000001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72</v>
      </c>
      <c r="Y256" s="553">
        <f>IFERROR(SUM(Y250:Y254),"0")</f>
        <v>75.600000000000009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10</v>
      </c>
      <c r="Y268" s="552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11.050000000000002</v>
      </c>
      <c r="BN268" s="64">
        <f>IFERROR(Y268*I268/H268,"0")</f>
        <v>13.260000000000002</v>
      </c>
      <c r="BO268" s="64">
        <f>IFERROR(1/J268*(X268/H268),"0")</f>
        <v>2.2893772893772896E-2</v>
      </c>
      <c r="BP268" s="64">
        <f>IFERROR(1/J268*(Y268/H268),"0")</f>
        <v>2.7472527472527476E-2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4.166666666666667</v>
      </c>
      <c r="Y270" s="553">
        <f>IFERROR(Y267/H267,"0")+IFERROR(Y268/H268,"0")+IFERROR(Y269/H269,"0")</f>
        <v>5</v>
      </c>
      <c r="Z270" s="553">
        <f>IFERROR(IF(Z267="",0,Z267),"0")+IFERROR(IF(Z268="",0,Z268),"0")+IFERROR(IF(Z269="",0,Z269),"0")</f>
        <v>3.2550000000000003E-2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10</v>
      </c>
      <c r="Y271" s="553">
        <f>IFERROR(SUM(Y267:Y269),"0")</f>
        <v>12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30</v>
      </c>
      <c r="Y290" s="552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31.208333333333329</v>
      </c>
      <c r="BN290" s="64">
        <f t="shared" si="39"/>
        <v>33.705000000000005</v>
      </c>
      <c r="BO290" s="64">
        <f t="shared" si="40"/>
        <v>4.3402777777777776E-2</v>
      </c>
      <c r="BP290" s="64">
        <f t="shared" si="41"/>
        <v>4.6875000000000007E-2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942</v>
      </c>
      <c r="Y291" s="552">
        <f t="shared" si="37"/>
        <v>950.40000000000009</v>
      </c>
      <c r="Z291" s="36">
        <f>IFERROR(IF(Y291=0,"",ROUNDUP(Y291/H291,0)*0.01898),"")</f>
        <v>1.6702399999999999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979.94166666666649</v>
      </c>
      <c r="BN291" s="64">
        <f t="shared" si="39"/>
        <v>988.68</v>
      </c>
      <c r="BO291" s="64">
        <f t="shared" si="40"/>
        <v>1.3628472222222221</v>
      </c>
      <c r="BP291" s="64">
        <f t="shared" si="41"/>
        <v>1.375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7</v>
      </c>
      <c r="Y293" s="552">
        <f t="shared" si="37"/>
        <v>8</v>
      </c>
      <c r="Z293" s="36">
        <f>IFERROR(IF(Y293=0,"",ROUNDUP(Y293/H293,0)*0.00902),"")</f>
        <v>1.804E-2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7.3674999999999997</v>
      </c>
      <c r="BN293" s="64">
        <f t="shared" si="39"/>
        <v>8.42</v>
      </c>
      <c r="BO293" s="64">
        <f t="shared" si="40"/>
        <v>1.3257575757575758E-2</v>
      </c>
      <c r="BP293" s="64">
        <f t="shared" si="41"/>
        <v>1.5151515151515152E-2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91.749999999999986</v>
      </c>
      <c r="Y294" s="553">
        <f>IFERROR(Y288/H288,"0")+IFERROR(Y289/H289,"0")+IFERROR(Y290/H290,"0")+IFERROR(Y291/H291,"0")+IFERROR(Y292/H292,"0")+IFERROR(Y293/H293,"0")</f>
        <v>93</v>
      </c>
      <c r="Z294" s="553">
        <f>IFERROR(IF(Z288="",0,Z288),"0")+IFERROR(IF(Z289="",0,Z289),"0")+IFERROR(IF(Z290="",0,Z290),"0")+IFERROR(IF(Z291="",0,Z291),"0")+IFERROR(IF(Z292="",0,Z292),"0")+IFERROR(IF(Z293="",0,Z293),"0")</f>
        <v>1.74522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979</v>
      </c>
      <c r="Y295" s="553">
        <f>IFERROR(SUM(Y288:Y293),"0")</f>
        <v>990.80000000000007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134</v>
      </c>
      <c r="Y297" s="552">
        <f t="shared" ref="Y297:Y303" si="42">IFERROR(IF(X297="",0,CEILING((X297/$H297),1)*$H297),"")</f>
        <v>134.4</v>
      </c>
      <c r="Z297" s="36">
        <f>IFERROR(IF(Y297=0,"",ROUNDUP(Y297/H297,0)*0.00902),"")</f>
        <v>0.28864000000000001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142.6142857142857</v>
      </c>
      <c r="BN297" s="64">
        <f t="shared" ref="BN297:BN303" si="44">IFERROR(Y297*I297/H297,"0")</f>
        <v>143.04</v>
      </c>
      <c r="BO297" s="64">
        <f t="shared" ref="BO297:BO303" si="45">IFERROR(1/J297*(X297/H297),"0")</f>
        <v>0.24170274170274172</v>
      </c>
      <c r="BP297" s="64">
        <f t="shared" ref="BP297:BP303" si="46">IFERROR(1/J297*(Y297/H297),"0")</f>
        <v>0.24242424242424243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3</v>
      </c>
      <c r="Y300" s="552">
        <f t="shared" si="42"/>
        <v>4.2</v>
      </c>
      <c r="Z300" s="36">
        <f>IFERROR(IF(Y300=0,"",ROUNDUP(Y300/H300,0)*0.00502),"")</f>
        <v>1.004E-2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3.1857142857142855</v>
      </c>
      <c r="BN300" s="64">
        <f t="shared" si="44"/>
        <v>4.46</v>
      </c>
      <c r="BO300" s="64">
        <f t="shared" si="45"/>
        <v>6.1050061050061059E-3</v>
      </c>
      <c r="BP300" s="64">
        <f t="shared" si="46"/>
        <v>8.5470085470085479E-3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76</v>
      </c>
      <c r="Y303" s="552">
        <f t="shared" si="42"/>
        <v>77.400000000000006</v>
      </c>
      <c r="Z303" s="36">
        <f>IFERROR(IF(Y303=0,"",ROUNDUP(Y303/H303,0)*0.00651),"")</f>
        <v>0.27993000000000001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85.626666666666679</v>
      </c>
      <c r="BN303" s="64">
        <f t="shared" si="44"/>
        <v>87.204000000000008</v>
      </c>
      <c r="BO303" s="64">
        <f t="shared" si="45"/>
        <v>0.231990231990232</v>
      </c>
      <c r="BP303" s="64">
        <f t="shared" si="46"/>
        <v>0.23626373626373628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75.555555555555557</v>
      </c>
      <c r="Y304" s="553">
        <f>IFERROR(Y297/H297,"0")+IFERROR(Y298/H298,"0")+IFERROR(Y299/H299,"0")+IFERROR(Y300/H300,"0")+IFERROR(Y301/H301,"0")+IFERROR(Y302/H302,"0")+IFERROR(Y303/H303,"0")</f>
        <v>77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0.57861000000000007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213</v>
      </c>
      <c r="Y305" s="553">
        <f>IFERROR(SUM(Y297:Y303),"0")</f>
        <v>216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485</v>
      </c>
      <c r="Y307" s="552">
        <f>IFERROR(IF(X307="",0,CEILING((X307/$H307),1)*$H307),"")</f>
        <v>491.4</v>
      </c>
      <c r="Z307" s="36">
        <f>IFERROR(IF(Y307=0,"",ROUNDUP(Y307/H307,0)*0.01898),"")</f>
        <v>1.19574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516.89807692307693</v>
      </c>
      <c r="BN307" s="64">
        <f>IFERROR(Y307*I307/H307,"0")</f>
        <v>523.71900000000005</v>
      </c>
      <c r="BO307" s="64">
        <f>IFERROR(1/J307*(X307/H307),"0")</f>
        <v>0.97155448717948723</v>
      </c>
      <c r="BP307" s="64">
        <f>IFERROR(1/J307*(Y307/H307),"0")</f>
        <v>0.984375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107</v>
      </c>
      <c r="Y310" s="552">
        <f>IFERROR(IF(X310="",0,CEILING((X310/$H310),1)*$H310),"")</f>
        <v>108</v>
      </c>
      <c r="Z310" s="36">
        <f>IFERROR(IF(Y310=0,"",ROUNDUP(Y310/H310,0)*0.00651),"")</f>
        <v>0.23436000000000001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115.774</v>
      </c>
      <c r="BN310" s="64">
        <f>IFERROR(Y310*I310/H310,"0")</f>
        <v>116.85599999999999</v>
      </c>
      <c r="BO310" s="64">
        <f>IFERROR(1/J310*(X310/H310),"0")</f>
        <v>0.19597069597069597</v>
      </c>
      <c r="BP310" s="64">
        <f>IFERROR(1/J310*(Y310/H310),"0")</f>
        <v>0.19780219780219782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97.84615384615384</v>
      </c>
      <c r="Y312" s="553">
        <f>IFERROR(Y307/H307,"0")+IFERROR(Y308/H308,"0")+IFERROR(Y309/H309,"0")+IFERROR(Y310/H310,"0")+IFERROR(Y311/H311,"0")</f>
        <v>99</v>
      </c>
      <c r="Z312" s="553">
        <f>IFERROR(IF(Z307="",0,Z307),"0")+IFERROR(IF(Z308="",0,Z308),"0")+IFERROR(IF(Z309="",0,Z309),"0")+IFERROR(IF(Z310="",0,Z310),"0")+IFERROR(IF(Z311="",0,Z311),"0")</f>
        <v>1.4300999999999999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592</v>
      </c>
      <c r="Y313" s="553">
        <f>IFERROR(SUM(Y307:Y311),"0")</f>
        <v>599.4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63</v>
      </c>
      <c r="Y317" s="55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66.892499999999998</v>
      </c>
      <c r="BN317" s="64">
        <f>IFERROR(Y317*I317/H317,"0")</f>
        <v>71.352000000000004</v>
      </c>
      <c r="BO317" s="64">
        <f>IFERROR(1/J317*(X317/H317),"0")</f>
        <v>0.1171875</v>
      </c>
      <c r="BP317" s="64">
        <f>IFERROR(1/J317*(Y317/H317),"0")</f>
        <v>0.125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7.5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63</v>
      </c>
      <c r="Y319" s="553">
        <f>IFERROR(SUM(Y315:Y317),"0")</f>
        <v>67.2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21</v>
      </c>
      <c r="Y323" s="552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24.335294117647059</v>
      </c>
      <c r="BN323" s="64">
        <f>IFERROR(Y323*I323/H323,"0")</f>
        <v>26.595000000000002</v>
      </c>
      <c r="BO323" s="64">
        <f>IFERROR(1/J323*(X323/H323),"0")</f>
        <v>4.5248868778280549E-2</v>
      </c>
      <c r="BP323" s="64">
        <f>IFERROR(1/J323*(Y323/H323),"0")</f>
        <v>4.9450549450549455E-2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32</v>
      </c>
      <c r="Y324" s="552">
        <f>IFERROR(IF(X324="",0,CEILING((X324/$H324),1)*$H324),"")</f>
        <v>33.15</v>
      </c>
      <c r="Z324" s="36">
        <f>IFERROR(IF(Y324=0,"",ROUNDUP(Y324/H324,0)*0.00651),"")</f>
        <v>8.4629999999999997E-2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36.141176470588235</v>
      </c>
      <c r="BN324" s="64">
        <f>IFERROR(Y324*I324/H324,"0")</f>
        <v>37.44</v>
      </c>
      <c r="BO324" s="64">
        <f>IFERROR(1/J324*(X324/H324),"0")</f>
        <v>6.8950657185951322E-2</v>
      </c>
      <c r="BP324" s="64">
        <f>IFERROR(1/J324*(Y324/H324),"0")</f>
        <v>7.1428571428571438E-2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20.7843137254902</v>
      </c>
      <c r="Y325" s="553">
        <f>IFERROR(Y321/H321,"0")+IFERROR(Y322/H322,"0")+IFERROR(Y323/H323,"0")+IFERROR(Y324/H324,"0")</f>
        <v>22</v>
      </c>
      <c r="Z325" s="553">
        <f>IFERROR(IF(Z321="",0,Z321),"0")+IFERROR(IF(Z322="",0,Z322),"0")+IFERROR(IF(Z323="",0,Z323),"0")+IFERROR(IF(Z324="",0,Z324),"0")</f>
        <v>0.14322000000000001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53</v>
      </c>
      <c r="Y326" s="553">
        <f>IFERROR(SUM(Y321:Y324),"0")</f>
        <v>56.099999999999994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100</v>
      </c>
      <c r="Y328" s="552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50</v>
      </c>
      <c r="Y329" s="552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100</v>
      </c>
      <c r="Y330" s="552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125</v>
      </c>
      <c r="Y331" s="553">
        <f>IFERROR(Y328/H328,"0")+IFERROR(Y329/H329,"0")+IFERROR(Y330/H330,"0")</f>
        <v>125</v>
      </c>
      <c r="Z331" s="553">
        <f>IFERROR(IF(Z328="",0,Z328),"0")+IFERROR(IF(Z329="",0,Z329),"0")+IFERROR(IF(Z330="",0,Z330),"0")</f>
        <v>0.59250000000000003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250</v>
      </c>
      <c r="Y332" s="553">
        <f>IFERROR(SUM(Y328:Y330),"0")</f>
        <v>250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74</v>
      </c>
      <c r="Y336" s="552">
        <f>IFERROR(IF(X336="",0,CEILING((X336/$H336),1)*$H336),"")</f>
        <v>75.600000000000009</v>
      </c>
      <c r="Z336" s="36">
        <f>IFERROR(IF(Y336=0,"",ROUNDUP(Y336/H336,0)*0.00651),"")</f>
        <v>0.23436000000000001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82.88</v>
      </c>
      <c r="BN336" s="64">
        <f>IFERROR(Y336*I336/H336,"0")</f>
        <v>84.671999999999997</v>
      </c>
      <c r="BO336" s="64">
        <f>IFERROR(1/J336*(X336/H336),"0")</f>
        <v>0.19361590790162217</v>
      </c>
      <c r="BP336" s="64">
        <f>IFERROR(1/J336*(Y336/H336),"0")</f>
        <v>0.19780219780219782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51</v>
      </c>
      <c r="Y337" s="552">
        <f>IFERROR(IF(X337="",0,CEILING((X337/$H337),1)*$H337),"")</f>
        <v>52.5</v>
      </c>
      <c r="Z337" s="36">
        <f>IFERROR(IF(Y337=0,"",ROUNDUP(Y337/H337,0)*0.00651),"")</f>
        <v>0.16275000000000001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56.828571428571422</v>
      </c>
      <c r="BN337" s="64">
        <f>IFERROR(Y337*I337/H337,"0")</f>
        <v>58.499999999999993</v>
      </c>
      <c r="BO337" s="64">
        <f>IFERROR(1/J337*(X337/H337),"0")</f>
        <v>0.13343799058084774</v>
      </c>
      <c r="BP337" s="64">
        <f>IFERROR(1/J337*(Y337/H337),"0")</f>
        <v>0.13736263736263737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59.523809523809518</v>
      </c>
      <c r="Y338" s="553">
        <f>IFERROR(Y335/H335,"0")+IFERROR(Y336/H336,"0")+IFERROR(Y337/H337,"0")</f>
        <v>61</v>
      </c>
      <c r="Z338" s="553">
        <f>IFERROR(IF(Z335="",0,Z335),"0")+IFERROR(IF(Z336="",0,Z336),"0")+IFERROR(IF(Z337="",0,Z337),"0")</f>
        <v>0.39711000000000002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125</v>
      </c>
      <c r="Y339" s="553">
        <f>IFERROR(SUM(Y335:Y337),"0")</f>
        <v>128.10000000000002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251</v>
      </c>
      <c r="Y343" s="552">
        <f t="shared" ref="Y343:Y349" si="47">IFERROR(IF(X343="",0,CEILING((X343/$H343),1)*$H343),"")</f>
        <v>255</v>
      </c>
      <c r="Z343" s="36">
        <f>IFERROR(IF(Y343=0,"",ROUNDUP(Y343/H343,0)*0.02175),"")</f>
        <v>0.36974999999999997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259.03199999999998</v>
      </c>
      <c r="BN343" s="64">
        <f t="shared" ref="BN343:BN349" si="49">IFERROR(Y343*I343/H343,"0")</f>
        <v>263.16000000000003</v>
      </c>
      <c r="BO343" s="64">
        <f t="shared" ref="BO343:BO349" si="50">IFERROR(1/J343*(X343/H343),"0")</f>
        <v>0.34861111111111109</v>
      </c>
      <c r="BP343" s="64">
        <f t="shared" ref="BP343:BP349" si="51">IFERROR(1/J343*(Y343/H343),"0")</f>
        <v>0.35416666666666663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444</v>
      </c>
      <c r="Y344" s="552">
        <f t="shared" si="47"/>
        <v>450</v>
      </c>
      <c r="Z344" s="36">
        <f>IFERROR(IF(Y344=0,"",ROUNDUP(Y344/H344,0)*0.02175),"")</f>
        <v>0.65249999999999997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458.20799999999997</v>
      </c>
      <c r="BN344" s="64">
        <f t="shared" si="49"/>
        <v>464.4</v>
      </c>
      <c r="BO344" s="64">
        <f t="shared" si="50"/>
        <v>0.6166666666666667</v>
      </c>
      <c r="BP344" s="64">
        <f t="shared" si="51"/>
        <v>0.625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2883</v>
      </c>
      <c r="Y345" s="552">
        <f t="shared" si="47"/>
        <v>2895</v>
      </c>
      <c r="Z345" s="36">
        <f>IFERROR(IF(Y345=0,"",ROUNDUP(Y345/H345,0)*0.02175),"")</f>
        <v>4.1977500000000001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2975.2560000000003</v>
      </c>
      <c r="BN345" s="64">
        <f t="shared" si="49"/>
        <v>2987.64</v>
      </c>
      <c r="BO345" s="64">
        <f t="shared" si="50"/>
        <v>4.0041666666666664</v>
      </c>
      <c r="BP345" s="64">
        <f t="shared" si="51"/>
        <v>4.020833333333333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238.53333333333333</v>
      </c>
      <c r="Y350" s="553">
        <f>IFERROR(Y343/H343,"0")+IFERROR(Y344/H344,"0")+IFERROR(Y345/H345,"0")+IFERROR(Y346/H346,"0")+IFERROR(Y347/H347,"0")+IFERROR(Y348/H348,"0")+IFERROR(Y349/H349,"0")</f>
        <v>240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5.22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3578</v>
      </c>
      <c r="Y351" s="553">
        <f>IFERROR(SUM(Y343:Y349),"0")</f>
        <v>3600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4710</v>
      </c>
      <c r="Y353" s="552">
        <f>IFERROR(IF(X353="",0,CEILING((X353/$H353),1)*$H353),"")</f>
        <v>4710</v>
      </c>
      <c r="Z353" s="36">
        <f>IFERROR(IF(Y353=0,"",ROUNDUP(Y353/H353,0)*0.02175),"")</f>
        <v>6.8294999999999995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4860.72</v>
      </c>
      <c r="BN353" s="64">
        <f>IFERROR(Y353*I353/H353,"0")</f>
        <v>4860.72</v>
      </c>
      <c r="BO353" s="64">
        <f>IFERROR(1/J353*(X353/H353),"0")</f>
        <v>6.5416666666666661</v>
      </c>
      <c r="BP353" s="64">
        <f>IFERROR(1/J353*(Y353/H353),"0")</f>
        <v>6.5416666666666661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4</v>
      </c>
      <c r="Y354" s="552">
        <f>IFERROR(IF(X354="",0,CEILING((X354/$H354),1)*$H354),"")</f>
        <v>4</v>
      </c>
      <c r="Z354" s="36">
        <f>IFERROR(IF(Y354=0,"",ROUNDUP(Y354/H354,0)*0.00902),"")</f>
        <v>9.0200000000000002E-3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4.21</v>
      </c>
      <c r="BN354" s="64">
        <f>IFERROR(Y354*I354/H354,"0")</f>
        <v>4.21</v>
      </c>
      <c r="BO354" s="64">
        <f>IFERROR(1/J354*(X354/H354),"0")</f>
        <v>7.575757575757576E-3</v>
      </c>
      <c r="BP354" s="64">
        <f>IFERROR(1/J354*(Y354/H354),"0")</f>
        <v>7.575757575757576E-3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315</v>
      </c>
      <c r="Y355" s="553">
        <f>IFERROR(Y353/H353,"0")+IFERROR(Y354/H354,"0")</f>
        <v>315</v>
      </c>
      <c r="Z355" s="553">
        <f>IFERROR(IF(Z353="",0,Z353),"0")+IFERROR(IF(Z354="",0,Z354),"0")</f>
        <v>6.838519999999999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4714</v>
      </c>
      <c r="Y356" s="553">
        <f>IFERROR(SUM(Y353:Y354),"0")</f>
        <v>4714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29</v>
      </c>
      <c r="Y379" s="552">
        <f>IFERROR(IF(X379="",0,CEILING((X379/$H379),1)*$H379),"")</f>
        <v>31.2</v>
      </c>
      <c r="Z379" s="36">
        <f>IFERROR(IF(Y379=0,"",ROUNDUP(Y379/H379,0)*0.00651),"")</f>
        <v>8.4629999999999997E-2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32.190000000000005</v>
      </c>
      <c r="BN379" s="64">
        <f>IFERROR(Y379*I379/H379,"0")</f>
        <v>34.631999999999998</v>
      </c>
      <c r="BO379" s="64">
        <f>IFERROR(1/J379*(X379/H379),"0")</f>
        <v>6.6391941391941406E-2</v>
      </c>
      <c r="BP379" s="64">
        <f>IFERROR(1/J379*(Y379/H379),"0")</f>
        <v>7.1428571428571438E-2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12.083333333333334</v>
      </c>
      <c r="Y380" s="553">
        <f>IFERROR(Y378/H378,"0")+IFERROR(Y379/H379,"0")</f>
        <v>13</v>
      </c>
      <c r="Z380" s="553">
        <f>IFERROR(IF(Z378="",0,Z378),"0")+IFERROR(IF(Z379="",0,Z379),"0")</f>
        <v>8.4629999999999997E-2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29</v>
      </c>
      <c r="Y381" s="553">
        <f>IFERROR(SUM(Y378:Y379),"0")</f>
        <v>31.2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2</v>
      </c>
      <c r="Y394" s="552">
        <f t="shared" si="52"/>
        <v>2.1</v>
      </c>
      <c r="Z394" s="36">
        <f t="shared" si="57"/>
        <v>5.0200000000000002E-3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2.1238095238095238</v>
      </c>
      <c r="BN394" s="64">
        <f t="shared" si="54"/>
        <v>2.23</v>
      </c>
      <c r="BO394" s="64">
        <f t="shared" si="55"/>
        <v>4.0700040700040706E-3</v>
      </c>
      <c r="BP394" s="64">
        <f t="shared" si="56"/>
        <v>4.2735042735042739E-3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2</v>
      </c>
      <c r="Y395" s="552">
        <f t="shared" si="52"/>
        <v>2.1</v>
      </c>
      <c r="Z395" s="36">
        <f t="shared" si="57"/>
        <v>5.0200000000000002E-3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2.1238095238095238</v>
      </c>
      <c r="BN395" s="64">
        <f t="shared" si="54"/>
        <v>2.23</v>
      </c>
      <c r="BO395" s="64">
        <f t="shared" si="55"/>
        <v>4.0700040700040706E-3</v>
      </c>
      <c r="BP395" s="64">
        <f t="shared" si="56"/>
        <v>4.2735042735042739E-3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6</v>
      </c>
      <c r="Y397" s="552">
        <f t="shared" si="52"/>
        <v>6.3000000000000007</v>
      </c>
      <c r="Z397" s="36">
        <f t="shared" si="57"/>
        <v>1.506E-2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6.371428571428571</v>
      </c>
      <c r="BN397" s="64">
        <f t="shared" si="54"/>
        <v>6.69</v>
      </c>
      <c r="BO397" s="64">
        <f t="shared" si="55"/>
        <v>1.2210012210012212E-2</v>
      </c>
      <c r="BP397" s="64">
        <f t="shared" si="56"/>
        <v>1.2820512820512822E-2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4.7619047619047619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10</v>
      </c>
      <c r="Y400" s="553">
        <f>IFERROR(SUM(Y389:Y398),"0")</f>
        <v>10.5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30</v>
      </c>
      <c r="Y431" s="552">
        <f t="shared" ref="Y431:Y443" si="58">IFERROR(IF(X431="",0,CEILING((X431/$H431),1)*$H431),"")</f>
        <v>31.68</v>
      </c>
      <c r="Z431" s="36">
        <f t="shared" ref="Z431:Z437" si="59">IFERROR(IF(Y431=0,"",ROUNDUP(Y431/H431,0)*0.01196),"")</f>
        <v>7.1760000000000004E-2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32.04545454545454</v>
      </c>
      <c r="BN431" s="64">
        <f t="shared" ref="BN431:BN443" si="61">IFERROR(Y431*I431/H431,"0")</f>
        <v>33.839999999999996</v>
      </c>
      <c r="BO431" s="64">
        <f t="shared" ref="BO431:BO443" si="62">IFERROR(1/J431*(X431/H431),"0")</f>
        <v>5.4632867132867136E-2</v>
      </c>
      <c r="BP431" s="64">
        <f t="shared" ref="BP431:BP443" si="63">IFERROR(1/J431*(Y431/H431),"0")</f>
        <v>5.7692307692307696E-2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15</v>
      </c>
      <c r="Y436" s="552">
        <f t="shared" si="58"/>
        <v>15.84</v>
      </c>
      <c r="Z436" s="36">
        <f t="shared" si="59"/>
        <v>3.5880000000000002E-2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16.02272727272727</v>
      </c>
      <c r="BN436" s="64">
        <f t="shared" si="61"/>
        <v>16.919999999999998</v>
      </c>
      <c r="BO436" s="64">
        <f t="shared" si="62"/>
        <v>2.7316433566433568E-2</v>
      </c>
      <c r="BP436" s="64">
        <f t="shared" si="63"/>
        <v>2.8846153846153848E-2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2</v>
      </c>
      <c r="Y442" s="552">
        <f t="shared" si="58"/>
        <v>2.4</v>
      </c>
      <c r="Z442" s="36">
        <f>IFERROR(IF(Y442=0,"",ROUNDUP(Y442/H442,0)*0.00651),"")</f>
        <v>6.5100000000000002E-3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2.1500000000000004</v>
      </c>
      <c r="BN442" s="64">
        <f t="shared" si="61"/>
        <v>2.58</v>
      </c>
      <c r="BO442" s="64">
        <f t="shared" si="62"/>
        <v>4.578754578754579E-3</v>
      </c>
      <c r="BP442" s="64">
        <f t="shared" si="63"/>
        <v>5.4945054945054949E-3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9.3560606060606073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0.11415000000000002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47</v>
      </c>
      <c r="Y445" s="553">
        <f>IFERROR(SUM(Y431:Y443),"0")</f>
        <v>49.919999999999995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59</v>
      </c>
      <c r="Y447" s="552">
        <f>IFERROR(IF(X447="",0,CEILING((X447/$H447),1)*$H447),"")</f>
        <v>63.36</v>
      </c>
      <c r="Z447" s="36">
        <f>IFERROR(IF(Y447=0,"",ROUNDUP(Y447/H447,0)*0.01196),"")</f>
        <v>0.14352000000000001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63.022727272727266</v>
      </c>
      <c r="BN447" s="64">
        <f>IFERROR(Y447*I447/H447,"0")</f>
        <v>67.679999999999993</v>
      </c>
      <c r="BO447" s="64">
        <f>IFERROR(1/J447*(X447/H447),"0")</f>
        <v>0.1074446386946387</v>
      </c>
      <c r="BP447" s="64">
        <f>IFERROR(1/J447*(Y447/H447),"0")</f>
        <v>0.11538461538461539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11.174242424242424</v>
      </c>
      <c r="Y450" s="553">
        <f>IFERROR(Y447/H447,"0")+IFERROR(Y448/H448,"0")+IFERROR(Y449/H449,"0")</f>
        <v>12</v>
      </c>
      <c r="Z450" s="553">
        <f>IFERROR(IF(Z447="",0,Z447),"0")+IFERROR(IF(Z448="",0,Z448),"0")+IFERROR(IF(Z449="",0,Z449),"0")</f>
        <v>0.14352000000000001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59</v>
      </c>
      <c r="Y451" s="553">
        <f>IFERROR(SUM(Y447:Y449),"0")</f>
        <v>63.36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16</v>
      </c>
      <c r="Y453" s="552">
        <f t="shared" ref="Y453:Y458" si="64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17.09090909090909</v>
      </c>
      <c r="BN453" s="64">
        <f t="shared" ref="BN453:BN458" si="66">IFERROR(Y453*I453/H453,"0")</f>
        <v>22.56</v>
      </c>
      <c r="BO453" s="64">
        <f t="shared" ref="BO453:BO458" si="67">IFERROR(1/J453*(X453/H453),"0")</f>
        <v>2.913752913752914E-2</v>
      </c>
      <c r="BP453" s="64">
        <f t="shared" ref="BP453:BP458" si="68">IFERROR(1/J453*(Y453/H453),"0")</f>
        <v>3.8461538461538464E-2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3.0303030303030303</v>
      </c>
      <c r="Y459" s="553">
        <f>IFERROR(Y453/H453,"0")+IFERROR(Y454/H454,"0")+IFERROR(Y455/H455,"0")+IFERROR(Y456/H456,"0")+IFERROR(Y457/H457,"0")+IFERROR(Y458/H458,"0")</f>
        <v>4</v>
      </c>
      <c r="Z459" s="553">
        <f>IFERROR(IF(Z453="",0,Z453),"0")+IFERROR(IF(Z454="",0,Z454),"0")+IFERROR(IF(Z455="",0,Z455),"0")+IFERROR(IF(Z456="",0,Z456),"0")+IFERROR(IF(Z457="",0,Z457),"0")+IFERROR(IF(Z458="",0,Z458),"0")</f>
        <v>4.7840000000000001E-2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16</v>
      </c>
      <c r="Y460" s="553">
        <f>IFERROR(SUM(Y453:Y458),"0")</f>
        <v>21.12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184</v>
      </c>
      <c r="Y484" s="552">
        <f>IFERROR(IF(X484="",0,CEILING((X484/$H484),1)*$H484),"")</f>
        <v>184.8</v>
      </c>
      <c r="Z484" s="36">
        <f>IFERROR(IF(Y484=0,"",ROUNDUP(Y484/H484,0)*0.00902),"")</f>
        <v>0.39688000000000001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195.82857142857139</v>
      </c>
      <c r="BN484" s="64">
        <f>IFERROR(Y484*I484/H484,"0")</f>
        <v>196.68</v>
      </c>
      <c r="BO484" s="64">
        <f>IFERROR(1/J484*(X484/H484),"0")</f>
        <v>0.3318903318903319</v>
      </c>
      <c r="BP484" s="64">
        <f>IFERROR(1/J484*(Y484/H484),"0")</f>
        <v>0.33333333333333337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43.80952380952381</v>
      </c>
      <c r="Y485" s="553">
        <f>IFERROR(Y483/H483,"0")+IFERROR(Y484/H484,"0")</f>
        <v>44</v>
      </c>
      <c r="Z485" s="553">
        <f>IFERROR(IF(Z483="",0,Z483),"0")+IFERROR(IF(Z484="",0,Z484),"0")</f>
        <v>0.39688000000000001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184</v>
      </c>
      <c r="Y486" s="553">
        <f>IFERROR(SUM(Y483:Y484),"0")</f>
        <v>184.8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15044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15189.820000000002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15753.526711291979</v>
      </c>
      <c r="Y503" s="553">
        <f>IFERROR(SUM(BN22:BN499),"0")</f>
        <v>15908.680999999999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16378.526711291979</v>
      </c>
      <c r="Y505" s="553">
        <f>GrossWeightTotalR+PalletQtyTotalR*25</f>
        <v>16533.680999999997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2274.6286558031657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2307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27.421809999999994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308.39999999999998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1446.3000000000002</v>
      </c>
      <c r="E512" s="46">
        <f>IFERROR(Y89*1,"0")+IFERROR(Y90*1,"0")+IFERROR(Y91*1,"0")+IFERROR(Y95*1,"0")+IFERROR(Y96*1,"0")+IFERROR(Y97*1,"0")+IFERROR(Y98*1,"0")+IFERROR(Y99*1,"0")</f>
        <v>484.02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274.14</v>
      </c>
      <c r="G512" s="46">
        <f>IFERROR(Y130*1,"0")+IFERROR(Y131*1,"0")+IFERROR(Y135*1,"0")+IFERROR(Y136*1,"0")+IFERROR(Y140*1,"0")+IFERROR(Y141*1,"0")</f>
        <v>77.599999999999994</v>
      </c>
      <c r="H512" s="46">
        <f>IFERROR(Y146*1,"0")+IFERROR(Y150*1,"0")+IFERROR(Y151*1,"0")+IFERROR(Y152*1,"0")</f>
        <v>178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318.77999999999997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988.2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44.28</v>
      </c>
      <c r="L512" s="46">
        <f>IFERROR(Y250*1,"0")+IFERROR(Y251*1,"0")+IFERROR(Y252*1,"0")+IFERROR(Y253*1,"0")+IFERROR(Y254*1,"0")</f>
        <v>75.600000000000009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12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2179.5000000000005</v>
      </c>
      <c r="S512" s="46">
        <f>IFERROR(Y335*1,"0")+IFERROR(Y336*1,"0")+IFERROR(Y337*1,"0")</f>
        <v>128.10000000000002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8314</v>
      </c>
      <c r="U512" s="46">
        <f>IFERROR(Y368*1,"0")+IFERROR(Y369*1,"0")+IFERROR(Y370*1,"0")+IFERROR(Y374*1,"0")+IFERROR(Y378*1,"0")+IFERROR(Y379*1,"0")+IFERROR(Y383*1,"0")</f>
        <v>31.2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134.4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184.8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