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04,25 ПОКОМ ЗПФ Новороссийск\"/>
    </mc:Choice>
  </mc:AlternateContent>
  <xr:revisionPtr revIDLastSave="0" documentId="13_ncr:1_{90AC99AC-43F1-415D-81D9-0EDCF274B2B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Sheet!$A$3:$AD$70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7" i="1" l="1"/>
  <c r="E37" i="1"/>
  <c r="F13" i="1"/>
  <c r="E13" i="1"/>
  <c r="F50" i="1"/>
  <c r="F24" i="1"/>
  <c r="F19" i="1"/>
  <c r="O7" i="1"/>
  <c r="T7" i="1" s="1"/>
  <c r="O8" i="1"/>
  <c r="U8" i="1" s="1"/>
  <c r="O9" i="1"/>
  <c r="U9" i="1" s="1"/>
  <c r="O10" i="1"/>
  <c r="U10" i="1" s="1"/>
  <c r="O11" i="1"/>
  <c r="U11" i="1" s="1"/>
  <c r="O12" i="1"/>
  <c r="U12" i="1" s="1"/>
  <c r="O13" i="1"/>
  <c r="O14" i="1"/>
  <c r="U14" i="1" s="1"/>
  <c r="O15" i="1"/>
  <c r="U15" i="1" s="1"/>
  <c r="O16" i="1"/>
  <c r="U16" i="1" s="1"/>
  <c r="O17" i="1"/>
  <c r="U17" i="1" s="1"/>
  <c r="O18" i="1"/>
  <c r="O19" i="1"/>
  <c r="O20" i="1"/>
  <c r="U20" i="1" s="1"/>
  <c r="O21" i="1"/>
  <c r="U21" i="1" s="1"/>
  <c r="O22" i="1"/>
  <c r="U22" i="1" s="1"/>
  <c r="O23" i="1"/>
  <c r="U23" i="1" s="1"/>
  <c r="O24" i="1"/>
  <c r="O25" i="1"/>
  <c r="U25" i="1" s="1"/>
  <c r="O26" i="1"/>
  <c r="U26" i="1" s="1"/>
  <c r="O27" i="1"/>
  <c r="U27" i="1" s="1"/>
  <c r="O28" i="1"/>
  <c r="O29" i="1"/>
  <c r="U29" i="1" s="1"/>
  <c r="O30" i="1"/>
  <c r="U30" i="1" s="1"/>
  <c r="O31" i="1"/>
  <c r="U31" i="1" s="1"/>
  <c r="O32" i="1"/>
  <c r="U32" i="1" s="1"/>
  <c r="O33" i="1"/>
  <c r="U33" i="1" s="1"/>
  <c r="O34" i="1"/>
  <c r="U34" i="1" s="1"/>
  <c r="O35" i="1"/>
  <c r="U35" i="1" s="1"/>
  <c r="O36" i="1"/>
  <c r="U36" i="1" s="1"/>
  <c r="O37" i="1"/>
  <c r="O38" i="1"/>
  <c r="U38" i="1" s="1"/>
  <c r="O39" i="1"/>
  <c r="U39" i="1" s="1"/>
  <c r="O40" i="1"/>
  <c r="O41" i="1"/>
  <c r="U41" i="1" s="1"/>
  <c r="O42" i="1"/>
  <c r="U42" i="1" s="1"/>
  <c r="O43" i="1"/>
  <c r="U43" i="1" s="1"/>
  <c r="O44" i="1"/>
  <c r="U44" i="1" s="1"/>
  <c r="O45" i="1"/>
  <c r="U45" i="1" s="1"/>
  <c r="O46" i="1"/>
  <c r="U46" i="1" s="1"/>
  <c r="O47" i="1"/>
  <c r="U47" i="1" s="1"/>
  <c r="O48" i="1"/>
  <c r="T48" i="1" s="1"/>
  <c r="O49" i="1"/>
  <c r="U49" i="1" s="1"/>
  <c r="O50" i="1"/>
  <c r="U50" i="1" s="1"/>
  <c r="O51" i="1"/>
  <c r="U51" i="1" s="1"/>
  <c r="O52" i="1"/>
  <c r="U52" i="1" s="1"/>
  <c r="O53" i="1"/>
  <c r="U53" i="1" s="1"/>
  <c r="O54" i="1"/>
  <c r="U54" i="1" s="1"/>
  <c r="O55" i="1"/>
  <c r="U55" i="1" s="1"/>
  <c r="O56" i="1"/>
  <c r="U56" i="1" s="1"/>
  <c r="O57" i="1"/>
  <c r="U57" i="1" s="1"/>
  <c r="O58" i="1"/>
  <c r="U58" i="1" s="1"/>
  <c r="O59" i="1"/>
  <c r="U59" i="1" s="1"/>
  <c r="O60" i="1"/>
  <c r="U60" i="1" s="1"/>
  <c r="O61" i="1"/>
  <c r="U61" i="1" s="1"/>
  <c r="O62" i="1"/>
  <c r="U62" i="1" s="1"/>
  <c r="O63" i="1"/>
  <c r="U63" i="1" s="1"/>
  <c r="O64" i="1"/>
  <c r="U64" i="1" s="1"/>
  <c r="O65" i="1"/>
  <c r="U65" i="1" s="1"/>
  <c r="O66" i="1"/>
  <c r="U66" i="1" s="1"/>
  <c r="O67" i="1"/>
  <c r="U67" i="1" s="1"/>
  <c r="O68" i="1"/>
  <c r="U68" i="1" s="1"/>
  <c r="O69" i="1"/>
  <c r="U69" i="1" s="1"/>
  <c r="O70" i="1"/>
  <c r="U70" i="1" s="1"/>
  <c r="O6" i="1"/>
  <c r="U6" i="1" s="1"/>
  <c r="U37" i="1" l="1"/>
  <c r="P8" i="1"/>
  <c r="Z8" i="1" s="1"/>
  <c r="Z64" i="1"/>
  <c r="X21" i="1"/>
  <c r="P25" i="1"/>
  <c r="X25" i="1" s="1"/>
  <c r="X41" i="1"/>
  <c r="P43" i="1"/>
  <c r="X43" i="1" s="1"/>
  <c r="X45" i="1"/>
  <c r="P47" i="1"/>
  <c r="X47" i="1" s="1"/>
  <c r="Z9" i="1"/>
  <c r="Z15" i="1"/>
  <c r="X20" i="1"/>
  <c r="X26" i="1"/>
  <c r="Z31" i="1"/>
  <c r="Z35" i="1"/>
  <c r="Z39" i="1"/>
  <c r="X44" i="1"/>
  <c r="P46" i="1"/>
  <c r="Z46" i="1" s="1"/>
  <c r="Z49" i="1"/>
  <c r="Q49" i="1" s="1"/>
  <c r="T49" i="1" s="1"/>
  <c r="Z53" i="1"/>
  <c r="Z57" i="1"/>
  <c r="Z61" i="1"/>
  <c r="Z65" i="1"/>
  <c r="Z69" i="1"/>
  <c r="U13" i="1"/>
  <c r="U24" i="1"/>
  <c r="U19" i="1"/>
  <c r="T6" i="1"/>
  <c r="U7" i="1"/>
  <c r="T40" i="1"/>
  <c r="U40" i="1"/>
  <c r="T28" i="1"/>
  <c r="U28" i="1"/>
  <c r="T18" i="1"/>
  <c r="U18" i="1"/>
  <c r="U48" i="1"/>
  <c r="Z70" i="1"/>
  <c r="AD70" i="1" s="1"/>
  <c r="X70" i="1"/>
  <c r="K70" i="1"/>
  <c r="X69" i="1"/>
  <c r="K69" i="1"/>
  <c r="Z68" i="1"/>
  <c r="AA68" i="1" s="1"/>
  <c r="X68" i="1"/>
  <c r="Q68" i="1"/>
  <c r="T68" i="1" s="1"/>
  <c r="K68" i="1"/>
  <c r="Z67" i="1"/>
  <c r="AA67" i="1" s="1"/>
  <c r="X67" i="1"/>
  <c r="Q67" i="1"/>
  <c r="T67" i="1" s="1"/>
  <c r="K67" i="1"/>
  <c r="Z66" i="1"/>
  <c r="AA66" i="1" s="1"/>
  <c r="X66" i="1"/>
  <c r="Q66" i="1"/>
  <c r="T66" i="1" s="1"/>
  <c r="K66" i="1"/>
  <c r="X65" i="1"/>
  <c r="K65" i="1"/>
  <c r="X64" i="1"/>
  <c r="K64" i="1"/>
  <c r="Z63" i="1"/>
  <c r="AA63" i="1" s="1"/>
  <c r="X63" i="1"/>
  <c r="Q63" i="1"/>
  <c r="T63" i="1" s="1"/>
  <c r="K63" i="1"/>
  <c r="Z62" i="1"/>
  <c r="AA62" i="1" s="1"/>
  <c r="X62" i="1"/>
  <c r="Q62" i="1"/>
  <c r="T62" i="1" s="1"/>
  <c r="K62" i="1"/>
  <c r="X61" i="1"/>
  <c r="K61" i="1"/>
  <c r="Z60" i="1"/>
  <c r="AA60" i="1" s="1"/>
  <c r="X60" i="1"/>
  <c r="Q60" i="1"/>
  <c r="T60" i="1" s="1"/>
  <c r="K60" i="1"/>
  <c r="Z59" i="1"/>
  <c r="AA59" i="1" s="1"/>
  <c r="X59" i="1"/>
  <c r="Q59" i="1"/>
  <c r="T59" i="1" s="1"/>
  <c r="K59" i="1"/>
  <c r="Z58" i="1"/>
  <c r="AA58" i="1" s="1"/>
  <c r="X58" i="1"/>
  <c r="Q58" i="1"/>
  <c r="T58" i="1" s="1"/>
  <c r="K58" i="1"/>
  <c r="X57" i="1"/>
  <c r="K57" i="1"/>
  <c r="Z56" i="1"/>
  <c r="AA56" i="1" s="1"/>
  <c r="X56" i="1"/>
  <c r="Q56" i="1"/>
  <c r="T56" i="1" s="1"/>
  <c r="K56" i="1"/>
  <c r="Z55" i="1"/>
  <c r="AA55" i="1" s="1"/>
  <c r="X55" i="1"/>
  <c r="Q55" i="1"/>
  <c r="T55" i="1" s="1"/>
  <c r="K55" i="1"/>
  <c r="Z54" i="1"/>
  <c r="AA54" i="1" s="1"/>
  <c r="X54" i="1"/>
  <c r="Q54" i="1"/>
  <c r="T54" i="1" s="1"/>
  <c r="K54" i="1"/>
  <c r="X53" i="1"/>
  <c r="K53" i="1"/>
  <c r="Z52" i="1"/>
  <c r="AA52" i="1" s="1"/>
  <c r="X52" i="1"/>
  <c r="Q52" i="1"/>
  <c r="T52" i="1" s="1"/>
  <c r="K52" i="1"/>
  <c r="Z51" i="1"/>
  <c r="AA51" i="1" s="1"/>
  <c r="X51" i="1"/>
  <c r="Q51" i="1"/>
  <c r="T51" i="1" s="1"/>
  <c r="K51" i="1"/>
  <c r="Z50" i="1"/>
  <c r="AA50" i="1" s="1"/>
  <c r="X50" i="1"/>
  <c r="Q50" i="1"/>
  <c r="T50" i="1" s="1"/>
  <c r="K50" i="1"/>
  <c r="K49" i="1"/>
  <c r="K48" i="1"/>
  <c r="K47" i="1"/>
  <c r="K46" i="1"/>
  <c r="Z45" i="1"/>
  <c r="AD45" i="1" s="1"/>
  <c r="K45" i="1"/>
  <c r="Z44" i="1"/>
  <c r="AD44" i="1" s="1"/>
  <c r="K44" i="1"/>
  <c r="K43" i="1"/>
  <c r="Z42" i="1"/>
  <c r="AD42" i="1" s="1"/>
  <c r="X42" i="1"/>
  <c r="Q42" i="1"/>
  <c r="T42" i="1" s="1"/>
  <c r="K42" i="1"/>
  <c r="Z41" i="1"/>
  <c r="AD41" i="1" s="1"/>
  <c r="K41" i="1"/>
  <c r="K40" i="1"/>
  <c r="X39" i="1"/>
  <c r="K39" i="1"/>
  <c r="Z38" i="1"/>
  <c r="AA38" i="1" s="1"/>
  <c r="X38" i="1"/>
  <c r="Q38" i="1"/>
  <c r="T38" i="1" s="1"/>
  <c r="K38" i="1"/>
  <c r="Z37" i="1"/>
  <c r="AA37" i="1" s="1"/>
  <c r="X37" i="1"/>
  <c r="Q37" i="1"/>
  <c r="T37" i="1" s="1"/>
  <c r="K37" i="1"/>
  <c r="Z36" i="1"/>
  <c r="AA36" i="1" s="1"/>
  <c r="X36" i="1"/>
  <c r="Q36" i="1"/>
  <c r="T36" i="1" s="1"/>
  <c r="K36" i="1"/>
  <c r="X35" i="1"/>
  <c r="K35" i="1"/>
  <c r="Z34" i="1"/>
  <c r="AA34" i="1" s="1"/>
  <c r="X34" i="1"/>
  <c r="Q34" i="1"/>
  <c r="T34" i="1" s="1"/>
  <c r="K34" i="1"/>
  <c r="Z33" i="1"/>
  <c r="AA33" i="1" s="1"/>
  <c r="X33" i="1"/>
  <c r="Q33" i="1"/>
  <c r="T33" i="1" s="1"/>
  <c r="K33" i="1"/>
  <c r="Z32" i="1"/>
  <c r="AA32" i="1" s="1"/>
  <c r="X32" i="1"/>
  <c r="Q32" i="1"/>
  <c r="T32" i="1" s="1"/>
  <c r="K32" i="1"/>
  <c r="X31" i="1"/>
  <c r="K31" i="1"/>
  <c r="Z30" i="1"/>
  <c r="AA30" i="1" s="1"/>
  <c r="X30" i="1"/>
  <c r="Q30" i="1"/>
  <c r="T30" i="1" s="1"/>
  <c r="K30" i="1"/>
  <c r="Z29" i="1"/>
  <c r="AA29" i="1" s="1"/>
  <c r="X29" i="1"/>
  <c r="Q29" i="1"/>
  <c r="T29" i="1" s="1"/>
  <c r="K29" i="1"/>
  <c r="K28" i="1"/>
  <c r="Z27" i="1"/>
  <c r="AD27" i="1" s="1"/>
  <c r="X27" i="1"/>
  <c r="Q27" i="1"/>
  <c r="T27" i="1" s="1"/>
  <c r="K27" i="1"/>
  <c r="Z26" i="1"/>
  <c r="AD26" i="1" s="1"/>
  <c r="K26" i="1"/>
  <c r="K25" i="1"/>
  <c r="Z24" i="1"/>
  <c r="AD24" i="1" s="1"/>
  <c r="X24" i="1"/>
  <c r="Q24" i="1"/>
  <c r="T24" i="1" s="1"/>
  <c r="K24" i="1"/>
  <c r="Z23" i="1"/>
  <c r="AD23" i="1" s="1"/>
  <c r="X23" i="1"/>
  <c r="Q23" i="1"/>
  <c r="T23" i="1" s="1"/>
  <c r="K23" i="1"/>
  <c r="Z22" i="1"/>
  <c r="AD22" i="1" s="1"/>
  <c r="X22" i="1"/>
  <c r="Q22" i="1"/>
  <c r="T22" i="1" s="1"/>
  <c r="K22" i="1"/>
  <c r="Z21" i="1"/>
  <c r="AD21" i="1" s="1"/>
  <c r="K21" i="1"/>
  <c r="Z20" i="1"/>
  <c r="AD20" i="1" s="1"/>
  <c r="K20" i="1"/>
  <c r="Z19" i="1"/>
  <c r="AD19" i="1" s="1"/>
  <c r="X19" i="1"/>
  <c r="Q19" i="1"/>
  <c r="T19" i="1" s="1"/>
  <c r="K19" i="1"/>
  <c r="K18" i="1"/>
  <c r="Z17" i="1"/>
  <c r="AA17" i="1" s="1"/>
  <c r="X17" i="1"/>
  <c r="Q17" i="1"/>
  <c r="T17" i="1" s="1"/>
  <c r="K17" i="1"/>
  <c r="Z16" i="1"/>
  <c r="AA16" i="1" s="1"/>
  <c r="X16" i="1"/>
  <c r="Q16" i="1"/>
  <c r="T16" i="1" s="1"/>
  <c r="K16" i="1"/>
  <c r="K15" i="1"/>
  <c r="Z14" i="1"/>
  <c r="AA14" i="1" s="1"/>
  <c r="X14" i="1"/>
  <c r="Q14" i="1"/>
  <c r="T14" i="1" s="1"/>
  <c r="K14" i="1"/>
  <c r="Z13" i="1"/>
  <c r="AA13" i="1" s="1"/>
  <c r="X13" i="1"/>
  <c r="Q13" i="1"/>
  <c r="T13" i="1" s="1"/>
  <c r="K13" i="1"/>
  <c r="Z12" i="1"/>
  <c r="AA12" i="1" s="1"/>
  <c r="X12" i="1"/>
  <c r="Q12" i="1"/>
  <c r="T12" i="1" s="1"/>
  <c r="K12" i="1"/>
  <c r="Z11" i="1"/>
  <c r="AA11" i="1" s="1"/>
  <c r="X11" i="1"/>
  <c r="Q11" i="1"/>
  <c r="T11" i="1" s="1"/>
  <c r="K11" i="1"/>
  <c r="Z10" i="1"/>
  <c r="AA10" i="1" s="1"/>
  <c r="X10" i="1"/>
  <c r="Q10" i="1"/>
  <c r="T10" i="1" s="1"/>
  <c r="K10" i="1"/>
  <c r="X9" i="1"/>
  <c r="K9" i="1"/>
  <c r="K8" i="1"/>
  <c r="K7" i="1"/>
  <c r="K6" i="1"/>
  <c r="V5" i="1"/>
  <c r="R5" i="1"/>
  <c r="O5" i="1"/>
  <c r="N5" i="1"/>
  <c r="M5" i="1"/>
  <c r="L5" i="1"/>
  <c r="J5" i="1"/>
  <c r="F5" i="1"/>
  <c r="E5" i="1"/>
  <c r="X8" i="1" l="1"/>
  <c r="X46" i="1"/>
  <c r="AD46" i="1"/>
  <c r="Q46" i="1"/>
  <c r="T46" i="1" s="1"/>
  <c r="AA8" i="1"/>
  <c r="Q8" i="1"/>
  <c r="T8" i="1" s="1"/>
  <c r="X15" i="1"/>
  <c r="Z43" i="1"/>
  <c r="Q44" i="1"/>
  <c r="T44" i="1" s="1"/>
  <c r="Z47" i="1"/>
  <c r="AA64" i="1"/>
  <c r="Q64" i="1"/>
  <c r="T64" i="1" s="1"/>
  <c r="Q21" i="1"/>
  <c r="T21" i="1" s="1"/>
  <c r="Z25" i="1"/>
  <c r="Q26" i="1"/>
  <c r="T26" i="1" s="1"/>
  <c r="Q45" i="1"/>
  <c r="T45" i="1" s="1"/>
  <c r="X49" i="1"/>
  <c r="Q20" i="1"/>
  <c r="T20" i="1" s="1"/>
  <c r="Q41" i="1"/>
  <c r="T41" i="1" s="1"/>
  <c r="AA69" i="1"/>
  <c r="Q69" i="1"/>
  <c r="T69" i="1" s="1"/>
  <c r="AA65" i="1"/>
  <c r="Q65" i="1"/>
  <c r="T65" i="1" s="1"/>
  <c r="AA61" i="1"/>
  <c r="Q61" i="1"/>
  <c r="T61" i="1" s="1"/>
  <c r="AA57" i="1"/>
  <c r="Q57" i="1"/>
  <c r="T57" i="1" s="1"/>
  <c r="AA53" i="1"/>
  <c r="Q53" i="1"/>
  <c r="T53" i="1" s="1"/>
  <c r="AA39" i="1"/>
  <c r="Q39" i="1"/>
  <c r="T39" i="1" s="1"/>
  <c r="AA35" i="1"/>
  <c r="Q35" i="1"/>
  <c r="T35" i="1" s="1"/>
  <c r="AA31" i="1"/>
  <c r="Q31" i="1"/>
  <c r="T31" i="1" s="1"/>
  <c r="AA15" i="1"/>
  <c r="Q15" i="1"/>
  <c r="T15" i="1" s="1"/>
  <c r="AA9" i="1"/>
  <c r="Q9" i="1"/>
  <c r="T9" i="1" s="1"/>
  <c r="P5" i="1"/>
  <c r="AA26" i="1"/>
  <c r="AD32" i="1"/>
  <c r="AA44" i="1"/>
  <c r="AD10" i="1"/>
  <c r="AA22" i="1"/>
  <c r="Z5" i="1"/>
  <c r="K5" i="1"/>
  <c r="AD14" i="1"/>
  <c r="AA20" i="1"/>
  <c r="AA24" i="1"/>
  <c r="AD36" i="1"/>
  <c r="AA42" i="1"/>
  <c r="AA46" i="1"/>
  <c r="AD8" i="1"/>
  <c r="AD12" i="1"/>
  <c r="AD16" i="1"/>
  <c r="AA19" i="1"/>
  <c r="AA21" i="1"/>
  <c r="AA23" i="1"/>
  <c r="AA25" i="1"/>
  <c r="AA27" i="1"/>
  <c r="AD30" i="1"/>
  <c r="AD34" i="1"/>
  <c r="AD38" i="1"/>
  <c r="AA41" i="1"/>
  <c r="AA43" i="1"/>
  <c r="AA45" i="1"/>
  <c r="AA47" i="1"/>
  <c r="AA49" i="1"/>
  <c r="AD49" i="1"/>
  <c r="AD9" i="1"/>
  <c r="AD11" i="1"/>
  <c r="AD13" i="1"/>
  <c r="AD15" i="1"/>
  <c r="AD17" i="1"/>
  <c r="AD29" i="1"/>
  <c r="AD31" i="1"/>
  <c r="AD33" i="1"/>
  <c r="AD35" i="1"/>
  <c r="AD37" i="1"/>
  <c r="AD3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Q70" i="1"/>
  <c r="AA70" i="1"/>
  <c r="X5" i="1" l="1"/>
  <c r="AD47" i="1"/>
  <c r="Q47" i="1"/>
  <c r="T47" i="1" s="1"/>
  <c r="AD43" i="1"/>
  <c r="Q43" i="1"/>
  <c r="T43" i="1" s="1"/>
  <c r="AD25" i="1"/>
  <c r="AD5" i="1" s="1"/>
  <c r="Q25" i="1"/>
  <c r="T25" i="1" s="1"/>
  <c r="T70" i="1"/>
  <c r="AA5" i="1"/>
  <c r="Q5" i="1" l="1"/>
</calcChain>
</file>

<file path=xl/sharedStrings.xml><?xml version="1.0" encoding="utf-8"?>
<sst xmlns="http://schemas.openxmlformats.org/spreadsheetml/2006/main" count="274" uniqueCount="167">
  <si>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</si>
  <si>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</si>
  <si>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</si>
  <si>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</si>
  <si>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</si>
  <si>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</si>
  <si>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</si>
  <si>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</si>
  <si>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</si>
  <si>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</si>
  <si>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</si>
  <si>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</si>
  <si>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</si>
  <si>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</si>
  <si>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</si>
  <si>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</si>
  <si>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</si>
  <si>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</si>
  <si>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</si>
  <si>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</si>
  <si>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</si>
  <si>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</si>
  <si>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</si>
  <si>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</si>
  <si>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</si>
  <si>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</si>
  <si>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</si>
  <si>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</si>
  <si>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</si>
  <si>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</si>
  <si>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</si>
  <si>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21,04,</t>
  </si>
  <si>
    <t>14,04,</t>
  </si>
  <si>
    <t>БОНУС_Готовые чебупели сочные с мясом ТМ Горячая штучка  0,3кг зам    ПОКОМ</t>
  </si>
  <si>
    <t>шт</t>
  </si>
  <si>
    <t>бонус</t>
  </si>
  <si>
    <t>БОНУС_Пельмени Бульмени с говядиной и свининой ТМ Горячая штучка. флоу-пак сфера 0,7 кг ПОКОМ</t>
  </si>
  <si>
    <t>Вареники замороженные постные Благолепные с картофелем и грибами классическая форма, ВЕС,  ПОКОМ</t>
  </si>
  <si>
    <t>кг</t>
  </si>
  <si>
    <t>SU002532</t>
  </si>
  <si>
    <t>Готовые бельмеши сочные с мясом ТМ Горячая штучка 0,3кг зам  ПОКОМ</t>
  </si>
  <si>
    <t>SU003593</t>
  </si>
  <si>
    <t>Готовые чебупели острые с мясом Горячая штучка 0,3 кг зам  ПОКОМ</t>
  </si>
  <si>
    <t>SU003608</t>
  </si>
  <si>
    <t>Готовые чебупели с ветчиной и сыром Горячая штучка 0,3кг зам  ПОКОМ</t>
  </si>
  <si>
    <t>SU003609</t>
  </si>
  <si>
    <t>Готовые чебупели с мясом ТМ Горячая штучка Без свинины 0,3 кг ПОКОМ</t>
  </si>
  <si>
    <t>SU003594</t>
  </si>
  <si>
    <t>Готовые чебупели сочные с мясом ТМ Горячая штучка  0,3кг зам  ПОКОМ</t>
  </si>
  <si>
    <t>SU003604</t>
  </si>
  <si>
    <t>Готовые чебуреки с мясом ТМ Горячая штучка 0,09 кг флоу-пак ПОКОМ</t>
  </si>
  <si>
    <t>SU002573</t>
  </si>
  <si>
    <t>Готовые чебуреки со свининой и говядиной Гор.шт.0,36 кг зам.  ПОКОМ</t>
  </si>
  <si>
    <t>SU003613</t>
  </si>
  <si>
    <t>Круггетсы с сырным соусом ТМ Горячая штучка 0,25 кг зам  ПОКОМ</t>
  </si>
  <si>
    <t>SU000194</t>
  </si>
  <si>
    <t>Круггетсы сочные ТМ Горячая штучка ТС Круггетсы 0,25 кг зам  ПОКОМ</t>
  </si>
  <si>
    <t>SU000195</t>
  </si>
  <si>
    <t>Мини-сосиски в тесте "Фрайпики" 3,7кг ВЕС,  ПОКОМ</t>
  </si>
  <si>
    <t>дубль</t>
  </si>
  <si>
    <t>Мини-сосиски в тесте 3,7кг ВЕС заморож. ТМ Зареченские  ПОКОМ</t>
  </si>
  <si>
    <t>SU003454</t>
  </si>
  <si>
    <t>есть дубль</t>
  </si>
  <si>
    <t>Мини-чебуречки с мясом ВЕС 5,5кг ТМ Зареченские  ПОКОМ</t>
  </si>
  <si>
    <t>SU003434</t>
  </si>
  <si>
    <t>Мини-шарики с курочкой и сыром ТМ Зареченские ВЕС  ПОКОМ</t>
  </si>
  <si>
    <t>SU003448</t>
  </si>
  <si>
    <t>Наггетсы Нагетосы Сочная курочка ТМ Горячая штучка 0,25 кг зам  ПОКОМ</t>
  </si>
  <si>
    <t>SU003598</t>
  </si>
  <si>
    <t>Наггетсы Нагетосы Сочная курочка в хрустящей панировке ТМ Горячая штучка 0,25 кг зам  ПОКОМ</t>
  </si>
  <si>
    <t>SU003599</t>
  </si>
  <si>
    <t>Наггетсы Хрустящие ТМ Зареченские. ВЕС ПОКОМ</t>
  </si>
  <si>
    <t>SU003020</t>
  </si>
  <si>
    <t>Наггетсы из печи 0,25кг ТМ Вязанка ТС Няняггетсы Сливушки замор.  ПОКОМ</t>
  </si>
  <si>
    <t>SU003797</t>
  </si>
  <si>
    <t>Наггетсы с индейкой 0,25кг ТМ Вязанка ТС Няняггетсы Сливушки НД2 замор.  ПОКОМ</t>
  </si>
  <si>
    <t>SU003800</t>
  </si>
  <si>
    <t>Наггетсы с куриным филе и сыром ТМ Вязанка 0,25 кг ПОКОМ</t>
  </si>
  <si>
    <t>SU003795</t>
  </si>
  <si>
    <t>Наггетсы хрустящие п/ф ВЕС ПОКОМ</t>
  </si>
  <si>
    <t>Пекерсы с индейкой в сливочном соусе ТМ Горячая штучка 0,25 кг зам  ПОКОМ</t>
  </si>
  <si>
    <t>SU003596</t>
  </si>
  <si>
    <t>Пельмени Бигбули #МЕГАВКУСИЩЕ с сочной грудинкой ТМ Горячая штучка 0,7 кг. ПОКОМ</t>
  </si>
  <si>
    <t>SU003532</t>
  </si>
  <si>
    <t>Пельмени Бигбули с мясом ТМ Горячая штучка. флоу-пак сфера 0,4 кг. ПОКОМ</t>
  </si>
  <si>
    <t>SU003530</t>
  </si>
  <si>
    <t>Пельмени Бигбули с мясом ТМ Горячая штучка. флоу-пак сфера 0,7 кг ПОКОМ</t>
  </si>
  <si>
    <t>SU003529</t>
  </si>
  <si>
    <t>Пельмени Бигбули со сливочным маслом ТМ Горячая штучка, флоу-пак сфера 0,7. ПОКОМ</t>
  </si>
  <si>
    <t>SU003385</t>
  </si>
  <si>
    <t>Пельмени Бульмени с говядиной и свининой 2,7кг Наваристые Горячая штучка ВЕС  ПОКОМ</t>
  </si>
  <si>
    <t>SU002798</t>
  </si>
  <si>
    <t>Пельмени Бульмени с говядиной и свининой 5кг Наваристые Горячая штучка ВЕС  ПОКОМ</t>
  </si>
  <si>
    <t>SU002595</t>
  </si>
  <si>
    <t>Пельмени Бульмени с говядиной и свининой ТМ Горячая штучка. флоу-пак сфера 0,4 кг ПОКОМ</t>
  </si>
  <si>
    <t>SU003527</t>
  </si>
  <si>
    <t>Пельмени Бульмени с говядиной и свининой ТМ Горячая штучка. флоу-пак сфера 0,7 кг ПОКОМ</t>
  </si>
  <si>
    <t>SU003460</t>
  </si>
  <si>
    <t>Пельмени Бульмени со сливочным маслом ТМ Горячая штучка. флоу-пак сфера 0,4 кг. ПОКОМ</t>
  </si>
  <si>
    <t>SU003528</t>
  </si>
  <si>
    <t>Пельмени Бульмени со сливочным маслом ТМ Горячая штучка.флоу-пак сфера 0,7 кг. ПОКОМ</t>
  </si>
  <si>
    <t>SU003459</t>
  </si>
  <si>
    <t>Пельмени Медвежьи ушки с фермерскими сливками 0,7кг  ПОКОМ</t>
  </si>
  <si>
    <t>не в матрице</t>
  </si>
  <si>
    <t>Пельмени Медвежьи ушки с фермерской свининой и говядиной Большие 0,4кг ТМ Стародворье  ПОКОМ</t>
  </si>
  <si>
    <t>SU003064</t>
  </si>
  <si>
    <t>Пельмени Медвежьи ушки с фермерской свининой и говядиной Малые 0,4кг ТМ Стародворье  ПОКОМ</t>
  </si>
  <si>
    <t>SU003066</t>
  </si>
  <si>
    <t>Пельмени Медвежьи ушки с фермерской свининой и говядиной Малые 0,7кг  ПОКОМ</t>
  </si>
  <si>
    <t>SU003067</t>
  </si>
  <si>
    <t>Пельмени Мясорубские ТМ Стародворье фоупак равиоли 0,7 кг  ПОКОМ</t>
  </si>
  <si>
    <t>SU002920</t>
  </si>
  <si>
    <t>Пельмени Мясорубские с рубленой говядиной 0,7кг ТМ Стародворье  ПОКОМ</t>
  </si>
  <si>
    <t>SU003145</t>
  </si>
  <si>
    <t>Пельмени Мясорубские с рубленой грудинкой ТМ Стародворье флоупак  0,7 кг. ПОКОМ</t>
  </si>
  <si>
    <t>SU003077</t>
  </si>
  <si>
    <t>Пельмени Отборные из свинины и говядины 0,9 кг ТМ Стародворье ТС Медвежье ушко  ПОКОМ</t>
  </si>
  <si>
    <t>SU002066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</si>
  <si>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</si>
  <si>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</si>
  <si>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SU002068</t>
  </si>
  <si>
    <t>Пельмени Отборные с говядиной и свининой 0,43 кг ТМ Стародворье ТС Медвежье ушко</t>
  </si>
  <si>
    <t>SU002069</t>
  </si>
  <si>
    <t>Пельмени С говядиной и свининой, ВЕС, сфера пуговки Мясная Галерея  ПОКОМ</t>
  </si>
  <si>
    <t>SU000197</t>
  </si>
  <si>
    <t>Пельмени Со свининой и говядиной ТМ Особый рецепт Любимая ложка 1,0 кг  ПОКОМ</t>
  </si>
  <si>
    <t>SU002268</t>
  </si>
  <si>
    <t>Пельмени Супермени с мясом, Горячая штучка 0,2кг    ПОКОМ</t>
  </si>
  <si>
    <t>SU002176</t>
  </si>
  <si>
    <t>Пельмени Супермени со сливочным маслом, Горячая штучка 0,2кг    ПОКОМ</t>
  </si>
  <si>
    <t>SU002177</t>
  </si>
  <si>
    <t>Пирожки с мясом 3,7кг ВЕС ТМ Зареченские  ПОКОМ</t>
  </si>
  <si>
    <t>SU003439</t>
  </si>
  <si>
    <t>Пирожки с мясом, картофелем и грибами 3,7кг ВЕС ТМ Зареченские  ПОКОМ</t>
  </si>
  <si>
    <t>SU003442</t>
  </si>
  <si>
    <t>Сочный мегачебурек ТМ Зареченские ВЕС ПОКОМ</t>
  </si>
  <si>
    <t>SU003025</t>
  </si>
  <si>
    <t>Хинкали Классические хинкали ВЕС,  ПОКОМ</t>
  </si>
  <si>
    <t>SU002314</t>
  </si>
  <si>
    <t>Хот-догстер ТМ Горячая штучка ТС Хот-Догстер флоу-пак 0,09 кг. ПОКОМ</t>
  </si>
  <si>
    <t>SU003632</t>
  </si>
  <si>
    <t>Хотстеры ТМ Горячая штучка ТС Хотстеры 0,25 кг зам  ПОКОМ</t>
  </si>
  <si>
    <t>SU003576</t>
  </si>
  <si>
    <t>Хотстеры с сыром 0,25кг ТМ Горячая штучка  ПОКОМ</t>
  </si>
  <si>
    <t>SU003384</t>
  </si>
  <si>
    <t>Хрустящие крылышки ТМ Горячая штучка 0,3 кг зам  ПОКОМ</t>
  </si>
  <si>
    <t>SU003591</t>
  </si>
  <si>
    <t>Хрустящие крылышки ТМ Зареченские ТС Зареченские продукты. ВЕС ПОКОМ</t>
  </si>
  <si>
    <t>SU003024</t>
  </si>
  <si>
    <t>Хрустящие крылышки острые к пиву ТМ Горячая штучка 0,3кг зам  ПОКОМ</t>
  </si>
  <si>
    <t>SU002564</t>
  </si>
  <si>
    <t>Чебупели Курочка гриль ТМ Горячая штучка, 0,3 кг зам  ПОКОМ</t>
  </si>
  <si>
    <t>SU002293</t>
  </si>
  <si>
    <t>Чебупели с мясом ТМ Горячая штучка 0,48 кг XXL зам. ПОКОМ</t>
  </si>
  <si>
    <t>SU002571</t>
  </si>
  <si>
    <t>Чебупицца Пепперони ТМ Горячая штучка ТС Чебупицца 0.25кг зам  ПОКОМ</t>
  </si>
  <si>
    <t>SU003580</t>
  </si>
  <si>
    <t>Чебупицца курочка по-итальянски Горячая штучка 0,25 кг зам  ПОКОМ</t>
  </si>
  <si>
    <t>SU003578</t>
  </si>
  <si>
    <t>Чебуреки Мясные вес 2,7  ПОКОМ</t>
  </si>
  <si>
    <t>SU003012</t>
  </si>
  <si>
    <t>Чебуреки сочные ВЕС ТМ Зареченские  ПОКОМ</t>
  </si>
  <si>
    <t>SU003010</t>
  </si>
  <si>
    <t>нужно увеличить продажи</t>
  </si>
  <si>
    <t>нужно увеличить продажи!!!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</si>
  <si>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есть дубль</t>
    </r>
  </si>
  <si>
    <t>нет потребности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</si>
</sst>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5" borderId="1" xfId="1" applyNumberFormat="1" applyFont="1" applyFill="1"/>
    <xf numFmtId="164" fontId="5" fillId="7" borderId="1" xfId="1" applyNumberFormat="1" applyFont="1" applyFill="1"/>
    <xf numFmtId="164" fontId="4" fillId="6" borderId="1" xfId="1" applyNumberFormat="1" applyFont="1" applyFill="1"/>
    <xf numFmtId="164" fontId="4" fillId="7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J10" sqref="AJ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4" width="0.5703125" customWidth="1"/>
    <col min="15" max="15" width="6" customWidth="1"/>
    <col min="16" max="18" width="7" customWidth="1"/>
    <col min="19" max="19" width="20" customWidth="1"/>
    <col min="20" max="21" width="5" customWidth="1"/>
    <col min="22" max="22" width="6" customWidth="1"/>
    <col min="23" max="23" width="45.7109375" customWidth="1"/>
    <col min="24" max="24" width="6" customWidth="1"/>
    <col min="25" max="25" width="6" style="9" customWidth="1"/>
    <col min="26" max="26" width="6" style="13" customWidth="1"/>
    <col min="27" max="27" width="6" customWidth="1"/>
    <col min="28" max="29" width="5" customWidth="1"/>
    <col min="30" max="30" width="6" style="13" customWidth="1"/>
    <col min="31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7"/>
      <c r="Z1" s="10"/>
      <c r="AA1" s="1"/>
      <c r="AB1" s="1"/>
      <c r="AC1" s="1"/>
      <c r="AD1" s="10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7"/>
      <c r="Z2" s="10"/>
      <c r="AA2" s="1"/>
      <c r="AB2" s="1"/>
      <c r="AC2" s="1"/>
      <c r="AD2" s="10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8" t="s">
        <v>24</v>
      </c>
      <c r="Z3" s="11" t="s">
        <v>25</v>
      </c>
      <c r="AA3" s="2" t="s">
        <v>26</v>
      </c>
      <c r="AB3" s="2" t="s">
        <v>27</v>
      </c>
      <c r="AC3" s="2" t="s">
        <v>28</v>
      </c>
      <c r="AD3" s="11" t="s">
        <v>29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/>
      <c r="X4" s="1"/>
      <c r="Y4" s="7"/>
      <c r="Z4" s="10" t="s">
        <v>166</v>
      </c>
      <c r="AA4" s="1"/>
      <c r="AB4" s="1"/>
      <c r="AC4" s="1"/>
      <c r="AD4" s="10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2974.92</v>
      </c>
      <c r="F5" s="4">
        <f>SUM(F6:F499)</f>
        <v>17745.16</v>
      </c>
      <c r="G5" s="7"/>
      <c r="H5" s="1"/>
      <c r="I5" s="1"/>
      <c r="J5" s="4">
        <f t="shared" ref="J5:R5" si="0">SUM(J6:J499)</f>
        <v>3376.4199999999996</v>
      </c>
      <c r="K5" s="4">
        <f t="shared" si="0"/>
        <v>-401.5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594.98400000000004</v>
      </c>
      <c r="P5" s="4">
        <f t="shared" si="0"/>
        <v>361</v>
      </c>
      <c r="Q5" s="4">
        <f t="shared" si="0"/>
        <v>516</v>
      </c>
      <c r="R5" s="4">
        <f t="shared" si="0"/>
        <v>0</v>
      </c>
      <c r="S5" s="1"/>
      <c r="T5" s="1"/>
      <c r="U5" s="1"/>
      <c r="V5" s="4">
        <f>SUM(V6:V499)</f>
        <v>570.65600000000018</v>
      </c>
      <c r="W5" s="1"/>
      <c r="X5" s="4">
        <f>SUM(X6:X499)</f>
        <v>247.3</v>
      </c>
      <c r="Y5" s="7"/>
      <c r="Z5" s="12">
        <f>SUM(Z6:Z499)</f>
        <v>62</v>
      </c>
      <c r="AA5" s="4">
        <f>SUM(AA6:AA499)</f>
        <v>322.79999999999995</v>
      </c>
      <c r="AB5" s="1"/>
      <c r="AC5" s="1"/>
      <c r="AD5" s="12">
        <f>SUM(AD6:AD499)</f>
        <v>0.71190476190476182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24" t="s">
        <v>33</v>
      </c>
      <c r="B6" s="18" t="s">
        <v>34</v>
      </c>
      <c r="C6" s="18">
        <v>-17</v>
      </c>
      <c r="D6" s="18"/>
      <c r="E6" s="23">
        <v>7</v>
      </c>
      <c r="F6" s="23">
        <v>-29</v>
      </c>
      <c r="G6" s="19">
        <v>0</v>
      </c>
      <c r="H6" s="18"/>
      <c r="I6" s="18" t="s">
        <v>35</v>
      </c>
      <c r="J6" s="18">
        <v>11</v>
      </c>
      <c r="K6" s="18">
        <f t="shared" ref="K6:K37" si="1">E6-J6</f>
        <v>-4</v>
      </c>
      <c r="L6" s="18"/>
      <c r="M6" s="18"/>
      <c r="N6" s="18"/>
      <c r="O6" s="18">
        <f>E6/5</f>
        <v>1.4</v>
      </c>
      <c r="P6" s="20"/>
      <c r="Q6" s="20"/>
      <c r="R6" s="20"/>
      <c r="S6" s="18"/>
      <c r="T6" s="18">
        <f>(F6+Q6)/O6</f>
        <v>-20.714285714285715</v>
      </c>
      <c r="U6" s="18">
        <f>F6/O6</f>
        <v>-20.714285714285715</v>
      </c>
      <c r="V6" s="18">
        <v>3.4</v>
      </c>
      <c r="W6" s="18"/>
      <c r="X6" s="18"/>
      <c r="Y6" s="19"/>
      <c r="Z6" s="21"/>
      <c r="AA6" s="18"/>
      <c r="AB6" s="18"/>
      <c r="AC6" s="18"/>
      <c r="AD6" s="2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24" t="s">
        <v>36</v>
      </c>
      <c r="B7" s="18" t="s">
        <v>34</v>
      </c>
      <c r="C7" s="18">
        <v>-13</v>
      </c>
      <c r="D7" s="18"/>
      <c r="E7" s="23">
        <v>5</v>
      </c>
      <c r="F7" s="23">
        <v>-28</v>
      </c>
      <c r="G7" s="19">
        <v>0</v>
      </c>
      <c r="H7" s="18"/>
      <c r="I7" s="18" t="s">
        <v>35</v>
      </c>
      <c r="J7" s="18">
        <v>15</v>
      </c>
      <c r="K7" s="18">
        <f t="shared" si="1"/>
        <v>-10</v>
      </c>
      <c r="L7" s="18"/>
      <c r="M7" s="18"/>
      <c r="N7" s="18"/>
      <c r="O7" s="18">
        <f t="shared" ref="O7:O70" si="2">E7/5</f>
        <v>1</v>
      </c>
      <c r="P7" s="20"/>
      <c r="Q7" s="20"/>
      <c r="R7" s="20"/>
      <c r="S7" s="18"/>
      <c r="T7" s="18">
        <f t="shared" ref="T7:T70" si="3">(F7+Q7)/O7</f>
        <v>-28</v>
      </c>
      <c r="U7" s="18">
        <f t="shared" ref="U7:U70" si="4">F7/O7</f>
        <v>-28</v>
      </c>
      <c r="V7" s="18">
        <v>2.6</v>
      </c>
      <c r="W7" s="18"/>
      <c r="X7" s="18"/>
      <c r="Y7" s="19"/>
      <c r="Z7" s="21"/>
      <c r="AA7" s="18"/>
      <c r="AB7" s="18"/>
      <c r="AC7" s="18"/>
      <c r="AD7" s="2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38</v>
      </c>
      <c r="C8" s="1">
        <v>50</v>
      </c>
      <c r="D8" s="1"/>
      <c r="E8" s="1">
        <v>20</v>
      </c>
      <c r="F8" s="1">
        <v>30</v>
      </c>
      <c r="G8" s="7">
        <v>1</v>
      </c>
      <c r="H8" s="1">
        <v>90</v>
      </c>
      <c r="I8" s="1" t="s">
        <v>39</v>
      </c>
      <c r="J8" s="1">
        <v>20</v>
      </c>
      <c r="K8" s="1">
        <f t="shared" si="1"/>
        <v>0</v>
      </c>
      <c r="L8" s="1"/>
      <c r="M8" s="1"/>
      <c r="N8" s="1"/>
      <c r="O8" s="1">
        <f t="shared" si="2"/>
        <v>4</v>
      </c>
      <c r="P8" s="5">
        <f>15*O8-F8</f>
        <v>30</v>
      </c>
      <c r="Q8" s="5">
        <f t="shared" ref="Q8:Q17" si="5">Y8*Z8</f>
        <v>60</v>
      </c>
      <c r="R8" s="5"/>
      <c r="S8" s="1"/>
      <c r="T8" s="1">
        <f t="shared" si="3"/>
        <v>22.5</v>
      </c>
      <c r="U8" s="1">
        <f t="shared" si="4"/>
        <v>7.5</v>
      </c>
      <c r="V8" s="1">
        <v>2</v>
      </c>
      <c r="W8" s="1"/>
      <c r="X8" s="1">
        <f t="shared" ref="X8:X17" si="6">G8*P8</f>
        <v>30</v>
      </c>
      <c r="Y8" s="7">
        <v>5</v>
      </c>
      <c r="Z8" s="10">
        <f t="shared" ref="Z8:Z17" si="7">MROUND(P8, Y8*AB8)/Y8</f>
        <v>12</v>
      </c>
      <c r="AA8" s="1">
        <f t="shared" ref="AA8:AA17" si="8">Z8*Y8*G8</f>
        <v>60</v>
      </c>
      <c r="AB8" s="1">
        <v>12</v>
      </c>
      <c r="AC8" s="1">
        <v>144</v>
      </c>
      <c r="AD8" s="10">
        <f t="shared" ref="AD8:AD17" si="9">Z8/AC8</f>
        <v>8.3333333333333329E-2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40</v>
      </c>
      <c r="B9" s="1" t="s">
        <v>34</v>
      </c>
      <c r="C9" s="1">
        <v>147</v>
      </c>
      <c r="D9" s="1"/>
      <c r="E9" s="1">
        <v>26</v>
      </c>
      <c r="F9" s="1">
        <v>119</v>
      </c>
      <c r="G9" s="7">
        <v>0.3</v>
      </c>
      <c r="H9" s="1">
        <v>180</v>
      </c>
      <c r="I9" s="1" t="s">
        <v>41</v>
      </c>
      <c r="J9" s="1">
        <v>28</v>
      </c>
      <c r="K9" s="1">
        <f t="shared" si="1"/>
        <v>-2</v>
      </c>
      <c r="L9" s="1"/>
      <c r="M9" s="1"/>
      <c r="N9" s="1"/>
      <c r="O9" s="1">
        <f t="shared" si="2"/>
        <v>5.2</v>
      </c>
      <c r="P9" s="5"/>
      <c r="Q9" s="5">
        <f t="shared" si="5"/>
        <v>0</v>
      </c>
      <c r="R9" s="5"/>
      <c r="S9" s="1"/>
      <c r="T9" s="1">
        <f t="shared" si="3"/>
        <v>22.884615384615383</v>
      </c>
      <c r="U9" s="1">
        <f t="shared" si="4"/>
        <v>22.884615384615383</v>
      </c>
      <c r="V9" s="1">
        <v>4.2</v>
      </c>
      <c r="W9" s="25" t="s">
        <v>163</v>
      </c>
      <c r="X9" s="1">
        <f t="shared" si="6"/>
        <v>0</v>
      </c>
      <c r="Y9" s="7">
        <v>12</v>
      </c>
      <c r="Z9" s="10">
        <f t="shared" si="7"/>
        <v>0</v>
      </c>
      <c r="AA9" s="1">
        <f t="shared" si="8"/>
        <v>0</v>
      </c>
      <c r="AB9" s="1">
        <v>14</v>
      </c>
      <c r="AC9" s="1">
        <v>70</v>
      </c>
      <c r="AD9" s="10">
        <f t="shared" si="9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42</v>
      </c>
      <c r="B10" s="1" t="s">
        <v>34</v>
      </c>
      <c r="C10" s="1">
        <v>281</v>
      </c>
      <c r="D10" s="1">
        <v>2</v>
      </c>
      <c r="E10" s="1">
        <v>40</v>
      </c>
      <c r="F10" s="1">
        <v>232</v>
      </c>
      <c r="G10" s="7">
        <v>0.3</v>
      </c>
      <c r="H10" s="1">
        <v>180</v>
      </c>
      <c r="I10" s="1" t="s">
        <v>43</v>
      </c>
      <c r="J10" s="1">
        <v>47</v>
      </c>
      <c r="K10" s="1">
        <f t="shared" si="1"/>
        <v>-7</v>
      </c>
      <c r="L10" s="1"/>
      <c r="M10" s="1"/>
      <c r="N10" s="1"/>
      <c r="O10" s="1">
        <f t="shared" si="2"/>
        <v>8</v>
      </c>
      <c r="P10" s="5"/>
      <c r="Q10" s="5">
        <f t="shared" si="5"/>
        <v>0</v>
      </c>
      <c r="R10" s="5"/>
      <c r="S10" s="1"/>
      <c r="T10" s="1">
        <f t="shared" si="3"/>
        <v>29</v>
      </c>
      <c r="U10" s="1">
        <f t="shared" si="4"/>
        <v>29</v>
      </c>
      <c r="V10" s="1">
        <v>10.4</v>
      </c>
      <c r="W10" s="25" t="s">
        <v>163</v>
      </c>
      <c r="X10" s="1">
        <f t="shared" si="6"/>
        <v>0</v>
      </c>
      <c r="Y10" s="7">
        <v>12</v>
      </c>
      <c r="Z10" s="10">
        <f t="shared" si="7"/>
        <v>0</v>
      </c>
      <c r="AA10" s="1">
        <f t="shared" si="8"/>
        <v>0</v>
      </c>
      <c r="AB10" s="1">
        <v>14</v>
      </c>
      <c r="AC10" s="1">
        <v>70</v>
      </c>
      <c r="AD10" s="10">
        <f t="shared" si="9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34</v>
      </c>
      <c r="C11" s="1">
        <v>568</v>
      </c>
      <c r="D11" s="1"/>
      <c r="E11" s="1">
        <v>98</v>
      </c>
      <c r="F11" s="1">
        <v>456</v>
      </c>
      <c r="G11" s="7">
        <v>0.3</v>
      </c>
      <c r="H11" s="1">
        <v>180</v>
      </c>
      <c r="I11" s="1" t="s">
        <v>45</v>
      </c>
      <c r="J11" s="1">
        <v>108</v>
      </c>
      <c r="K11" s="1">
        <f t="shared" si="1"/>
        <v>-10</v>
      </c>
      <c r="L11" s="1"/>
      <c r="M11" s="1"/>
      <c r="N11" s="1"/>
      <c r="O11" s="1">
        <f t="shared" si="2"/>
        <v>19.600000000000001</v>
      </c>
      <c r="P11" s="5"/>
      <c r="Q11" s="5">
        <f t="shared" si="5"/>
        <v>0</v>
      </c>
      <c r="R11" s="5"/>
      <c r="S11" s="1"/>
      <c r="T11" s="1">
        <f t="shared" si="3"/>
        <v>23.26530612244898</v>
      </c>
      <c r="U11" s="1">
        <f t="shared" si="4"/>
        <v>23.26530612244898</v>
      </c>
      <c r="V11" s="1">
        <v>21.6</v>
      </c>
      <c r="W11" s="25" t="s">
        <v>163</v>
      </c>
      <c r="X11" s="1">
        <f t="shared" si="6"/>
        <v>0</v>
      </c>
      <c r="Y11" s="7">
        <v>12</v>
      </c>
      <c r="Z11" s="10">
        <f t="shared" si="7"/>
        <v>0</v>
      </c>
      <c r="AA11" s="1">
        <f t="shared" si="8"/>
        <v>0</v>
      </c>
      <c r="AB11" s="1">
        <v>14</v>
      </c>
      <c r="AC11" s="1">
        <v>70</v>
      </c>
      <c r="AD11" s="10">
        <f t="shared" si="9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34</v>
      </c>
      <c r="C12" s="1">
        <v>303</v>
      </c>
      <c r="D12" s="1">
        <v>1</v>
      </c>
      <c r="E12" s="1">
        <v>29</v>
      </c>
      <c r="F12" s="1">
        <v>267</v>
      </c>
      <c r="G12" s="7">
        <v>0.3</v>
      </c>
      <c r="H12" s="1">
        <v>180</v>
      </c>
      <c r="I12" s="1" t="s">
        <v>47</v>
      </c>
      <c r="J12" s="1">
        <v>32</v>
      </c>
      <c r="K12" s="1">
        <f t="shared" si="1"/>
        <v>-3</v>
      </c>
      <c r="L12" s="1"/>
      <c r="M12" s="1"/>
      <c r="N12" s="1"/>
      <c r="O12" s="1">
        <f t="shared" si="2"/>
        <v>5.8</v>
      </c>
      <c r="P12" s="5"/>
      <c r="Q12" s="5">
        <f t="shared" si="5"/>
        <v>0</v>
      </c>
      <c r="R12" s="5"/>
      <c r="S12" s="1"/>
      <c r="T12" s="1">
        <f t="shared" si="3"/>
        <v>46.03448275862069</v>
      </c>
      <c r="U12" s="1">
        <f t="shared" si="4"/>
        <v>46.03448275862069</v>
      </c>
      <c r="V12" s="1">
        <v>5.8</v>
      </c>
      <c r="W12" s="26" t="s">
        <v>164</v>
      </c>
      <c r="X12" s="1">
        <f t="shared" si="6"/>
        <v>0</v>
      </c>
      <c r="Y12" s="7">
        <v>12</v>
      </c>
      <c r="Z12" s="10">
        <f t="shared" si="7"/>
        <v>0</v>
      </c>
      <c r="AA12" s="1">
        <f t="shared" si="8"/>
        <v>0</v>
      </c>
      <c r="AB12" s="1">
        <v>14</v>
      </c>
      <c r="AC12" s="1">
        <v>70</v>
      </c>
      <c r="AD12" s="10">
        <f t="shared" si="9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34</v>
      </c>
      <c r="C13" s="1">
        <v>1218</v>
      </c>
      <c r="D13" s="1"/>
      <c r="E13" s="23">
        <f>132+E6</f>
        <v>139</v>
      </c>
      <c r="F13" s="23">
        <f>1071+F6</f>
        <v>1042</v>
      </c>
      <c r="G13" s="7">
        <v>0.3</v>
      </c>
      <c r="H13" s="1">
        <v>180</v>
      </c>
      <c r="I13" s="1" t="s">
        <v>49</v>
      </c>
      <c r="J13" s="1">
        <v>142</v>
      </c>
      <c r="K13" s="1">
        <f t="shared" si="1"/>
        <v>-3</v>
      </c>
      <c r="L13" s="1"/>
      <c r="M13" s="1"/>
      <c r="N13" s="1"/>
      <c r="O13" s="1">
        <f t="shared" si="2"/>
        <v>27.8</v>
      </c>
      <c r="P13" s="5"/>
      <c r="Q13" s="5">
        <f t="shared" si="5"/>
        <v>0</v>
      </c>
      <c r="R13" s="5"/>
      <c r="S13" s="1"/>
      <c r="T13" s="1">
        <f t="shared" si="3"/>
        <v>37.482014388489205</v>
      </c>
      <c r="U13" s="1">
        <f t="shared" si="4"/>
        <v>37.482014388489205</v>
      </c>
      <c r="V13" s="1">
        <v>30</v>
      </c>
      <c r="W13" s="25" t="s">
        <v>163</v>
      </c>
      <c r="X13" s="1">
        <f t="shared" si="6"/>
        <v>0</v>
      </c>
      <c r="Y13" s="7">
        <v>12</v>
      </c>
      <c r="Z13" s="10">
        <f t="shared" si="7"/>
        <v>0</v>
      </c>
      <c r="AA13" s="1">
        <f t="shared" si="8"/>
        <v>0</v>
      </c>
      <c r="AB13" s="1">
        <v>14</v>
      </c>
      <c r="AC13" s="1">
        <v>70</v>
      </c>
      <c r="AD13" s="10">
        <f t="shared" si="9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50</v>
      </c>
      <c r="B14" s="1" t="s">
        <v>34</v>
      </c>
      <c r="C14" s="1">
        <v>270</v>
      </c>
      <c r="D14" s="1"/>
      <c r="E14" s="1">
        <v>64</v>
      </c>
      <c r="F14" s="1">
        <v>206</v>
      </c>
      <c r="G14" s="7">
        <v>0.09</v>
      </c>
      <c r="H14" s="1">
        <v>180</v>
      </c>
      <c r="I14" s="1" t="s">
        <v>51</v>
      </c>
      <c r="J14" s="1">
        <v>64</v>
      </c>
      <c r="K14" s="1">
        <f t="shared" si="1"/>
        <v>0</v>
      </c>
      <c r="L14" s="1"/>
      <c r="M14" s="1"/>
      <c r="N14" s="1"/>
      <c r="O14" s="1">
        <f t="shared" si="2"/>
        <v>12.8</v>
      </c>
      <c r="P14" s="5"/>
      <c r="Q14" s="5">
        <f t="shared" si="5"/>
        <v>0</v>
      </c>
      <c r="R14" s="5"/>
      <c r="S14" s="1"/>
      <c r="T14" s="1">
        <f t="shared" si="3"/>
        <v>16.09375</v>
      </c>
      <c r="U14" s="1">
        <f t="shared" si="4"/>
        <v>16.09375</v>
      </c>
      <c r="V14" s="1">
        <v>11.2</v>
      </c>
      <c r="W14" s="1"/>
      <c r="X14" s="1">
        <f t="shared" si="6"/>
        <v>0</v>
      </c>
      <c r="Y14" s="7">
        <v>24</v>
      </c>
      <c r="Z14" s="10">
        <f t="shared" si="7"/>
        <v>0</v>
      </c>
      <c r="AA14" s="1">
        <f t="shared" si="8"/>
        <v>0</v>
      </c>
      <c r="AB14" s="1">
        <v>14</v>
      </c>
      <c r="AC14" s="1">
        <v>126</v>
      </c>
      <c r="AD14" s="10">
        <f t="shared" si="9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52</v>
      </c>
      <c r="B15" s="1" t="s">
        <v>34</v>
      </c>
      <c r="C15" s="1">
        <v>235</v>
      </c>
      <c r="D15" s="1"/>
      <c r="E15" s="1">
        <v>68</v>
      </c>
      <c r="F15" s="1">
        <v>165</v>
      </c>
      <c r="G15" s="7">
        <v>0.36</v>
      </c>
      <c r="H15" s="1">
        <v>180</v>
      </c>
      <c r="I15" s="1" t="s">
        <v>53</v>
      </c>
      <c r="J15" s="1">
        <v>68</v>
      </c>
      <c r="K15" s="1">
        <f t="shared" si="1"/>
        <v>0</v>
      </c>
      <c r="L15" s="1"/>
      <c r="M15" s="1"/>
      <c r="N15" s="1"/>
      <c r="O15" s="1">
        <f t="shared" si="2"/>
        <v>13.6</v>
      </c>
      <c r="P15" s="5"/>
      <c r="Q15" s="5">
        <f t="shared" si="5"/>
        <v>0</v>
      </c>
      <c r="R15" s="5"/>
      <c r="S15" s="1"/>
      <c r="T15" s="1">
        <f t="shared" si="3"/>
        <v>12.132352941176471</v>
      </c>
      <c r="U15" s="1">
        <f t="shared" si="4"/>
        <v>12.132352941176471</v>
      </c>
      <c r="V15" s="1">
        <v>8</v>
      </c>
      <c r="W15" s="1"/>
      <c r="X15" s="1">
        <f t="shared" si="6"/>
        <v>0</v>
      </c>
      <c r="Y15" s="7">
        <v>10</v>
      </c>
      <c r="Z15" s="10">
        <f t="shared" si="7"/>
        <v>0</v>
      </c>
      <c r="AA15" s="1">
        <f t="shared" si="8"/>
        <v>0</v>
      </c>
      <c r="AB15" s="1">
        <v>14</v>
      </c>
      <c r="AC15" s="1">
        <v>70</v>
      </c>
      <c r="AD15" s="10">
        <f t="shared" si="9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54</v>
      </c>
      <c r="B16" s="1" t="s">
        <v>34</v>
      </c>
      <c r="C16" s="1">
        <v>268</v>
      </c>
      <c r="D16" s="1"/>
      <c r="E16" s="1">
        <v>77</v>
      </c>
      <c r="F16" s="1">
        <v>185</v>
      </c>
      <c r="G16" s="7">
        <v>0.25</v>
      </c>
      <c r="H16" s="1">
        <v>180</v>
      </c>
      <c r="I16" s="1" t="s">
        <v>55</v>
      </c>
      <c r="J16" s="1">
        <v>82</v>
      </c>
      <c r="K16" s="1">
        <f t="shared" si="1"/>
        <v>-5</v>
      </c>
      <c r="L16" s="1"/>
      <c r="M16" s="1"/>
      <c r="N16" s="1"/>
      <c r="O16" s="1">
        <f t="shared" si="2"/>
        <v>15.4</v>
      </c>
      <c r="P16" s="5"/>
      <c r="Q16" s="5">
        <f t="shared" si="5"/>
        <v>0</v>
      </c>
      <c r="R16" s="5"/>
      <c r="S16" s="1"/>
      <c r="T16" s="1">
        <f t="shared" si="3"/>
        <v>12.012987012987013</v>
      </c>
      <c r="U16" s="1">
        <f t="shared" si="4"/>
        <v>12.012987012987013</v>
      </c>
      <c r="V16" s="1">
        <v>13.8</v>
      </c>
      <c r="W16" s="1"/>
      <c r="X16" s="1">
        <f t="shared" si="6"/>
        <v>0</v>
      </c>
      <c r="Y16" s="7">
        <v>12</v>
      </c>
      <c r="Z16" s="10">
        <f t="shared" si="7"/>
        <v>0</v>
      </c>
      <c r="AA16" s="1">
        <f t="shared" si="8"/>
        <v>0</v>
      </c>
      <c r="AB16" s="1">
        <v>14</v>
      </c>
      <c r="AC16" s="1">
        <v>70</v>
      </c>
      <c r="AD16" s="10">
        <f t="shared" si="9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56</v>
      </c>
      <c r="B17" s="1" t="s">
        <v>34</v>
      </c>
      <c r="C17" s="1">
        <v>275</v>
      </c>
      <c r="D17" s="1"/>
      <c r="E17" s="1">
        <v>52</v>
      </c>
      <c r="F17" s="1">
        <v>217</v>
      </c>
      <c r="G17" s="7">
        <v>0.25</v>
      </c>
      <c r="H17" s="1">
        <v>180</v>
      </c>
      <c r="I17" s="1" t="s">
        <v>57</v>
      </c>
      <c r="J17" s="1">
        <v>56</v>
      </c>
      <c r="K17" s="1">
        <f t="shared" si="1"/>
        <v>-4</v>
      </c>
      <c r="L17" s="1"/>
      <c r="M17" s="1"/>
      <c r="N17" s="1"/>
      <c r="O17" s="1">
        <f t="shared" si="2"/>
        <v>10.4</v>
      </c>
      <c r="P17" s="5"/>
      <c r="Q17" s="5">
        <f t="shared" si="5"/>
        <v>0</v>
      </c>
      <c r="R17" s="5"/>
      <c r="S17" s="1"/>
      <c r="T17" s="1">
        <f t="shared" si="3"/>
        <v>20.865384615384613</v>
      </c>
      <c r="U17" s="1">
        <f t="shared" si="4"/>
        <v>20.865384615384613</v>
      </c>
      <c r="V17" s="1">
        <v>11.8</v>
      </c>
      <c r="W17" s="25" t="s">
        <v>163</v>
      </c>
      <c r="X17" s="1">
        <f t="shared" si="6"/>
        <v>0</v>
      </c>
      <c r="Y17" s="7">
        <v>12</v>
      </c>
      <c r="Z17" s="10">
        <f t="shared" si="7"/>
        <v>0</v>
      </c>
      <c r="AA17" s="1">
        <f t="shared" si="8"/>
        <v>0</v>
      </c>
      <c r="AB17" s="1">
        <v>14</v>
      </c>
      <c r="AC17" s="1">
        <v>70</v>
      </c>
      <c r="AD17" s="10">
        <f t="shared" si="9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4" t="s">
        <v>58</v>
      </c>
      <c r="B18" s="14" t="s">
        <v>38</v>
      </c>
      <c r="C18" s="14">
        <v>-4.7</v>
      </c>
      <c r="D18" s="14"/>
      <c r="E18" s="14"/>
      <c r="F18" s="23">
        <v>-4.7</v>
      </c>
      <c r="G18" s="15">
        <v>0</v>
      </c>
      <c r="H18" s="14">
        <v>180</v>
      </c>
      <c r="I18" s="22" t="s">
        <v>103</v>
      </c>
      <c r="J18" s="14"/>
      <c r="K18" s="14">
        <f t="shared" si="1"/>
        <v>0</v>
      </c>
      <c r="L18" s="14"/>
      <c r="M18" s="14"/>
      <c r="N18" s="14"/>
      <c r="O18" s="14">
        <f t="shared" si="2"/>
        <v>0</v>
      </c>
      <c r="P18" s="16"/>
      <c r="Q18" s="16"/>
      <c r="R18" s="16"/>
      <c r="S18" s="14"/>
      <c r="T18" s="14" t="e">
        <f t="shared" si="3"/>
        <v>#DIV/0!</v>
      </c>
      <c r="U18" s="14" t="e">
        <f t="shared" si="4"/>
        <v>#DIV/0!</v>
      </c>
      <c r="V18" s="14">
        <v>0.94000000000000006</v>
      </c>
      <c r="W18" s="14" t="s">
        <v>59</v>
      </c>
      <c r="X18" s="14"/>
      <c r="Y18" s="15"/>
      <c r="Z18" s="17"/>
      <c r="AA18" s="14"/>
      <c r="AB18" s="14"/>
      <c r="AC18" s="14"/>
      <c r="AD18" s="17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60</v>
      </c>
      <c r="B19" s="1" t="s">
        <v>38</v>
      </c>
      <c r="C19" s="1">
        <v>177.6</v>
      </c>
      <c r="D19" s="1"/>
      <c r="E19" s="1">
        <v>33.299999999999997</v>
      </c>
      <c r="F19" s="23">
        <f>133.2+F18</f>
        <v>128.5</v>
      </c>
      <c r="G19" s="7">
        <v>1</v>
      </c>
      <c r="H19" s="1">
        <v>180</v>
      </c>
      <c r="I19" s="1" t="s">
        <v>61</v>
      </c>
      <c r="J19" s="1">
        <v>44.4</v>
      </c>
      <c r="K19" s="1">
        <f t="shared" si="1"/>
        <v>-11.100000000000001</v>
      </c>
      <c r="L19" s="1"/>
      <c r="M19" s="1"/>
      <c r="N19" s="1"/>
      <c r="O19" s="1">
        <f t="shared" si="2"/>
        <v>6.6599999999999993</v>
      </c>
      <c r="P19" s="5"/>
      <c r="Q19" s="5">
        <f t="shared" ref="Q19:Q27" si="10">Y19*Z19</f>
        <v>0</v>
      </c>
      <c r="R19" s="5"/>
      <c r="S19" s="1"/>
      <c r="T19" s="1">
        <f t="shared" si="3"/>
        <v>19.294294294294296</v>
      </c>
      <c r="U19" s="1">
        <f t="shared" si="4"/>
        <v>19.294294294294296</v>
      </c>
      <c r="V19" s="1">
        <v>6.8600000000000012</v>
      </c>
      <c r="W19" s="1" t="s">
        <v>62</v>
      </c>
      <c r="X19" s="1">
        <f t="shared" ref="X19:X27" si="11">G19*P19</f>
        <v>0</v>
      </c>
      <c r="Y19" s="7">
        <v>3.7</v>
      </c>
      <c r="Z19" s="10">
        <f t="shared" ref="Z19:Z27" si="12">MROUND(P19, Y19*AB19)/Y19</f>
        <v>0</v>
      </c>
      <c r="AA19" s="1">
        <f t="shared" ref="AA19:AA27" si="13">Z19*Y19*G19</f>
        <v>0</v>
      </c>
      <c r="AB19" s="1">
        <v>14</v>
      </c>
      <c r="AC19" s="1">
        <v>126</v>
      </c>
      <c r="AD19" s="10">
        <f t="shared" ref="AD19:AD27" si="14">Z19/AC19</f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63</v>
      </c>
      <c r="B20" s="1" t="s">
        <v>38</v>
      </c>
      <c r="C20" s="1">
        <v>187</v>
      </c>
      <c r="D20" s="1"/>
      <c r="E20" s="1">
        <v>10.5</v>
      </c>
      <c r="F20" s="1">
        <v>176.5</v>
      </c>
      <c r="G20" s="7">
        <v>1</v>
      </c>
      <c r="H20" s="1">
        <v>180</v>
      </c>
      <c r="I20" s="1" t="s">
        <v>64</v>
      </c>
      <c r="J20" s="1">
        <v>19.7</v>
      </c>
      <c r="K20" s="1">
        <f t="shared" si="1"/>
        <v>-9.1999999999999993</v>
      </c>
      <c r="L20" s="1"/>
      <c r="M20" s="1"/>
      <c r="N20" s="1"/>
      <c r="O20" s="1">
        <f t="shared" si="2"/>
        <v>2.1</v>
      </c>
      <c r="P20" s="5"/>
      <c r="Q20" s="5">
        <f t="shared" si="10"/>
        <v>0</v>
      </c>
      <c r="R20" s="5"/>
      <c r="S20" s="1"/>
      <c r="T20" s="1">
        <f t="shared" si="3"/>
        <v>84.047619047619051</v>
      </c>
      <c r="U20" s="1">
        <f t="shared" si="4"/>
        <v>84.047619047619051</v>
      </c>
      <c r="V20" s="1">
        <v>3.3</v>
      </c>
      <c r="W20" s="26" t="s">
        <v>164</v>
      </c>
      <c r="X20" s="1">
        <f t="shared" si="11"/>
        <v>0</v>
      </c>
      <c r="Y20" s="7">
        <v>5.5</v>
      </c>
      <c r="Z20" s="10">
        <f t="shared" si="12"/>
        <v>0</v>
      </c>
      <c r="AA20" s="1">
        <f t="shared" si="13"/>
        <v>0</v>
      </c>
      <c r="AB20" s="1">
        <v>12</v>
      </c>
      <c r="AC20" s="1">
        <v>84</v>
      </c>
      <c r="AD20" s="10">
        <f t="shared" si="14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65</v>
      </c>
      <c r="B21" s="1" t="s">
        <v>38</v>
      </c>
      <c r="C21" s="1">
        <v>123</v>
      </c>
      <c r="D21" s="1"/>
      <c r="E21" s="1">
        <v>9</v>
      </c>
      <c r="F21" s="1">
        <v>111</v>
      </c>
      <c r="G21" s="7">
        <v>1</v>
      </c>
      <c r="H21" s="1">
        <v>180</v>
      </c>
      <c r="I21" s="1" t="s">
        <v>66</v>
      </c>
      <c r="J21" s="1">
        <v>12</v>
      </c>
      <c r="K21" s="1">
        <f t="shared" si="1"/>
        <v>-3</v>
      </c>
      <c r="L21" s="1"/>
      <c r="M21" s="1"/>
      <c r="N21" s="1"/>
      <c r="O21" s="1">
        <f t="shared" si="2"/>
        <v>1.8</v>
      </c>
      <c r="P21" s="5"/>
      <c r="Q21" s="5">
        <f t="shared" si="10"/>
        <v>0</v>
      </c>
      <c r="R21" s="5"/>
      <c r="S21" s="1"/>
      <c r="T21" s="1">
        <f t="shared" si="3"/>
        <v>61.666666666666664</v>
      </c>
      <c r="U21" s="1">
        <f t="shared" si="4"/>
        <v>61.666666666666664</v>
      </c>
      <c r="V21" s="1">
        <v>0.6</v>
      </c>
      <c r="W21" s="26" t="s">
        <v>164</v>
      </c>
      <c r="X21" s="1">
        <f t="shared" si="11"/>
        <v>0</v>
      </c>
      <c r="Y21" s="7">
        <v>3</v>
      </c>
      <c r="Z21" s="10">
        <f t="shared" si="12"/>
        <v>0</v>
      </c>
      <c r="AA21" s="1">
        <f t="shared" si="13"/>
        <v>0</v>
      </c>
      <c r="AB21" s="1">
        <v>14</v>
      </c>
      <c r="AC21" s="1">
        <v>126</v>
      </c>
      <c r="AD21" s="10">
        <f t="shared" si="14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67</v>
      </c>
      <c r="B22" s="1" t="s">
        <v>34</v>
      </c>
      <c r="C22" s="1">
        <v>366</v>
      </c>
      <c r="D22" s="1"/>
      <c r="E22" s="1">
        <v>46</v>
      </c>
      <c r="F22" s="1">
        <v>317</v>
      </c>
      <c r="G22" s="7">
        <v>0.25</v>
      </c>
      <c r="H22" s="1">
        <v>365</v>
      </c>
      <c r="I22" s="1" t="s">
        <v>68</v>
      </c>
      <c r="J22" s="1">
        <v>46</v>
      </c>
      <c r="K22" s="1">
        <f t="shared" si="1"/>
        <v>0</v>
      </c>
      <c r="L22" s="1"/>
      <c r="M22" s="1"/>
      <c r="N22" s="1"/>
      <c r="O22" s="1">
        <f t="shared" si="2"/>
        <v>9.1999999999999993</v>
      </c>
      <c r="P22" s="5"/>
      <c r="Q22" s="5">
        <f t="shared" si="10"/>
        <v>0</v>
      </c>
      <c r="R22" s="5"/>
      <c r="S22" s="1"/>
      <c r="T22" s="1">
        <f t="shared" si="3"/>
        <v>34.456521739130437</v>
      </c>
      <c r="U22" s="1">
        <f t="shared" si="4"/>
        <v>34.456521739130437</v>
      </c>
      <c r="V22" s="1">
        <v>11.4</v>
      </c>
      <c r="W22" s="25" t="s">
        <v>163</v>
      </c>
      <c r="X22" s="1">
        <f t="shared" si="11"/>
        <v>0</v>
      </c>
      <c r="Y22" s="7">
        <v>6</v>
      </c>
      <c r="Z22" s="10">
        <f t="shared" si="12"/>
        <v>0</v>
      </c>
      <c r="AA22" s="1">
        <f t="shared" si="13"/>
        <v>0</v>
      </c>
      <c r="AB22" s="1">
        <v>14</v>
      </c>
      <c r="AC22" s="1">
        <v>140</v>
      </c>
      <c r="AD22" s="10">
        <f t="shared" si="14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69</v>
      </c>
      <c r="B23" s="1" t="s">
        <v>34</v>
      </c>
      <c r="C23" s="1">
        <v>519</v>
      </c>
      <c r="D23" s="1"/>
      <c r="E23" s="1">
        <v>87</v>
      </c>
      <c r="F23" s="1">
        <v>425</v>
      </c>
      <c r="G23" s="7">
        <v>0.25</v>
      </c>
      <c r="H23" s="1">
        <v>365</v>
      </c>
      <c r="I23" s="1" t="s">
        <v>70</v>
      </c>
      <c r="J23" s="1">
        <v>90</v>
      </c>
      <c r="K23" s="1">
        <f t="shared" si="1"/>
        <v>-3</v>
      </c>
      <c r="L23" s="1"/>
      <c r="M23" s="1"/>
      <c r="N23" s="1"/>
      <c r="O23" s="1">
        <f t="shared" si="2"/>
        <v>17.399999999999999</v>
      </c>
      <c r="P23" s="5"/>
      <c r="Q23" s="5">
        <f t="shared" si="10"/>
        <v>0</v>
      </c>
      <c r="R23" s="5"/>
      <c r="S23" s="1"/>
      <c r="T23" s="1">
        <f t="shared" si="3"/>
        <v>24.425287356321842</v>
      </c>
      <c r="U23" s="1">
        <f t="shared" si="4"/>
        <v>24.425287356321842</v>
      </c>
      <c r="V23" s="1">
        <v>14.2</v>
      </c>
      <c r="W23" s="25" t="s">
        <v>163</v>
      </c>
      <c r="X23" s="1">
        <f t="shared" si="11"/>
        <v>0</v>
      </c>
      <c r="Y23" s="7">
        <v>6</v>
      </c>
      <c r="Z23" s="10">
        <f t="shared" si="12"/>
        <v>0</v>
      </c>
      <c r="AA23" s="1">
        <f t="shared" si="13"/>
        <v>0</v>
      </c>
      <c r="AB23" s="1">
        <v>14</v>
      </c>
      <c r="AC23" s="1">
        <v>140</v>
      </c>
      <c r="AD23" s="10">
        <f t="shared" si="14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71</v>
      </c>
      <c r="B24" s="1" t="s">
        <v>38</v>
      </c>
      <c r="C24" s="1">
        <v>552</v>
      </c>
      <c r="D24" s="1"/>
      <c r="E24" s="1">
        <v>30</v>
      </c>
      <c r="F24" s="23">
        <f>516+F28</f>
        <v>510</v>
      </c>
      <c r="G24" s="7">
        <v>1</v>
      </c>
      <c r="H24" s="1">
        <v>180</v>
      </c>
      <c r="I24" s="1" t="s">
        <v>72</v>
      </c>
      <c r="J24" s="1">
        <v>34.5</v>
      </c>
      <c r="K24" s="1">
        <f t="shared" si="1"/>
        <v>-4.5</v>
      </c>
      <c r="L24" s="1"/>
      <c r="M24" s="1"/>
      <c r="N24" s="1"/>
      <c r="O24" s="1">
        <f t="shared" si="2"/>
        <v>6</v>
      </c>
      <c r="P24" s="5"/>
      <c r="Q24" s="5">
        <f t="shared" si="10"/>
        <v>0</v>
      </c>
      <c r="R24" s="5"/>
      <c r="S24" s="1"/>
      <c r="T24" s="1">
        <f t="shared" si="3"/>
        <v>85</v>
      </c>
      <c r="U24" s="1">
        <f t="shared" si="4"/>
        <v>85</v>
      </c>
      <c r="V24" s="1">
        <v>6</v>
      </c>
      <c r="W24" s="25" t="s">
        <v>165</v>
      </c>
      <c r="X24" s="1">
        <f t="shared" si="11"/>
        <v>0</v>
      </c>
      <c r="Y24" s="7">
        <v>6</v>
      </c>
      <c r="Z24" s="10">
        <f t="shared" si="12"/>
        <v>0</v>
      </c>
      <c r="AA24" s="1">
        <f t="shared" si="13"/>
        <v>0</v>
      </c>
      <c r="AB24" s="1">
        <v>12</v>
      </c>
      <c r="AC24" s="1">
        <v>84</v>
      </c>
      <c r="AD24" s="10">
        <f t="shared" si="14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73</v>
      </c>
      <c r="B25" s="1" t="s">
        <v>34</v>
      </c>
      <c r="C25" s="1">
        <v>265</v>
      </c>
      <c r="D25" s="1"/>
      <c r="E25" s="1">
        <v>86</v>
      </c>
      <c r="F25" s="1">
        <v>174</v>
      </c>
      <c r="G25" s="7">
        <v>0.25</v>
      </c>
      <c r="H25" s="1">
        <v>365</v>
      </c>
      <c r="I25" s="1" t="s">
        <v>74</v>
      </c>
      <c r="J25" s="1">
        <v>88</v>
      </c>
      <c r="K25" s="1">
        <f t="shared" si="1"/>
        <v>-2</v>
      </c>
      <c r="L25" s="1"/>
      <c r="M25" s="1"/>
      <c r="N25" s="1"/>
      <c r="O25" s="1">
        <f t="shared" si="2"/>
        <v>17.2</v>
      </c>
      <c r="P25" s="5">
        <f t="shared" ref="P25" si="15">15*O25-F25</f>
        <v>84</v>
      </c>
      <c r="Q25" s="5">
        <f t="shared" si="10"/>
        <v>168</v>
      </c>
      <c r="R25" s="5"/>
      <c r="S25" s="1"/>
      <c r="T25" s="1">
        <f t="shared" si="3"/>
        <v>19.88372093023256</v>
      </c>
      <c r="U25" s="1">
        <f t="shared" si="4"/>
        <v>10.116279069767442</v>
      </c>
      <c r="V25" s="1">
        <v>15.6</v>
      </c>
      <c r="W25" s="1"/>
      <c r="X25" s="1">
        <f t="shared" si="11"/>
        <v>21</v>
      </c>
      <c r="Y25" s="7">
        <v>12</v>
      </c>
      <c r="Z25" s="10">
        <f t="shared" si="12"/>
        <v>14</v>
      </c>
      <c r="AA25" s="1">
        <f t="shared" si="13"/>
        <v>42</v>
      </c>
      <c r="AB25" s="1">
        <v>14</v>
      </c>
      <c r="AC25" s="1">
        <v>70</v>
      </c>
      <c r="AD25" s="10">
        <f t="shared" si="14"/>
        <v>0.2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75</v>
      </c>
      <c r="B26" s="1" t="s">
        <v>34</v>
      </c>
      <c r="C26" s="1">
        <v>277</v>
      </c>
      <c r="D26" s="1"/>
      <c r="E26" s="1">
        <v>50</v>
      </c>
      <c r="F26" s="1">
        <v>223</v>
      </c>
      <c r="G26" s="7">
        <v>0.25</v>
      </c>
      <c r="H26" s="1">
        <v>365</v>
      </c>
      <c r="I26" s="1" t="s">
        <v>76</v>
      </c>
      <c r="J26" s="1">
        <v>51</v>
      </c>
      <c r="K26" s="1">
        <f t="shared" si="1"/>
        <v>-1</v>
      </c>
      <c r="L26" s="1"/>
      <c r="M26" s="1"/>
      <c r="N26" s="1"/>
      <c r="O26" s="1">
        <f t="shared" si="2"/>
        <v>10</v>
      </c>
      <c r="P26" s="5"/>
      <c r="Q26" s="5">
        <f t="shared" si="10"/>
        <v>0</v>
      </c>
      <c r="R26" s="5"/>
      <c r="S26" s="1"/>
      <c r="T26" s="1">
        <f t="shared" si="3"/>
        <v>22.3</v>
      </c>
      <c r="U26" s="1">
        <f t="shared" si="4"/>
        <v>22.3</v>
      </c>
      <c r="V26" s="1">
        <v>12.2</v>
      </c>
      <c r="W26" s="25" t="s">
        <v>163</v>
      </c>
      <c r="X26" s="1">
        <f t="shared" si="11"/>
        <v>0</v>
      </c>
      <c r="Y26" s="7">
        <v>12</v>
      </c>
      <c r="Z26" s="10">
        <f t="shared" si="12"/>
        <v>0</v>
      </c>
      <c r="AA26" s="1">
        <f t="shared" si="13"/>
        <v>0</v>
      </c>
      <c r="AB26" s="1">
        <v>14</v>
      </c>
      <c r="AC26" s="1">
        <v>70</v>
      </c>
      <c r="AD26" s="10">
        <f t="shared" si="14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77</v>
      </c>
      <c r="B27" s="1" t="s">
        <v>34</v>
      </c>
      <c r="C27" s="1">
        <v>776</v>
      </c>
      <c r="D27" s="1"/>
      <c r="E27" s="1">
        <v>57</v>
      </c>
      <c r="F27" s="1">
        <v>714</v>
      </c>
      <c r="G27" s="7">
        <v>0.25</v>
      </c>
      <c r="H27" s="1">
        <v>180</v>
      </c>
      <c r="I27" s="1" t="s">
        <v>78</v>
      </c>
      <c r="J27" s="1">
        <v>58</v>
      </c>
      <c r="K27" s="1">
        <f t="shared" si="1"/>
        <v>-1</v>
      </c>
      <c r="L27" s="1"/>
      <c r="M27" s="1"/>
      <c r="N27" s="1"/>
      <c r="O27" s="1">
        <f t="shared" si="2"/>
        <v>11.4</v>
      </c>
      <c r="P27" s="5"/>
      <c r="Q27" s="5">
        <f t="shared" si="10"/>
        <v>0</v>
      </c>
      <c r="R27" s="5"/>
      <c r="S27" s="1"/>
      <c r="T27" s="1">
        <f t="shared" si="3"/>
        <v>62.631578947368418</v>
      </c>
      <c r="U27" s="1">
        <f t="shared" si="4"/>
        <v>62.631578947368418</v>
      </c>
      <c r="V27" s="1">
        <v>13.4</v>
      </c>
      <c r="W27" s="26" t="s">
        <v>164</v>
      </c>
      <c r="X27" s="1">
        <f t="shared" si="11"/>
        <v>0</v>
      </c>
      <c r="Y27" s="7">
        <v>12</v>
      </c>
      <c r="Z27" s="10">
        <f t="shared" si="12"/>
        <v>0</v>
      </c>
      <c r="AA27" s="1">
        <f t="shared" si="13"/>
        <v>0</v>
      </c>
      <c r="AB27" s="1">
        <v>14</v>
      </c>
      <c r="AC27" s="1">
        <v>70</v>
      </c>
      <c r="AD27" s="10">
        <f t="shared" si="14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4" t="s">
        <v>79</v>
      </c>
      <c r="B28" s="14" t="s">
        <v>38</v>
      </c>
      <c r="C28" s="14">
        <v>-6</v>
      </c>
      <c r="D28" s="14"/>
      <c r="E28" s="14"/>
      <c r="F28" s="23">
        <v>-6</v>
      </c>
      <c r="G28" s="15">
        <v>0</v>
      </c>
      <c r="H28" s="14">
        <v>180</v>
      </c>
      <c r="I28" s="22" t="s">
        <v>103</v>
      </c>
      <c r="J28" s="14"/>
      <c r="K28" s="14">
        <f t="shared" si="1"/>
        <v>0</v>
      </c>
      <c r="L28" s="14"/>
      <c r="M28" s="14"/>
      <c r="N28" s="14"/>
      <c r="O28" s="14">
        <f t="shared" si="2"/>
        <v>0</v>
      </c>
      <c r="P28" s="16"/>
      <c r="Q28" s="16"/>
      <c r="R28" s="16"/>
      <c r="S28" s="14"/>
      <c r="T28" s="14" t="e">
        <f t="shared" si="3"/>
        <v>#DIV/0!</v>
      </c>
      <c r="U28" s="14" t="e">
        <f t="shared" si="4"/>
        <v>#DIV/0!</v>
      </c>
      <c r="V28" s="14">
        <v>1.2</v>
      </c>
      <c r="W28" s="14" t="s">
        <v>59</v>
      </c>
      <c r="X28" s="14"/>
      <c r="Y28" s="15"/>
      <c r="Z28" s="17"/>
      <c r="AA28" s="14"/>
      <c r="AB28" s="14"/>
      <c r="AC28" s="14"/>
      <c r="AD28" s="17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80</v>
      </c>
      <c r="B29" s="1" t="s">
        <v>34</v>
      </c>
      <c r="C29" s="1">
        <v>137</v>
      </c>
      <c r="D29" s="1"/>
      <c r="E29" s="1">
        <v>27</v>
      </c>
      <c r="F29" s="1">
        <v>106</v>
      </c>
      <c r="G29" s="7">
        <v>0.25</v>
      </c>
      <c r="H29" s="1">
        <v>180</v>
      </c>
      <c r="I29" s="1" t="s">
        <v>81</v>
      </c>
      <c r="J29" s="1">
        <v>30</v>
      </c>
      <c r="K29" s="1">
        <f t="shared" si="1"/>
        <v>-3</v>
      </c>
      <c r="L29" s="1"/>
      <c r="M29" s="1"/>
      <c r="N29" s="1"/>
      <c r="O29" s="1">
        <f t="shared" si="2"/>
        <v>5.4</v>
      </c>
      <c r="P29" s="5"/>
      <c r="Q29" s="5">
        <f t="shared" ref="Q29:Q39" si="16">Y29*Z29</f>
        <v>0</v>
      </c>
      <c r="R29" s="5"/>
      <c r="S29" s="1"/>
      <c r="T29" s="1">
        <f t="shared" si="3"/>
        <v>19.62962962962963</v>
      </c>
      <c r="U29" s="1">
        <f t="shared" si="4"/>
        <v>19.62962962962963</v>
      </c>
      <c r="V29" s="1">
        <v>5.2</v>
      </c>
      <c r="W29" s="1"/>
      <c r="X29" s="1">
        <f t="shared" ref="X29:X39" si="17">G29*P29</f>
        <v>0</v>
      </c>
      <c r="Y29" s="7">
        <v>12</v>
      </c>
      <c r="Z29" s="10">
        <f t="shared" ref="Z29:Z39" si="18">MROUND(P29, Y29*AB29)/Y29</f>
        <v>0</v>
      </c>
      <c r="AA29" s="1">
        <f t="shared" ref="AA29:AA39" si="19">Z29*Y29*G29</f>
        <v>0</v>
      </c>
      <c r="AB29" s="1">
        <v>14</v>
      </c>
      <c r="AC29" s="1">
        <v>70</v>
      </c>
      <c r="AD29" s="10">
        <f t="shared" ref="AD29:AD39" si="20">Z29/AC29</f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82</v>
      </c>
      <c r="B30" s="1" t="s">
        <v>34</v>
      </c>
      <c r="C30" s="1">
        <v>107</v>
      </c>
      <c r="D30" s="1"/>
      <c r="E30" s="1">
        <v>22</v>
      </c>
      <c r="F30" s="1">
        <v>81</v>
      </c>
      <c r="G30" s="7">
        <v>0.7</v>
      </c>
      <c r="H30" s="1">
        <v>180</v>
      </c>
      <c r="I30" s="1" t="s">
        <v>83</v>
      </c>
      <c r="J30" s="1">
        <v>26</v>
      </c>
      <c r="K30" s="1">
        <f t="shared" si="1"/>
        <v>-4</v>
      </c>
      <c r="L30" s="1"/>
      <c r="M30" s="1"/>
      <c r="N30" s="1"/>
      <c r="O30" s="1">
        <f t="shared" si="2"/>
        <v>4.4000000000000004</v>
      </c>
      <c r="P30" s="5"/>
      <c r="Q30" s="5">
        <f t="shared" si="16"/>
        <v>0</v>
      </c>
      <c r="R30" s="5"/>
      <c r="S30" s="1"/>
      <c r="T30" s="1">
        <f t="shared" si="3"/>
        <v>18.409090909090907</v>
      </c>
      <c r="U30" s="1">
        <f t="shared" si="4"/>
        <v>18.409090909090907</v>
      </c>
      <c r="V30" s="1">
        <v>2.6</v>
      </c>
      <c r="W30" s="1"/>
      <c r="X30" s="1">
        <f t="shared" si="17"/>
        <v>0</v>
      </c>
      <c r="Y30" s="7">
        <v>10</v>
      </c>
      <c r="Z30" s="10">
        <f t="shared" si="18"/>
        <v>0</v>
      </c>
      <c r="AA30" s="1">
        <f t="shared" si="19"/>
        <v>0</v>
      </c>
      <c r="AB30" s="1">
        <v>12</v>
      </c>
      <c r="AC30" s="1">
        <v>84</v>
      </c>
      <c r="AD30" s="10">
        <f t="shared" si="20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84</v>
      </c>
      <c r="B31" s="1" t="s">
        <v>34</v>
      </c>
      <c r="C31" s="1">
        <v>173</v>
      </c>
      <c r="D31" s="1"/>
      <c r="E31" s="1">
        <v>33</v>
      </c>
      <c r="F31" s="1">
        <v>133</v>
      </c>
      <c r="G31" s="7">
        <v>0.4</v>
      </c>
      <c r="H31" s="1">
        <v>180</v>
      </c>
      <c r="I31" s="1" t="s">
        <v>85</v>
      </c>
      <c r="J31" s="1">
        <v>40</v>
      </c>
      <c r="K31" s="1">
        <f t="shared" si="1"/>
        <v>-7</v>
      </c>
      <c r="L31" s="1"/>
      <c r="M31" s="1"/>
      <c r="N31" s="1"/>
      <c r="O31" s="1">
        <f t="shared" si="2"/>
        <v>6.6</v>
      </c>
      <c r="P31" s="5"/>
      <c r="Q31" s="5">
        <f t="shared" si="16"/>
        <v>0</v>
      </c>
      <c r="R31" s="5"/>
      <c r="S31" s="1"/>
      <c r="T31" s="1">
        <f t="shared" si="3"/>
        <v>20.151515151515152</v>
      </c>
      <c r="U31" s="1">
        <f t="shared" si="4"/>
        <v>20.151515151515152</v>
      </c>
      <c r="V31" s="1">
        <v>3.6</v>
      </c>
      <c r="W31" s="1"/>
      <c r="X31" s="1">
        <f t="shared" si="17"/>
        <v>0</v>
      </c>
      <c r="Y31" s="7">
        <v>16</v>
      </c>
      <c r="Z31" s="10">
        <f t="shared" si="18"/>
        <v>0</v>
      </c>
      <c r="AA31" s="1">
        <f t="shared" si="19"/>
        <v>0</v>
      </c>
      <c r="AB31" s="1">
        <v>12</v>
      </c>
      <c r="AC31" s="1">
        <v>84</v>
      </c>
      <c r="AD31" s="10">
        <f t="shared" si="20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86</v>
      </c>
      <c r="B32" s="1" t="s">
        <v>34</v>
      </c>
      <c r="C32" s="1">
        <v>226</v>
      </c>
      <c r="D32" s="1"/>
      <c r="E32" s="1">
        <v>44</v>
      </c>
      <c r="F32" s="1">
        <v>173</v>
      </c>
      <c r="G32" s="7">
        <v>0.7</v>
      </c>
      <c r="H32" s="1">
        <v>180</v>
      </c>
      <c r="I32" s="1" t="s">
        <v>87</v>
      </c>
      <c r="J32" s="1">
        <v>53</v>
      </c>
      <c r="K32" s="1">
        <f t="shared" si="1"/>
        <v>-9</v>
      </c>
      <c r="L32" s="1"/>
      <c r="M32" s="1"/>
      <c r="N32" s="1"/>
      <c r="O32" s="1">
        <f t="shared" si="2"/>
        <v>8.8000000000000007</v>
      </c>
      <c r="P32" s="5"/>
      <c r="Q32" s="5">
        <f t="shared" si="16"/>
        <v>0</v>
      </c>
      <c r="R32" s="5"/>
      <c r="S32" s="1"/>
      <c r="T32" s="1">
        <f t="shared" si="3"/>
        <v>19.659090909090907</v>
      </c>
      <c r="U32" s="1">
        <f t="shared" si="4"/>
        <v>19.659090909090907</v>
      </c>
      <c r="V32" s="1">
        <v>2.6</v>
      </c>
      <c r="W32" s="1"/>
      <c r="X32" s="1">
        <f t="shared" si="17"/>
        <v>0</v>
      </c>
      <c r="Y32" s="7">
        <v>10</v>
      </c>
      <c r="Z32" s="10">
        <f t="shared" si="18"/>
        <v>0</v>
      </c>
      <c r="AA32" s="1">
        <f t="shared" si="19"/>
        <v>0</v>
      </c>
      <c r="AB32" s="1">
        <v>12</v>
      </c>
      <c r="AC32" s="1">
        <v>84</v>
      </c>
      <c r="AD32" s="10">
        <f t="shared" si="20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88</v>
      </c>
      <c r="B33" s="1" t="s">
        <v>34</v>
      </c>
      <c r="C33" s="1">
        <v>116</v>
      </c>
      <c r="D33" s="1"/>
      <c r="E33" s="1">
        <v>13</v>
      </c>
      <c r="F33" s="1">
        <v>103</v>
      </c>
      <c r="G33" s="7">
        <v>0.7</v>
      </c>
      <c r="H33" s="1">
        <v>180</v>
      </c>
      <c r="I33" s="1" t="s">
        <v>89</v>
      </c>
      <c r="J33" s="1">
        <v>13</v>
      </c>
      <c r="K33" s="1">
        <f t="shared" si="1"/>
        <v>0</v>
      </c>
      <c r="L33" s="1"/>
      <c r="M33" s="1"/>
      <c r="N33" s="1"/>
      <c r="O33" s="1">
        <f t="shared" si="2"/>
        <v>2.6</v>
      </c>
      <c r="P33" s="5"/>
      <c r="Q33" s="5">
        <f t="shared" si="16"/>
        <v>0</v>
      </c>
      <c r="R33" s="5"/>
      <c r="S33" s="1"/>
      <c r="T33" s="1">
        <f t="shared" si="3"/>
        <v>39.615384615384613</v>
      </c>
      <c r="U33" s="1">
        <f t="shared" si="4"/>
        <v>39.615384615384613</v>
      </c>
      <c r="V33" s="1">
        <v>0.8</v>
      </c>
      <c r="W33" s="25" t="s">
        <v>163</v>
      </c>
      <c r="X33" s="1">
        <f t="shared" si="17"/>
        <v>0</v>
      </c>
      <c r="Y33" s="7">
        <v>10</v>
      </c>
      <c r="Z33" s="10">
        <f t="shared" si="18"/>
        <v>0</v>
      </c>
      <c r="AA33" s="1">
        <f t="shared" si="19"/>
        <v>0</v>
      </c>
      <c r="AB33" s="1">
        <v>12</v>
      </c>
      <c r="AC33" s="1">
        <v>84</v>
      </c>
      <c r="AD33" s="10">
        <f t="shared" si="20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90</v>
      </c>
      <c r="B34" s="1" t="s">
        <v>38</v>
      </c>
      <c r="C34" s="1">
        <v>406.7</v>
      </c>
      <c r="D34" s="1"/>
      <c r="E34" s="1">
        <v>17.2</v>
      </c>
      <c r="F34" s="1">
        <v>386.8</v>
      </c>
      <c r="G34" s="7">
        <v>1</v>
      </c>
      <c r="H34" s="1">
        <v>180</v>
      </c>
      <c r="I34" s="1" t="s">
        <v>91</v>
      </c>
      <c r="J34" s="1">
        <v>19.899999999999999</v>
      </c>
      <c r="K34" s="1">
        <f t="shared" si="1"/>
        <v>-2.6999999999999993</v>
      </c>
      <c r="L34" s="1"/>
      <c r="M34" s="1"/>
      <c r="N34" s="1"/>
      <c r="O34" s="1">
        <f t="shared" si="2"/>
        <v>3.44</v>
      </c>
      <c r="P34" s="5"/>
      <c r="Q34" s="5">
        <f t="shared" si="16"/>
        <v>0</v>
      </c>
      <c r="R34" s="5"/>
      <c r="S34" s="1"/>
      <c r="T34" s="1">
        <f t="shared" si="3"/>
        <v>112.44186046511628</v>
      </c>
      <c r="U34" s="1">
        <f t="shared" si="4"/>
        <v>112.44186046511628</v>
      </c>
      <c r="V34" s="1">
        <v>6.68</v>
      </c>
      <c r="W34" s="26" t="s">
        <v>164</v>
      </c>
      <c r="X34" s="1">
        <f t="shared" si="17"/>
        <v>0</v>
      </c>
      <c r="Y34" s="7">
        <v>2.7</v>
      </c>
      <c r="Z34" s="10">
        <f t="shared" si="18"/>
        <v>0</v>
      </c>
      <c r="AA34" s="1">
        <f t="shared" si="19"/>
        <v>0</v>
      </c>
      <c r="AB34" s="1">
        <v>18</v>
      </c>
      <c r="AC34" s="1">
        <v>234</v>
      </c>
      <c r="AD34" s="10">
        <f t="shared" si="20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92</v>
      </c>
      <c r="B35" s="1" t="s">
        <v>38</v>
      </c>
      <c r="C35" s="1">
        <v>755</v>
      </c>
      <c r="D35" s="1"/>
      <c r="E35" s="1">
        <v>106</v>
      </c>
      <c r="F35" s="1">
        <v>634</v>
      </c>
      <c r="G35" s="7">
        <v>1</v>
      </c>
      <c r="H35" s="1">
        <v>180</v>
      </c>
      <c r="I35" s="1" t="s">
        <v>93</v>
      </c>
      <c r="J35" s="1">
        <v>121</v>
      </c>
      <c r="K35" s="1">
        <f t="shared" si="1"/>
        <v>-15</v>
      </c>
      <c r="L35" s="1"/>
      <c r="M35" s="1"/>
      <c r="N35" s="1"/>
      <c r="O35" s="1">
        <f t="shared" si="2"/>
        <v>21.2</v>
      </c>
      <c r="P35" s="5"/>
      <c r="Q35" s="5">
        <f t="shared" si="16"/>
        <v>0</v>
      </c>
      <c r="R35" s="5"/>
      <c r="S35" s="1"/>
      <c r="T35" s="1">
        <f t="shared" si="3"/>
        <v>29.90566037735849</v>
      </c>
      <c r="U35" s="1">
        <f t="shared" si="4"/>
        <v>29.90566037735849</v>
      </c>
      <c r="V35" s="1">
        <v>20</v>
      </c>
      <c r="W35" s="25" t="s">
        <v>163</v>
      </c>
      <c r="X35" s="1">
        <f t="shared" si="17"/>
        <v>0</v>
      </c>
      <c r="Y35" s="7">
        <v>5</v>
      </c>
      <c r="Z35" s="10">
        <f t="shared" si="18"/>
        <v>0</v>
      </c>
      <c r="AA35" s="1">
        <f t="shared" si="19"/>
        <v>0</v>
      </c>
      <c r="AB35" s="1">
        <v>12</v>
      </c>
      <c r="AC35" s="1">
        <v>144</v>
      </c>
      <c r="AD35" s="10">
        <f t="shared" si="20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94</v>
      </c>
      <c r="B36" s="1" t="s">
        <v>34</v>
      </c>
      <c r="C36" s="1">
        <v>1641</v>
      </c>
      <c r="D36" s="1">
        <v>1</v>
      </c>
      <c r="E36" s="1">
        <v>138</v>
      </c>
      <c r="F36" s="1">
        <v>1481</v>
      </c>
      <c r="G36" s="7">
        <v>0.4</v>
      </c>
      <c r="H36" s="1">
        <v>180</v>
      </c>
      <c r="I36" s="1" t="s">
        <v>95</v>
      </c>
      <c r="J36" s="1">
        <v>161</v>
      </c>
      <c r="K36" s="1">
        <f t="shared" si="1"/>
        <v>-23</v>
      </c>
      <c r="L36" s="1"/>
      <c r="M36" s="1"/>
      <c r="N36" s="1"/>
      <c r="O36" s="1">
        <f t="shared" si="2"/>
        <v>27.6</v>
      </c>
      <c r="P36" s="5"/>
      <c r="Q36" s="5">
        <f t="shared" si="16"/>
        <v>0</v>
      </c>
      <c r="R36" s="5"/>
      <c r="S36" s="1"/>
      <c r="T36" s="1">
        <f t="shared" si="3"/>
        <v>53.659420289855071</v>
      </c>
      <c r="U36" s="1">
        <f t="shared" si="4"/>
        <v>53.659420289855071</v>
      </c>
      <c r="V36" s="1">
        <v>19.600000000000001</v>
      </c>
      <c r="W36" s="26" t="s">
        <v>164</v>
      </c>
      <c r="X36" s="1">
        <f t="shared" si="17"/>
        <v>0</v>
      </c>
      <c r="Y36" s="7">
        <v>16</v>
      </c>
      <c r="Z36" s="10">
        <f t="shared" si="18"/>
        <v>0</v>
      </c>
      <c r="AA36" s="1">
        <f t="shared" si="19"/>
        <v>0</v>
      </c>
      <c r="AB36" s="1">
        <v>12</v>
      </c>
      <c r="AC36" s="1">
        <v>84</v>
      </c>
      <c r="AD36" s="10">
        <f t="shared" si="20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96</v>
      </c>
      <c r="B37" s="1" t="s">
        <v>34</v>
      </c>
      <c r="C37" s="1">
        <v>1205</v>
      </c>
      <c r="D37" s="1">
        <v>1</v>
      </c>
      <c r="E37" s="23">
        <f>112+E7</f>
        <v>117</v>
      </c>
      <c r="F37" s="23">
        <f>1074+F7</f>
        <v>1046</v>
      </c>
      <c r="G37" s="7">
        <v>0.7</v>
      </c>
      <c r="H37" s="1">
        <v>180</v>
      </c>
      <c r="I37" s="1" t="s">
        <v>97</v>
      </c>
      <c r="J37" s="1">
        <v>132</v>
      </c>
      <c r="K37" s="1">
        <f t="shared" si="1"/>
        <v>-15</v>
      </c>
      <c r="L37" s="1"/>
      <c r="M37" s="1"/>
      <c r="N37" s="1"/>
      <c r="O37" s="1">
        <f t="shared" si="2"/>
        <v>23.4</v>
      </c>
      <c r="P37" s="5"/>
      <c r="Q37" s="5">
        <f t="shared" si="16"/>
        <v>0</v>
      </c>
      <c r="R37" s="5"/>
      <c r="S37" s="1"/>
      <c r="T37" s="1">
        <f t="shared" si="3"/>
        <v>44.700854700854705</v>
      </c>
      <c r="U37" s="1">
        <f t="shared" si="4"/>
        <v>44.700854700854705</v>
      </c>
      <c r="V37" s="1">
        <v>28.6</v>
      </c>
      <c r="W37" s="26" t="s">
        <v>164</v>
      </c>
      <c r="X37" s="1">
        <f t="shared" si="17"/>
        <v>0</v>
      </c>
      <c r="Y37" s="7">
        <v>10</v>
      </c>
      <c r="Z37" s="10">
        <f t="shared" si="18"/>
        <v>0</v>
      </c>
      <c r="AA37" s="1">
        <f t="shared" si="19"/>
        <v>0</v>
      </c>
      <c r="AB37" s="1">
        <v>12</v>
      </c>
      <c r="AC37" s="1">
        <v>84</v>
      </c>
      <c r="AD37" s="10">
        <f t="shared" si="20"/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98</v>
      </c>
      <c r="B38" s="1" t="s">
        <v>34</v>
      </c>
      <c r="C38" s="1">
        <v>690</v>
      </c>
      <c r="D38" s="1">
        <v>1</v>
      </c>
      <c r="E38" s="1">
        <v>125</v>
      </c>
      <c r="F38" s="1">
        <v>545</v>
      </c>
      <c r="G38" s="7">
        <v>0.4</v>
      </c>
      <c r="H38" s="1">
        <v>180</v>
      </c>
      <c r="I38" s="1" t="s">
        <v>99</v>
      </c>
      <c r="J38" s="1">
        <v>146</v>
      </c>
      <c r="K38" s="1">
        <f t="shared" ref="K38:K69" si="21">E38-J38</f>
        <v>-21</v>
      </c>
      <c r="L38" s="1"/>
      <c r="M38" s="1"/>
      <c r="N38" s="1"/>
      <c r="O38" s="1">
        <f t="shared" si="2"/>
        <v>25</v>
      </c>
      <c r="P38" s="5"/>
      <c r="Q38" s="5">
        <f t="shared" si="16"/>
        <v>0</v>
      </c>
      <c r="R38" s="5"/>
      <c r="S38" s="1"/>
      <c r="T38" s="1">
        <f t="shared" si="3"/>
        <v>21.8</v>
      </c>
      <c r="U38" s="1">
        <f t="shared" si="4"/>
        <v>21.8</v>
      </c>
      <c r="V38" s="1">
        <v>19.8</v>
      </c>
      <c r="W38" s="25" t="s">
        <v>163</v>
      </c>
      <c r="X38" s="1">
        <f t="shared" si="17"/>
        <v>0</v>
      </c>
      <c r="Y38" s="7">
        <v>16</v>
      </c>
      <c r="Z38" s="10">
        <f t="shared" si="18"/>
        <v>0</v>
      </c>
      <c r="AA38" s="1">
        <f t="shared" si="19"/>
        <v>0</v>
      </c>
      <c r="AB38" s="1">
        <v>12</v>
      </c>
      <c r="AC38" s="1">
        <v>84</v>
      </c>
      <c r="AD38" s="10">
        <f t="shared" si="20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100</v>
      </c>
      <c r="B39" s="1" t="s">
        <v>34</v>
      </c>
      <c r="C39" s="1">
        <v>1103</v>
      </c>
      <c r="D39" s="1"/>
      <c r="E39" s="1">
        <v>114</v>
      </c>
      <c r="F39" s="1">
        <v>968</v>
      </c>
      <c r="G39" s="7">
        <v>0.7</v>
      </c>
      <c r="H39" s="1">
        <v>180</v>
      </c>
      <c r="I39" s="1" t="s">
        <v>101</v>
      </c>
      <c r="J39" s="1">
        <v>135</v>
      </c>
      <c r="K39" s="1">
        <f t="shared" si="21"/>
        <v>-21</v>
      </c>
      <c r="L39" s="1"/>
      <c r="M39" s="1"/>
      <c r="N39" s="1"/>
      <c r="O39" s="1">
        <f t="shared" si="2"/>
        <v>22.8</v>
      </c>
      <c r="P39" s="5"/>
      <c r="Q39" s="5">
        <f t="shared" si="16"/>
        <v>0</v>
      </c>
      <c r="R39" s="5"/>
      <c r="S39" s="1"/>
      <c r="T39" s="1">
        <f t="shared" si="3"/>
        <v>42.456140350877192</v>
      </c>
      <c r="U39" s="1">
        <f t="shared" si="4"/>
        <v>42.456140350877192</v>
      </c>
      <c r="V39" s="1">
        <v>22.6</v>
      </c>
      <c r="W39" s="26" t="s">
        <v>164</v>
      </c>
      <c r="X39" s="1">
        <f t="shared" si="17"/>
        <v>0</v>
      </c>
      <c r="Y39" s="7">
        <v>10</v>
      </c>
      <c r="Z39" s="10">
        <f t="shared" si="18"/>
        <v>0</v>
      </c>
      <c r="AA39" s="1">
        <f t="shared" si="19"/>
        <v>0</v>
      </c>
      <c r="AB39" s="1">
        <v>12</v>
      </c>
      <c r="AC39" s="1">
        <v>84</v>
      </c>
      <c r="AD39" s="10">
        <f t="shared" si="20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4" t="s">
        <v>102</v>
      </c>
      <c r="B40" s="14" t="s">
        <v>34</v>
      </c>
      <c r="C40" s="14">
        <v>-1</v>
      </c>
      <c r="D40" s="14"/>
      <c r="E40" s="14"/>
      <c r="F40" s="14">
        <v>-1</v>
      </c>
      <c r="G40" s="15">
        <v>0</v>
      </c>
      <c r="H40" s="14">
        <v>180</v>
      </c>
      <c r="I40" s="14" t="s">
        <v>103</v>
      </c>
      <c r="J40" s="14"/>
      <c r="K40" s="14">
        <f t="shared" si="21"/>
        <v>0</v>
      </c>
      <c r="L40" s="14"/>
      <c r="M40" s="14"/>
      <c r="N40" s="14"/>
      <c r="O40" s="14">
        <f t="shared" si="2"/>
        <v>0</v>
      </c>
      <c r="P40" s="16"/>
      <c r="Q40" s="16"/>
      <c r="R40" s="16"/>
      <c r="S40" s="14"/>
      <c r="T40" s="14" t="e">
        <f t="shared" si="3"/>
        <v>#DIV/0!</v>
      </c>
      <c r="U40" s="14" t="e">
        <f t="shared" si="4"/>
        <v>#DIV/0!</v>
      </c>
      <c r="V40" s="14">
        <v>0.2</v>
      </c>
      <c r="W40" s="14"/>
      <c r="X40" s="14"/>
      <c r="Y40" s="15"/>
      <c r="Z40" s="17"/>
      <c r="AA40" s="14"/>
      <c r="AB40" s="14"/>
      <c r="AC40" s="14"/>
      <c r="AD40" s="17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104</v>
      </c>
      <c r="B41" s="1" t="s">
        <v>34</v>
      </c>
      <c r="C41" s="1">
        <v>190</v>
      </c>
      <c r="D41" s="1"/>
      <c r="E41" s="1">
        <v>14</v>
      </c>
      <c r="F41" s="1">
        <v>175</v>
      </c>
      <c r="G41" s="7">
        <v>0.4</v>
      </c>
      <c r="H41" s="1">
        <v>180</v>
      </c>
      <c r="I41" s="1" t="s">
        <v>105</v>
      </c>
      <c r="J41" s="1">
        <v>15</v>
      </c>
      <c r="K41" s="1">
        <f t="shared" si="21"/>
        <v>-1</v>
      </c>
      <c r="L41" s="1"/>
      <c r="M41" s="1"/>
      <c r="N41" s="1"/>
      <c r="O41" s="1">
        <f t="shared" si="2"/>
        <v>2.8</v>
      </c>
      <c r="P41" s="5"/>
      <c r="Q41" s="5">
        <f t="shared" ref="Q41:Q47" si="22">Y41*Z41</f>
        <v>0</v>
      </c>
      <c r="R41" s="5"/>
      <c r="S41" s="1"/>
      <c r="T41" s="1">
        <f t="shared" si="3"/>
        <v>62.500000000000007</v>
      </c>
      <c r="U41" s="1">
        <f t="shared" si="4"/>
        <v>62.500000000000007</v>
      </c>
      <c r="V41" s="1">
        <v>0.4</v>
      </c>
      <c r="W41" s="26" t="s">
        <v>164</v>
      </c>
      <c r="X41" s="1">
        <f t="shared" ref="X41:X47" si="23">G41*P41</f>
        <v>0</v>
      </c>
      <c r="Y41" s="7">
        <v>16</v>
      </c>
      <c r="Z41" s="10">
        <f t="shared" ref="Z41:Z47" si="24">MROUND(P41, Y41*AB41)/Y41</f>
        <v>0</v>
      </c>
      <c r="AA41" s="1">
        <f t="shared" ref="AA41:AA47" si="25">Z41*Y41*G41</f>
        <v>0</v>
      </c>
      <c r="AB41" s="1">
        <v>12</v>
      </c>
      <c r="AC41" s="1">
        <v>84</v>
      </c>
      <c r="AD41" s="10">
        <f t="shared" ref="AD41:AD47" si="26">Z41/AC41</f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106</v>
      </c>
      <c r="B42" s="1" t="s">
        <v>34</v>
      </c>
      <c r="C42" s="1">
        <v>189</v>
      </c>
      <c r="D42" s="1"/>
      <c r="E42" s="1">
        <v>15</v>
      </c>
      <c r="F42" s="1">
        <v>167</v>
      </c>
      <c r="G42" s="7">
        <v>0.4</v>
      </c>
      <c r="H42" s="1">
        <v>180</v>
      </c>
      <c r="I42" s="1" t="s">
        <v>107</v>
      </c>
      <c r="J42" s="1">
        <v>22</v>
      </c>
      <c r="K42" s="1">
        <f t="shared" si="21"/>
        <v>-7</v>
      </c>
      <c r="L42" s="1"/>
      <c r="M42" s="1"/>
      <c r="N42" s="1"/>
      <c r="O42" s="1">
        <f t="shared" si="2"/>
        <v>3</v>
      </c>
      <c r="P42" s="5"/>
      <c r="Q42" s="5">
        <f t="shared" si="22"/>
        <v>0</v>
      </c>
      <c r="R42" s="5"/>
      <c r="S42" s="1"/>
      <c r="T42" s="1">
        <f t="shared" si="3"/>
        <v>55.666666666666664</v>
      </c>
      <c r="U42" s="1">
        <f t="shared" si="4"/>
        <v>55.666666666666664</v>
      </c>
      <c r="V42" s="1">
        <v>0.6</v>
      </c>
      <c r="W42" s="26" t="s">
        <v>164</v>
      </c>
      <c r="X42" s="1">
        <f t="shared" si="23"/>
        <v>0</v>
      </c>
      <c r="Y42" s="7">
        <v>16</v>
      </c>
      <c r="Z42" s="10">
        <f t="shared" si="24"/>
        <v>0</v>
      </c>
      <c r="AA42" s="1">
        <f t="shared" si="25"/>
        <v>0</v>
      </c>
      <c r="AB42" s="1">
        <v>12</v>
      </c>
      <c r="AC42" s="1">
        <v>84</v>
      </c>
      <c r="AD42" s="10">
        <f t="shared" si="26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108</v>
      </c>
      <c r="B43" s="1" t="s">
        <v>34</v>
      </c>
      <c r="C43" s="1">
        <v>67</v>
      </c>
      <c r="D43" s="1"/>
      <c r="E43" s="1">
        <v>34</v>
      </c>
      <c r="F43" s="1">
        <v>23</v>
      </c>
      <c r="G43" s="7">
        <v>0.7</v>
      </c>
      <c r="H43" s="1">
        <v>180</v>
      </c>
      <c r="I43" s="1" t="s">
        <v>109</v>
      </c>
      <c r="J43" s="1">
        <v>44</v>
      </c>
      <c r="K43" s="1">
        <f t="shared" si="21"/>
        <v>-10</v>
      </c>
      <c r="L43" s="1"/>
      <c r="M43" s="1"/>
      <c r="N43" s="1"/>
      <c r="O43" s="1">
        <f t="shared" si="2"/>
        <v>6.8</v>
      </c>
      <c r="P43" s="5">
        <f t="shared" ref="P43:P47" si="27">15*O43-F43</f>
        <v>79</v>
      </c>
      <c r="Q43" s="5">
        <f t="shared" si="22"/>
        <v>96</v>
      </c>
      <c r="R43" s="5"/>
      <c r="S43" s="1"/>
      <c r="T43" s="1">
        <f t="shared" si="3"/>
        <v>17.5</v>
      </c>
      <c r="U43" s="1">
        <f t="shared" si="4"/>
        <v>3.3823529411764706</v>
      </c>
      <c r="V43" s="1">
        <v>7.2</v>
      </c>
      <c r="W43" s="1"/>
      <c r="X43" s="1">
        <f t="shared" si="23"/>
        <v>55.3</v>
      </c>
      <c r="Y43" s="7">
        <v>8</v>
      </c>
      <c r="Z43" s="10">
        <f t="shared" si="24"/>
        <v>12</v>
      </c>
      <c r="AA43" s="1">
        <f t="shared" si="25"/>
        <v>67.199999999999989</v>
      </c>
      <c r="AB43" s="1">
        <v>12</v>
      </c>
      <c r="AC43" s="1">
        <v>84</v>
      </c>
      <c r="AD43" s="10">
        <f t="shared" si="26"/>
        <v>0.14285714285714285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110</v>
      </c>
      <c r="B44" s="1" t="s">
        <v>34</v>
      </c>
      <c r="C44" s="1">
        <v>92</v>
      </c>
      <c r="D44" s="1">
        <v>2</v>
      </c>
      <c r="E44" s="1">
        <v>1</v>
      </c>
      <c r="F44" s="1">
        <v>91</v>
      </c>
      <c r="G44" s="7">
        <v>0.7</v>
      </c>
      <c r="H44" s="1">
        <v>180</v>
      </c>
      <c r="I44" s="1" t="s">
        <v>111</v>
      </c>
      <c r="J44" s="1">
        <v>25</v>
      </c>
      <c r="K44" s="1">
        <f t="shared" si="21"/>
        <v>-24</v>
      </c>
      <c r="L44" s="1"/>
      <c r="M44" s="1"/>
      <c r="N44" s="1"/>
      <c r="O44" s="1">
        <f t="shared" si="2"/>
        <v>0.2</v>
      </c>
      <c r="P44" s="5"/>
      <c r="Q44" s="5">
        <f t="shared" si="22"/>
        <v>0</v>
      </c>
      <c r="R44" s="5"/>
      <c r="S44" s="1"/>
      <c r="T44" s="1">
        <f t="shared" si="3"/>
        <v>455</v>
      </c>
      <c r="U44" s="1">
        <f t="shared" si="4"/>
        <v>455</v>
      </c>
      <c r="V44" s="1">
        <v>0.8</v>
      </c>
      <c r="W44" s="26" t="s">
        <v>164</v>
      </c>
      <c r="X44" s="1">
        <f t="shared" si="23"/>
        <v>0</v>
      </c>
      <c r="Y44" s="7">
        <v>8</v>
      </c>
      <c r="Z44" s="10">
        <f t="shared" si="24"/>
        <v>0</v>
      </c>
      <c r="AA44" s="1">
        <f t="shared" si="25"/>
        <v>0</v>
      </c>
      <c r="AB44" s="1">
        <v>12</v>
      </c>
      <c r="AC44" s="1">
        <v>84</v>
      </c>
      <c r="AD44" s="10">
        <f t="shared" si="26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112</v>
      </c>
      <c r="B45" s="1" t="s">
        <v>34</v>
      </c>
      <c r="C45" s="1">
        <v>92</v>
      </c>
      <c r="D45" s="1"/>
      <c r="E45" s="1">
        <v>25</v>
      </c>
      <c r="F45" s="1">
        <v>64</v>
      </c>
      <c r="G45" s="7">
        <v>0.7</v>
      </c>
      <c r="H45" s="1">
        <v>180</v>
      </c>
      <c r="I45" s="1" t="s">
        <v>113</v>
      </c>
      <c r="J45" s="1">
        <v>28</v>
      </c>
      <c r="K45" s="1">
        <f t="shared" si="21"/>
        <v>-3</v>
      </c>
      <c r="L45" s="1"/>
      <c r="M45" s="1"/>
      <c r="N45" s="1"/>
      <c r="O45" s="1">
        <f t="shared" si="2"/>
        <v>5</v>
      </c>
      <c r="P45" s="5"/>
      <c r="Q45" s="5">
        <f t="shared" si="22"/>
        <v>0</v>
      </c>
      <c r="R45" s="5"/>
      <c r="S45" s="1"/>
      <c r="T45" s="1">
        <f t="shared" si="3"/>
        <v>12.8</v>
      </c>
      <c r="U45" s="1">
        <f t="shared" si="4"/>
        <v>12.8</v>
      </c>
      <c r="V45" s="1">
        <v>0.8</v>
      </c>
      <c r="W45" s="1"/>
      <c r="X45" s="1">
        <f t="shared" si="23"/>
        <v>0</v>
      </c>
      <c r="Y45" s="7">
        <v>8</v>
      </c>
      <c r="Z45" s="10">
        <f t="shared" si="24"/>
        <v>0</v>
      </c>
      <c r="AA45" s="1">
        <f t="shared" si="25"/>
        <v>0</v>
      </c>
      <c r="AB45" s="1">
        <v>12</v>
      </c>
      <c r="AC45" s="1">
        <v>84</v>
      </c>
      <c r="AD45" s="10">
        <f t="shared" si="26"/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114</v>
      </c>
      <c r="B46" s="1" t="s">
        <v>34</v>
      </c>
      <c r="C46" s="1">
        <v>79</v>
      </c>
      <c r="D46" s="1"/>
      <c r="E46" s="1">
        <v>31</v>
      </c>
      <c r="F46" s="1">
        <v>42</v>
      </c>
      <c r="G46" s="7">
        <v>0.7</v>
      </c>
      <c r="H46" s="1">
        <v>180</v>
      </c>
      <c r="I46" s="1" t="s">
        <v>115</v>
      </c>
      <c r="J46" s="1">
        <v>37</v>
      </c>
      <c r="K46" s="1">
        <f t="shared" si="21"/>
        <v>-6</v>
      </c>
      <c r="L46" s="1"/>
      <c r="M46" s="1"/>
      <c r="N46" s="1"/>
      <c r="O46" s="1">
        <f t="shared" si="2"/>
        <v>6.2</v>
      </c>
      <c r="P46" s="5">
        <f t="shared" si="27"/>
        <v>51</v>
      </c>
      <c r="Q46" s="5">
        <f t="shared" si="22"/>
        <v>96</v>
      </c>
      <c r="R46" s="5"/>
      <c r="S46" s="1"/>
      <c r="T46" s="1">
        <f t="shared" si="3"/>
        <v>22.258064516129032</v>
      </c>
      <c r="U46" s="1">
        <f t="shared" si="4"/>
        <v>6.774193548387097</v>
      </c>
      <c r="V46" s="1">
        <v>3.4</v>
      </c>
      <c r="W46" s="1"/>
      <c r="X46" s="1">
        <f t="shared" si="23"/>
        <v>35.699999999999996</v>
      </c>
      <c r="Y46" s="7">
        <v>8</v>
      </c>
      <c r="Z46" s="10">
        <f t="shared" si="24"/>
        <v>12</v>
      </c>
      <c r="AA46" s="1">
        <f t="shared" si="25"/>
        <v>67.199999999999989</v>
      </c>
      <c r="AB46" s="1">
        <v>12</v>
      </c>
      <c r="AC46" s="1">
        <v>84</v>
      </c>
      <c r="AD46" s="10">
        <f t="shared" si="26"/>
        <v>0.14285714285714285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116</v>
      </c>
      <c r="B47" s="1" t="s">
        <v>34</v>
      </c>
      <c r="C47" s="1">
        <v>143</v>
      </c>
      <c r="D47" s="1">
        <v>2</v>
      </c>
      <c r="E47" s="1">
        <v>64</v>
      </c>
      <c r="F47" s="1">
        <v>75</v>
      </c>
      <c r="G47" s="7">
        <v>0.9</v>
      </c>
      <c r="H47" s="1">
        <v>180</v>
      </c>
      <c r="I47" s="1" t="s">
        <v>117</v>
      </c>
      <c r="J47" s="1">
        <v>72</v>
      </c>
      <c r="K47" s="1">
        <f t="shared" si="21"/>
        <v>-8</v>
      </c>
      <c r="L47" s="1"/>
      <c r="M47" s="1"/>
      <c r="N47" s="1"/>
      <c r="O47" s="1">
        <f t="shared" si="2"/>
        <v>12.8</v>
      </c>
      <c r="P47" s="5">
        <f t="shared" si="27"/>
        <v>117</v>
      </c>
      <c r="Q47" s="5">
        <f t="shared" si="22"/>
        <v>96</v>
      </c>
      <c r="R47" s="5"/>
      <c r="S47" s="1"/>
      <c r="T47" s="1">
        <f t="shared" si="3"/>
        <v>13.359375</v>
      </c>
      <c r="U47" s="1">
        <f t="shared" si="4"/>
        <v>5.859375</v>
      </c>
      <c r="V47" s="1">
        <v>10.8</v>
      </c>
      <c r="W47" s="1"/>
      <c r="X47" s="1">
        <f t="shared" si="23"/>
        <v>105.3</v>
      </c>
      <c r="Y47" s="7">
        <v>8</v>
      </c>
      <c r="Z47" s="10">
        <f t="shared" si="24"/>
        <v>12</v>
      </c>
      <c r="AA47" s="1">
        <f t="shared" si="25"/>
        <v>86.4</v>
      </c>
      <c r="AB47" s="1">
        <v>12</v>
      </c>
      <c r="AC47" s="1">
        <v>84</v>
      </c>
      <c r="AD47" s="10">
        <f t="shared" si="26"/>
        <v>0.14285714285714285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4" t="s">
        <v>118</v>
      </c>
      <c r="B48" s="14" t="s">
        <v>34</v>
      </c>
      <c r="C48" s="14">
        <v>-10</v>
      </c>
      <c r="D48" s="14"/>
      <c r="E48" s="14"/>
      <c r="F48" s="23">
        <v>-10</v>
      </c>
      <c r="G48" s="15">
        <v>0</v>
      </c>
      <c r="H48" s="14">
        <v>180</v>
      </c>
      <c r="I48" s="22" t="s">
        <v>103</v>
      </c>
      <c r="J48" s="14"/>
      <c r="K48" s="14">
        <f t="shared" si="21"/>
        <v>0</v>
      </c>
      <c r="L48" s="14"/>
      <c r="M48" s="14"/>
      <c r="N48" s="14"/>
      <c r="O48" s="14">
        <f t="shared" si="2"/>
        <v>0</v>
      </c>
      <c r="P48" s="16"/>
      <c r="Q48" s="16"/>
      <c r="R48" s="16"/>
      <c r="S48" s="14"/>
      <c r="T48" s="14" t="e">
        <f t="shared" si="3"/>
        <v>#DIV/0!</v>
      </c>
      <c r="U48" s="14" t="e">
        <f t="shared" si="4"/>
        <v>#DIV/0!</v>
      </c>
      <c r="V48" s="14">
        <v>2</v>
      </c>
      <c r="W48" s="14" t="s">
        <v>59</v>
      </c>
      <c r="X48" s="14"/>
      <c r="Y48" s="15"/>
      <c r="Z48" s="17"/>
      <c r="AA48" s="14"/>
      <c r="AB48" s="14"/>
      <c r="AC48" s="14"/>
      <c r="AD48" s="17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119</v>
      </c>
      <c r="B49" s="1" t="s">
        <v>34</v>
      </c>
      <c r="C49" s="1">
        <v>66</v>
      </c>
      <c r="D49" s="1"/>
      <c r="E49" s="1">
        <v>23</v>
      </c>
      <c r="F49" s="1">
        <v>42</v>
      </c>
      <c r="G49" s="7">
        <v>0.9</v>
      </c>
      <c r="H49" s="1">
        <v>180</v>
      </c>
      <c r="I49" s="1" t="s">
        <v>120</v>
      </c>
      <c r="J49" s="1">
        <v>24</v>
      </c>
      <c r="K49" s="1">
        <f t="shared" si="21"/>
        <v>-1</v>
      </c>
      <c r="L49" s="1"/>
      <c r="M49" s="1"/>
      <c r="N49" s="1"/>
      <c r="O49" s="1">
        <f t="shared" si="2"/>
        <v>4.5999999999999996</v>
      </c>
      <c r="P49" s="5"/>
      <c r="Q49" s="5">
        <f t="shared" ref="Q49:Q70" si="28">Y49*Z49</f>
        <v>0</v>
      </c>
      <c r="R49" s="5"/>
      <c r="S49" s="1"/>
      <c r="T49" s="1">
        <f t="shared" si="3"/>
        <v>9.1304347826086971</v>
      </c>
      <c r="U49" s="1">
        <f t="shared" si="4"/>
        <v>9.1304347826086971</v>
      </c>
      <c r="V49" s="1">
        <v>6.8</v>
      </c>
      <c r="W49" s="1"/>
      <c r="X49" s="1">
        <f t="shared" ref="X49:X70" si="29">G49*P49</f>
        <v>0</v>
      </c>
      <c r="Y49" s="7">
        <v>8</v>
      </c>
      <c r="Z49" s="10">
        <f t="shared" ref="Z49:Z70" si="30">MROUND(P49, Y49*AB49)/Y49</f>
        <v>0</v>
      </c>
      <c r="AA49" s="1">
        <f t="shared" ref="AA49:AA70" si="31">Z49*Y49*G49</f>
        <v>0</v>
      </c>
      <c r="AB49" s="1">
        <v>12</v>
      </c>
      <c r="AC49" s="1">
        <v>84</v>
      </c>
      <c r="AD49" s="10">
        <f t="shared" ref="AD49:AD70" si="32">Z49/AC49</f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121</v>
      </c>
      <c r="B50" s="1" t="s">
        <v>34</v>
      </c>
      <c r="C50" s="1">
        <v>167</v>
      </c>
      <c r="D50" s="1">
        <v>3</v>
      </c>
      <c r="E50" s="1">
        <v>32</v>
      </c>
      <c r="F50" s="23">
        <f>129+F48</f>
        <v>119</v>
      </c>
      <c r="G50" s="7">
        <v>0.43</v>
      </c>
      <c r="H50" s="1">
        <v>180</v>
      </c>
      <c r="I50" s="1" t="s">
        <v>122</v>
      </c>
      <c r="J50" s="1">
        <v>41</v>
      </c>
      <c r="K50" s="1">
        <f t="shared" si="21"/>
        <v>-9</v>
      </c>
      <c r="L50" s="1"/>
      <c r="M50" s="1"/>
      <c r="N50" s="1"/>
      <c r="O50" s="1">
        <f t="shared" si="2"/>
        <v>6.4</v>
      </c>
      <c r="P50" s="5"/>
      <c r="Q50" s="5">
        <f t="shared" si="28"/>
        <v>0</v>
      </c>
      <c r="R50" s="5"/>
      <c r="S50" s="1"/>
      <c r="T50" s="1">
        <f t="shared" si="3"/>
        <v>18.59375</v>
      </c>
      <c r="U50" s="1">
        <f t="shared" si="4"/>
        <v>18.59375</v>
      </c>
      <c r="V50" s="1">
        <v>7.8</v>
      </c>
      <c r="W50" s="1" t="s">
        <v>62</v>
      </c>
      <c r="X50" s="1">
        <f t="shared" si="29"/>
        <v>0</v>
      </c>
      <c r="Y50" s="7">
        <v>16</v>
      </c>
      <c r="Z50" s="10">
        <f t="shared" si="30"/>
        <v>0</v>
      </c>
      <c r="AA50" s="1">
        <f t="shared" si="31"/>
        <v>0</v>
      </c>
      <c r="AB50" s="1">
        <v>12</v>
      </c>
      <c r="AC50" s="1">
        <v>84</v>
      </c>
      <c r="AD50" s="10">
        <f t="shared" si="32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123</v>
      </c>
      <c r="B51" s="1" t="s">
        <v>38</v>
      </c>
      <c r="C51" s="1">
        <v>270</v>
      </c>
      <c r="D51" s="1"/>
      <c r="E51" s="1">
        <v>35</v>
      </c>
      <c r="F51" s="1">
        <v>230</v>
      </c>
      <c r="G51" s="7">
        <v>1</v>
      </c>
      <c r="H51" s="1">
        <v>180</v>
      </c>
      <c r="I51" s="1" t="s">
        <v>124</v>
      </c>
      <c r="J51" s="1">
        <v>40</v>
      </c>
      <c r="K51" s="1">
        <f t="shared" si="21"/>
        <v>-5</v>
      </c>
      <c r="L51" s="1"/>
      <c r="M51" s="1"/>
      <c r="N51" s="1"/>
      <c r="O51" s="1">
        <f t="shared" si="2"/>
        <v>7</v>
      </c>
      <c r="P51" s="5"/>
      <c r="Q51" s="5">
        <f t="shared" si="28"/>
        <v>0</v>
      </c>
      <c r="R51" s="5"/>
      <c r="S51" s="1"/>
      <c r="T51" s="1">
        <f t="shared" si="3"/>
        <v>32.857142857142854</v>
      </c>
      <c r="U51" s="1">
        <f t="shared" si="4"/>
        <v>32.857142857142854</v>
      </c>
      <c r="V51" s="1">
        <v>6</v>
      </c>
      <c r="W51" s="25" t="s">
        <v>163</v>
      </c>
      <c r="X51" s="1">
        <f t="shared" si="29"/>
        <v>0</v>
      </c>
      <c r="Y51" s="7">
        <v>5</v>
      </c>
      <c r="Z51" s="10">
        <f t="shared" si="30"/>
        <v>0</v>
      </c>
      <c r="AA51" s="1">
        <f t="shared" si="31"/>
        <v>0</v>
      </c>
      <c r="AB51" s="1">
        <v>12</v>
      </c>
      <c r="AC51" s="1">
        <v>144</v>
      </c>
      <c r="AD51" s="10">
        <f t="shared" si="32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125</v>
      </c>
      <c r="B52" s="1" t="s">
        <v>34</v>
      </c>
      <c r="C52" s="1">
        <v>493</v>
      </c>
      <c r="D52" s="1"/>
      <c r="E52" s="1">
        <v>47</v>
      </c>
      <c r="F52" s="1">
        <v>433</v>
      </c>
      <c r="G52" s="7">
        <v>1</v>
      </c>
      <c r="H52" s="1">
        <v>180</v>
      </c>
      <c r="I52" s="1" t="s">
        <v>126</v>
      </c>
      <c r="J52" s="1">
        <v>60</v>
      </c>
      <c r="K52" s="1">
        <f t="shared" si="21"/>
        <v>-13</v>
      </c>
      <c r="L52" s="1"/>
      <c r="M52" s="1"/>
      <c r="N52" s="1"/>
      <c r="O52" s="1">
        <f t="shared" si="2"/>
        <v>9.4</v>
      </c>
      <c r="P52" s="5"/>
      <c r="Q52" s="5">
        <f t="shared" si="28"/>
        <v>0</v>
      </c>
      <c r="R52" s="5"/>
      <c r="S52" s="1"/>
      <c r="T52" s="1">
        <f t="shared" si="3"/>
        <v>46.063829787234042</v>
      </c>
      <c r="U52" s="1">
        <f t="shared" si="4"/>
        <v>46.063829787234042</v>
      </c>
      <c r="V52" s="1">
        <v>9.4</v>
      </c>
      <c r="W52" s="26" t="s">
        <v>164</v>
      </c>
      <c r="X52" s="1">
        <f t="shared" si="29"/>
        <v>0</v>
      </c>
      <c r="Y52" s="7">
        <v>5</v>
      </c>
      <c r="Z52" s="10">
        <f t="shared" si="30"/>
        <v>0</v>
      </c>
      <c r="AA52" s="1">
        <f t="shared" si="31"/>
        <v>0</v>
      </c>
      <c r="AB52" s="1">
        <v>12</v>
      </c>
      <c r="AC52" s="1">
        <v>84</v>
      </c>
      <c r="AD52" s="10">
        <f t="shared" si="32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127</v>
      </c>
      <c r="B53" s="1" t="s">
        <v>34</v>
      </c>
      <c r="C53" s="1">
        <v>90</v>
      </c>
      <c r="D53" s="1"/>
      <c r="E53" s="1">
        <v>10</v>
      </c>
      <c r="F53" s="1">
        <v>77</v>
      </c>
      <c r="G53" s="7">
        <v>0.2</v>
      </c>
      <c r="H53" s="1">
        <v>180</v>
      </c>
      <c r="I53" s="1" t="s">
        <v>128</v>
      </c>
      <c r="J53" s="1">
        <v>13</v>
      </c>
      <c r="K53" s="1">
        <f t="shared" si="21"/>
        <v>-3</v>
      </c>
      <c r="L53" s="1"/>
      <c r="M53" s="1"/>
      <c r="N53" s="1"/>
      <c r="O53" s="1">
        <f t="shared" si="2"/>
        <v>2</v>
      </c>
      <c r="P53" s="5"/>
      <c r="Q53" s="5">
        <f t="shared" si="28"/>
        <v>0</v>
      </c>
      <c r="R53" s="5"/>
      <c r="S53" s="1"/>
      <c r="T53" s="1">
        <f t="shared" si="3"/>
        <v>38.5</v>
      </c>
      <c r="U53" s="1">
        <f t="shared" si="4"/>
        <v>38.5</v>
      </c>
      <c r="V53" s="1">
        <v>1.2</v>
      </c>
      <c r="W53" s="25" t="s">
        <v>163</v>
      </c>
      <c r="X53" s="1">
        <f t="shared" si="29"/>
        <v>0</v>
      </c>
      <c r="Y53" s="7">
        <v>8</v>
      </c>
      <c r="Z53" s="10">
        <f t="shared" si="30"/>
        <v>0</v>
      </c>
      <c r="AA53" s="1">
        <f t="shared" si="31"/>
        <v>0</v>
      </c>
      <c r="AB53" s="1">
        <v>8</v>
      </c>
      <c r="AC53" s="1">
        <v>48</v>
      </c>
      <c r="AD53" s="10">
        <f t="shared" si="32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129</v>
      </c>
      <c r="B54" s="1" t="s">
        <v>34</v>
      </c>
      <c r="C54" s="1">
        <v>91</v>
      </c>
      <c r="D54" s="1"/>
      <c r="E54" s="1">
        <v>10</v>
      </c>
      <c r="F54" s="1">
        <v>78</v>
      </c>
      <c r="G54" s="7">
        <v>0.2</v>
      </c>
      <c r="H54" s="1">
        <v>180</v>
      </c>
      <c r="I54" s="1" t="s">
        <v>130</v>
      </c>
      <c r="J54" s="1">
        <v>13</v>
      </c>
      <c r="K54" s="1">
        <f t="shared" si="21"/>
        <v>-3</v>
      </c>
      <c r="L54" s="1"/>
      <c r="M54" s="1"/>
      <c r="N54" s="1"/>
      <c r="O54" s="1">
        <f t="shared" si="2"/>
        <v>2</v>
      </c>
      <c r="P54" s="5"/>
      <c r="Q54" s="5">
        <f t="shared" si="28"/>
        <v>0</v>
      </c>
      <c r="R54" s="5"/>
      <c r="S54" s="1"/>
      <c r="T54" s="1">
        <f t="shared" si="3"/>
        <v>39</v>
      </c>
      <c r="U54" s="1">
        <f t="shared" si="4"/>
        <v>39</v>
      </c>
      <c r="V54" s="1">
        <v>1</v>
      </c>
      <c r="W54" s="25" t="s">
        <v>163</v>
      </c>
      <c r="X54" s="1">
        <f t="shared" si="29"/>
        <v>0</v>
      </c>
      <c r="Y54" s="7">
        <v>8</v>
      </c>
      <c r="Z54" s="10">
        <f t="shared" si="30"/>
        <v>0</v>
      </c>
      <c r="AA54" s="1">
        <f t="shared" si="31"/>
        <v>0</v>
      </c>
      <c r="AB54" s="1">
        <v>6</v>
      </c>
      <c r="AC54" s="1">
        <v>72</v>
      </c>
      <c r="AD54" s="10">
        <f t="shared" si="32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131</v>
      </c>
      <c r="B55" s="1" t="s">
        <v>38</v>
      </c>
      <c r="C55" s="1">
        <v>358.9</v>
      </c>
      <c r="D55" s="1">
        <v>3.7</v>
      </c>
      <c r="E55" s="1">
        <v>37</v>
      </c>
      <c r="F55" s="1">
        <v>314.5</v>
      </c>
      <c r="G55" s="7">
        <v>1</v>
      </c>
      <c r="H55" s="1">
        <v>180</v>
      </c>
      <c r="I55" s="1" t="s">
        <v>132</v>
      </c>
      <c r="J55" s="1">
        <v>48.1</v>
      </c>
      <c r="K55" s="1">
        <f t="shared" si="21"/>
        <v>-11.100000000000001</v>
      </c>
      <c r="L55" s="1"/>
      <c r="M55" s="1"/>
      <c r="N55" s="1"/>
      <c r="O55" s="1">
        <f t="shared" si="2"/>
        <v>7.4</v>
      </c>
      <c r="P55" s="5"/>
      <c r="Q55" s="5">
        <f t="shared" si="28"/>
        <v>0</v>
      </c>
      <c r="R55" s="5"/>
      <c r="S55" s="1"/>
      <c r="T55" s="1">
        <f t="shared" si="3"/>
        <v>42.5</v>
      </c>
      <c r="U55" s="1">
        <f t="shared" si="4"/>
        <v>42.5</v>
      </c>
      <c r="V55" s="1">
        <v>10.36</v>
      </c>
      <c r="W55" s="26" t="s">
        <v>164</v>
      </c>
      <c r="X55" s="1">
        <f t="shared" si="29"/>
        <v>0</v>
      </c>
      <c r="Y55" s="7">
        <v>3.7</v>
      </c>
      <c r="Z55" s="10">
        <f t="shared" si="30"/>
        <v>0</v>
      </c>
      <c r="AA55" s="1">
        <f t="shared" si="31"/>
        <v>0</v>
      </c>
      <c r="AB55" s="1">
        <v>14</v>
      </c>
      <c r="AC55" s="1">
        <v>126</v>
      </c>
      <c r="AD55" s="10">
        <f t="shared" si="32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133</v>
      </c>
      <c r="B56" s="1" t="s">
        <v>38</v>
      </c>
      <c r="C56" s="1">
        <v>92.5</v>
      </c>
      <c r="D56" s="1"/>
      <c r="E56" s="1">
        <v>7.4</v>
      </c>
      <c r="F56" s="1">
        <v>81.400000000000006</v>
      </c>
      <c r="G56" s="7">
        <v>1</v>
      </c>
      <c r="H56" s="1">
        <v>180</v>
      </c>
      <c r="I56" s="1" t="s">
        <v>134</v>
      </c>
      <c r="J56" s="1">
        <v>11.1</v>
      </c>
      <c r="K56" s="1">
        <f t="shared" si="21"/>
        <v>-3.6999999999999993</v>
      </c>
      <c r="L56" s="1"/>
      <c r="M56" s="1"/>
      <c r="N56" s="1"/>
      <c r="O56" s="1">
        <f t="shared" si="2"/>
        <v>1.48</v>
      </c>
      <c r="P56" s="5"/>
      <c r="Q56" s="5">
        <f t="shared" si="28"/>
        <v>0</v>
      </c>
      <c r="R56" s="5"/>
      <c r="S56" s="1"/>
      <c r="T56" s="1">
        <f t="shared" si="3"/>
        <v>55.000000000000007</v>
      </c>
      <c r="U56" s="1">
        <f t="shared" si="4"/>
        <v>55.000000000000007</v>
      </c>
      <c r="V56" s="1">
        <v>2.2200000000000002</v>
      </c>
      <c r="W56" s="26" t="s">
        <v>164</v>
      </c>
      <c r="X56" s="1">
        <f t="shared" si="29"/>
        <v>0</v>
      </c>
      <c r="Y56" s="7">
        <v>3.7</v>
      </c>
      <c r="Z56" s="10">
        <f t="shared" si="30"/>
        <v>0</v>
      </c>
      <c r="AA56" s="1">
        <f t="shared" si="31"/>
        <v>0</v>
      </c>
      <c r="AB56" s="1">
        <v>14</v>
      </c>
      <c r="AC56" s="1">
        <v>126</v>
      </c>
      <c r="AD56" s="10">
        <f t="shared" si="32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135</v>
      </c>
      <c r="B57" s="1" t="s">
        <v>38</v>
      </c>
      <c r="C57" s="1">
        <v>172.48</v>
      </c>
      <c r="D57" s="1"/>
      <c r="E57" s="1">
        <v>29.12</v>
      </c>
      <c r="F57" s="1">
        <v>143.36000000000001</v>
      </c>
      <c r="G57" s="7">
        <v>1</v>
      </c>
      <c r="H57" s="1">
        <v>180</v>
      </c>
      <c r="I57" s="1" t="s">
        <v>136</v>
      </c>
      <c r="J57" s="1">
        <v>29.12</v>
      </c>
      <c r="K57" s="1">
        <f t="shared" si="21"/>
        <v>0</v>
      </c>
      <c r="L57" s="1"/>
      <c r="M57" s="1"/>
      <c r="N57" s="1"/>
      <c r="O57" s="1">
        <f t="shared" si="2"/>
        <v>5.8239999999999998</v>
      </c>
      <c r="P57" s="5"/>
      <c r="Q57" s="5">
        <f t="shared" si="28"/>
        <v>0</v>
      </c>
      <c r="R57" s="5"/>
      <c r="S57" s="1"/>
      <c r="T57" s="1">
        <f t="shared" si="3"/>
        <v>24.615384615384617</v>
      </c>
      <c r="U57" s="1">
        <f t="shared" si="4"/>
        <v>24.615384615384617</v>
      </c>
      <c r="V57" s="1">
        <v>3.1360000000000001</v>
      </c>
      <c r="W57" s="25" t="s">
        <v>163</v>
      </c>
      <c r="X57" s="1">
        <f t="shared" si="29"/>
        <v>0</v>
      </c>
      <c r="Y57" s="7">
        <v>2.2400000000000002</v>
      </c>
      <c r="Z57" s="10">
        <f t="shared" si="30"/>
        <v>0</v>
      </c>
      <c r="AA57" s="1">
        <f t="shared" si="31"/>
        <v>0</v>
      </c>
      <c r="AB57" s="1">
        <v>14</v>
      </c>
      <c r="AC57" s="1">
        <v>126</v>
      </c>
      <c r="AD57" s="10">
        <f t="shared" si="32"/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137</v>
      </c>
      <c r="B58" s="1" t="s">
        <v>38</v>
      </c>
      <c r="C58" s="1">
        <v>155</v>
      </c>
      <c r="D58" s="1"/>
      <c r="E58" s="1">
        <v>25</v>
      </c>
      <c r="F58" s="1">
        <v>130</v>
      </c>
      <c r="G58" s="7">
        <v>1</v>
      </c>
      <c r="H58" s="1">
        <v>180</v>
      </c>
      <c r="I58" s="1" t="s">
        <v>138</v>
      </c>
      <c r="J58" s="1">
        <v>25</v>
      </c>
      <c r="K58" s="1">
        <f t="shared" si="21"/>
        <v>0</v>
      </c>
      <c r="L58" s="1"/>
      <c r="M58" s="1"/>
      <c r="N58" s="1"/>
      <c r="O58" s="1">
        <f t="shared" si="2"/>
        <v>5</v>
      </c>
      <c r="P58" s="5"/>
      <c r="Q58" s="5">
        <f t="shared" si="28"/>
        <v>0</v>
      </c>
      <c r="R58" s="5"/>
      <c r="S58" s="1"/>
      <c r="T58" s="1">
        <f t="shared" si="3"/>
        <v>26</v>
      </c>
      <c r="U58" s="1">
        <f t="shared" si="4"/>
        <v>26</v>
      </c>
      <c r="V58" s="1">
        <v>5</v>
      </c>
      <c r="W58" s="25" t="s">
        <v>163</v>
      </c>
      <c r="X58" s="1">
        <f t="shared" si="29"/>
        <v>0</v>
      </c>
      <c r="Y58" s="7">
        <v>5</v>
      </c>
      <c r="Z58" s="10">
        <f t="shared" si="30"/>
        <v>0</v>
      </c>
      <c r="AA58" s="1">
        <f t="shared" si="31"/>
        <v>0</v>
      </c>
      <c r="AB58" s="1">
        <v>12</v>
      </c>
      <c r="AC58" s="1">
        <v>144</v>
      </c>
      <c r="AD58" s="10">
        <f t="shared" si="32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139</v>
      </c>
      <c r="B59" s="1" t="s">
        <v>34</v>
      </c>
      <c r="C59" s="1">
        <v>797</v>
      </c>
      <c r="D59" s="1"/>
      <c r="E59" s="1">
        <v>11</v>
      </c>
      <c r="F59" s="1">
        <v>778</v>
      </c>
      <c r="G59" s="7">
        <v>0.09</v>
      </c>
      <c r="H59" s="1">
        <v>180</v>
      </c>
      <c r="I59" s="1" t="s">
        <v>140</v>
      </c>
      <c r="J59" s="1">
        <v>19</v>
      </c>
      <c r="K59" s="1">
        <f t="shared" si="21"/>
        <v>-8</v>
      </c>
      <c r="L59" s="1"/>
      <c r="M59" s="1"/>
      <c r="N59" s="1"/>
      <c r="O59" s="1">
        <f t="shared" si="2"/>
        <v>2.2000000000000002</v>
      </c>
      <c r="P59" s="5"/>
      <c r="Q59" s="5">
        <f t="shared" si="28"/>
        <v>0</v>
      </c>
      <c r="R59" s="5"/>
      <c r="S59" s="1"/>
      <c r="T59" s="1">
        <f t="shared" si="3"/>
        <v>353.63636363636363</v>
      </c>
      <c r="U59" s="1">
        <f t="shared" si="4"/>
        <v>353.63636363636363</v>
      </c>
      <c r="V59" s="1">
        <v>7.6</v>
      </c>
      <c r="W59" s="26" t="s">
        <v>164</v>
      </c>
      <c r="X59" s="1">
        <f t="shared" si="29"/>
        <v>0</v>
      </c>
      <c r="Y59" s="7">
        <v>30</v>
      </c>
      <c r="Z59" s="10">
        <f t="shared" si="30"/>
        <v>0</v>
      </c>
      <c r="AA59" s="1">
        <f t="shared" si="31"/>
        <v>0</v>
      </c>
      <c r="AB59" s="1">
        <v>14</v>
      </c>
      <c r="AC59" s="1">
        <v>126</v>
      </c>
      <c r="AD59" s="10">
        <f t="shared" si="32"/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141</v>
      </c>
      <c r="B60" s="1" t="s">
        <v>34</v>
      </c>
      <c r="C60" s="1">
        <v>561</v>
      </c>
      <c r="D60" s="1">
        <v>1</v>
      </c>
      <c r="E60" s="1">
        <v>123</v>
      </c>
      <c r="F60" s="1">
        <v>427</v>
      </c>
      <c r="G60" s="7">
        <v>0.25</v>
      </c>
      <c r="H60" s="1">
        <v>180</v>
      </c>
      <c r="I60" s="1" t="s">
        <v>142</v>
      </c>
      <c r="J60" s="1">
        <v>132</v>
      </c>
      <c r="K60" s="1">
        <f t="shared" si="21"/>
        <v>-9</v>
      </c>
      <c r="L60" s="1"/>
      <c r="M60" s="1"/>
      <c r="N60" s="1"/>
      <c r="O60" s="1">
        <f t="shared" si="2"/>
        <v>24.6</v>
      </c>
      <c r="P60" s="5"/>
      <c r="Q60" s="5">
        <f t="shared" si="28"/>
        <v>0</v>
      </c>
      <c r="R60" s="5"/>
      <c r="S60" s="1"/>
      <c r="T60" s="1">
        <f t="shared" si="3"/>
        <v>17.35772357723577</v>
      </c>
      <c r="U60" s="1">
        <f t="shared" si="4"/>
        <v>17.35772357723577</v>
      </c>
      <c r="V60" s="1">
        <v>23.4</v>
      </c>
      <c r="W60" s="1"/>
      <c r="X60" s="1">
        <f t="shared" si="29"/>
        <v>0</v>
      </c>
      <c r="Y60" s="7">
        <v>12</v>
      </c>
      <c r="Z60" s="10">
        <f t="shared" si="30"/>
        <v>0</v>
      </c>
      <c r="AA60" s="1">
        <f t="shared" si="31"/>
        <v>0</v>
      </c>
      <c r="AB60" s="1">
        <v>14</v>
      </c>
      <c r="AC60" s="1">
        <v>70</v>
      </c>
      <c r="AD60" s="10">
        <f t="shared" si="32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143</v>
      </c>
      <c r="B61" s="1" t="s">
        <v>34</v>
      </c>
      <c r="C61" s="1">
        <v>294</v>
      </c>
      <c r="D61" s="1"/>
      <c r="E61" s="1">
        <v>46</v>
      </c>
      <c r="F61" s="1">
        <v>238</v>
      </c>
      <c r="G61" s="7">
        <v>0.25</v>
      </c>
      <c r="H61" s="1">
        <v>180</v>
      </c>
      <c r="I61" s="1" t="s">
        <v>144</v>
      </c>
      <c r="J61" s="1">
        <v>54</v>
      </c>
      <c r="K61" s="1">
        <f t="shared" si="21"/>
        <v>-8</v>
      </c>
      <c r="L61" s="1"/>
      <c r="M61" s="1"/>
      <c r="N61" s="1"/>
      <c r="O61" s="1">
        <f t="shared" si="2"/>
        <v>9.1999999999999993</v>
      </c>
      <c r="P61" s="5"/>
      <c r="Q61" s="5">
        <f t="shared" si="28"/>
        <v>0</v>
      </c>
      <c r="R61" s="5"/>
      <c r="S61" s="1"/>
      <c r="T61" s="1">
        <f t="shared" si="3"/>
        <v>25.869565217391305</v>
      </c>
      <c r="U61" s="1">
        <f t="shared" si="4"/>
        <v>25.869565217391305</v>
      </c>
      <c r="V61" s="1">
        <v>7.6</v>
      </c>
      <c r="W61" s="25" t="s">
        <v>163</v>
      </c>
      <c r="X61" s="1">
        <f t="shared" si="29"/>
        <v>0</v>
      </c>
      <c r="Y61" s="7">
        <v>12</v>
      </c>
      <c r="Z61" s="10">
        <f t="shared" si="30"/>
        <v>0</v>
      </c>
      <c r="AA61" s="1">
        <f t="shared" si="31"/>
        <v>0</v>
      </c>
      <c r="AB61" s="1">
        <v>14</v>
      </c>
      <c r="AC61" s="1">
        <v>70</v>
      </c>
      <c r="AD61" s="10">
        <f t="shared" si="32"/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145</v>
      </c>
      <c r="B62" s="1" t="s">
        <v>34</v>
      </c>
      <c r="C62" s="1">
        <v>438</v>
      </c>
      <c r="D62" s="1">
        <v>2</v>
      </c>
      <c r="E62" s="1">
        <v>77</v>
      </c>
      <c r="F62" s="1">
        <v>350</v>
      </c>
      <c r="G62" s="7">
        <v>0.3</v>
      </c>
      <c r="H62" s="1">
        <v>180</v>
      </c>
      <c r="I62" s="1" t="s">
        <v>146</v>
      </c>
      <c r="J62" s="1">
        <v>88</v>
      </c>
      <c r="K62" s="1">
        <f t="shared" si="21"/>
        <v>-11</v>
      </c>
      <c r="L62" s="1"/>
      <c r="M62" s="1"/>
      <c r="N62" s="1"/>
      <c r="O62" s="1">
        <f t="shared" si="2"/>
        <v>15.4</v>
      </c>
      <c r="P62" s="5"/>
      <c r="Q62" s="5">
        <f t="shared" si="28"/>
        <v>0</v>
      </c>
      <c r="R62" s="5"/>
      <c r="S62" s="1"/>
      <c r="T62" s="1">
        <f t="shared" si="3"/>
        <v>22.727272727272727</v>
      </c>
      <c r="U62" s="1">
        <f t="shared" si="4"/>
        <v>22.727272727272727</v>
      </c>
      <c r="V62" s="1">
        <v>12.6</v>
      </c>
      <c r="W62" s="25" t="s">
        <v>163</v>
      </c>
      <c r="X62" s="1">
        <f t="shared" si="29"/>
        <v>0</v>
      </c>
      <c r="Y62" s="7">
        <v>12</v>
      </c>
      <c r="Z62" s="10">
        <f t="shared" si="30"/>
        <v>0</v>
      </c>
      <c r="AA62" s="1">
        <f t="shared" si="31"/>
        <v>0</v>
      </c>
      <c r="AB62" s="1">
        <v>14</v>
      </c>
      <c r="AC62" s="1">
        <v>70</v>
      </c>
      <c r="AD62" s="10">
        <f t="shared" si="32"/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147</v>
      </c>
      <c r="B63" s="1" t="s">
        <v>38</v>
      </c>
      <c r="C63" s="1">
        <v>85.2</v>
      </c>
      <c r="D63" s="1">
        <v>3</v>
      </c>
      <c r="E63" s="1">
        <v>3.6</v>
      </c>
      <c r="F63" s="1">
        <v>82.8</v>
      </c>
      <c r="G63" s="7">
        <v>1</v>
      </c>
      <c r="H63" s="1">
        <v>180</v>
      </c>
      <c r="I63" s="1" t="s">
        <v>148</v>
      </c>
      <c r="J63" s="1">
        <v>5.4</v>
      </c>
      <c r="K63" s="1">
        <f t="shared" si="21"/>
        <v>-1.8000000000000003</v>
      </c>
      <c r="L63" s="1"/>
      <c r="M63" s="1"/>
      <c r="N63" s="1"/>
      <c r="O63" s="1">
        <f t="shared" si="2"/>
        <v>0.72</v>
      </c>
      <c r="P63" s="5"/>
      <c r="Q63" s="5">
        <f t="shared" si="28"/>
        <v>0</v>
      </c>
      <c r="R63" s="5"/>
      <c r="S63" s="1"/>
      <c r="T63" s="1">
        <f t="shared" si="3"/>
        <v>115</v>
      </c>
      <c r="U63" s="1">
        <f t="shared" si="4"/>
        <v>115</v>
      </c>
      <c r="V63" s="1">
        <v>1.8</v>
      </c>
      <c r="W63" s="26" t="s">
        <v>164</v>
      </c>
      <c r="X63" s="1">
        <f t="shared" si="29"/>
        <v>0</v>
      </c>
      <c r="Y63" s="7">
        <v>1.8</v>
      </c>
      <c r="Z63" s="10">
        <f t="shared" si="30"/>
        <v>0</v>
      </c>
      <c r="AA63" s="1">
        <f t="shared" si="31"/>
        <v>0</v>
      </c>
      <c r="AB63" s="1">
        <v>18</v>
      </c>
      <c r="AC63" s="1">
        <v>234</v>
      </c>
      <c r="AD63" s="10">
        <f t="shared" si="32"/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149</v>
      </c>
      <c r="B64" s="1" t="s">
        <v>34</v>
      </c>
      <c r="C64" s="1">
        <v>279</v>
      </c>
      <c r="D64" s="1"/>
      <c r="E64" s="1">
        <v>67</v>
      </c>
      <c r="F64" s="1">
        <v>200</v>
      </c>
      <c r="G64" s="7">
        <v>0.3</v>
      </c>
      <c r="H64" s="1">
        <v>180</v>
      </c>
      <c r="I64" s="1" t="s">
        <v>150</v>
      </c>
      <c r="J64" s="1">
        <v>76</v>
      </c>
      <c r="K64" s="1">
        <f t="shared" si="21"/>
        <v>-9</v>
      </c>
      <c r="L64" s="1"/>
      <c r="M64" s="1"/>
      <c r="N64" s="1"/>
      <c r="O64" s="1">
        <f t="shared" si="2"/>
        <v>13.4</v>
      </c>
      <c r="P64" s="5"/>
      <c r="Q64" s="5">
        <f t="shared" si="28"/>
        <v>0</v>
      </c>
      <c r="R64" s="5"/>
      <c r="S64" s="1"/>
      <c r="T64" s="1">
        <f t="shared" si="3"/>
        <v>14.925373134328359</v>
      </c>
      <c r="U64" s="1">
        <f t="shared" si="4"/>
        <v>14.925373134328359</v>
      </c>
      <c r="V64" s="1">
        <v>10.8</v>
      </c>
      <c r="W64" s="1"/>
      <c r="X64" s="1">
        <f t="shared" si="29"/>
        <v>0</v>
      </c>
      <c r="Y64" s="7">
        <v>12</v>
      </c>
      <c r="Z64" s="10">
        <f t="shared" si="30"/>
        <v>0</v>
      </c>
      <c r="AA64" s="1">
        <f t="shared" si="31"/>
        <v>0</v>
      </c>
      <c r="AB64" s="1">
        <v>14</v>
      </c>
      <c r="AC64" s="1">
        <v>70</v>
      </c>
      <c r="AD64" s="10">
        <f t="shared" si="32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151</v>
      </c>
      <c r="B65" s="1" t="s">
        <v>34</v>
      </c>
      <c r="C65" s="1">
        <v>164</v>
      </c>
      <c r="D65" s="1"/>
      <c r="E65" s="1">
        <v>16</v>
      </c>
      <c r="F65" s="1">
        <v>143</v>
      </c>
      <c r="G65" s="7">
        <v>0.3</v>
      </c>
      <c r="H65" s="1">
        <v>180</v>
      </c>
      <c r="I65" s="1" t="s">
        <v>152</v>
      </c>
      <c r="J65" s="1">
        <v>18</v>
      </c>
      <c r="K65" s="1">
        <f t="shared" si="21"/>
        <v>-2</v>
      </c>
      <c r="L65" s="1"/>
      <c r="M65" s="1"/>
      <c r="N65" s="1"/>
      <c r="O65" s="1">
        <f t="shared" si="2"/>
        <v>3.2</v>
      </c>
      <c r="P65" s="5"/>
      <c r="Q65" s="5">
        <f t="shared" si="28"/>
        <v>0</v>
      </c>
      <c r="R65" s="5"/>
      <c r="S65" s="1"/>
      <c r="T65" s="1">
        <f t="shared" si="3"/>
        <v>44.6875</v>
      </c>
      <c r="U65" s="1">
        <f t="shared" si="4"/>
        <v>44.6875</v>
      </c>
      <c r="V65" s="1">
        <v>5.4</v>
      </c>
      <c r="W65" s="26" t="s">
        <v>164</v>
      </c>
      <c r="X65" s="1">
        <f t="shared" si="29"/>
        <v>0</v>
      </c>
      <c r="Y65" s="7">
        <v>14</v>
      </c>
      <c r="Z65" s="10">
        <f t="shared" si="30"/>
        <v>0</v>
      </c>
      <c r="AA65" s="1">
        <f t="shared" si="31"/>
        <v>0</v>
      </c>
      <c r="AB65" s="1">
        <v>14</v>
      </c>
      <c r="AC65" s="1">
        <v>70</v>
      </c>
      <c r="AD65" s="10">
        <f t="shared" si="32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153</v>
      </c>
      <c r="B66" s="1" t="s">
        <v>34</v>
      </c>
      <c r="C66" s="1">
        <v>189</v>
      </c>
      <c r="D66" s="1">
        <v>5</v>
      </c>
      <c r="E66" s="1">
        <v>33</v>
      </c>
      <c r="F66" s="1">
        <v>157</v>
      </c>
      <c r="G66" s="7">
        <v>0.48</v>
      </c>
      <c r="H66" s="1">
        <v>180</v>
      </c>
      <c r="I66" s="1" t="s">
        <v>154</v>
      </c>
      <c r="J66" s="1">
        <v>35</v>
      </c>
      <c r="K66" s="1">
        <f t="shared" si="21"/>
        <v>-2</v>
      </c>
      <c r="L66" s="1"/>
      <c r="M66" s="1"/>
      <c r="N66" s="1"/>
      <c r="O66" s="1">
        <f t="shared" si="2"/>
        <v>6.6</v>
      </c>
      <c r="P66" s="5"/>
      <c r="Q66" s="5">
        <f t="shared" si="28"/>
        <v>0</v>
      </c>
      <c r="R66" s="5"/>
      <c r="S66" s="1"/>
      <c r="T66" s="1">
        <f t="shared" si="3"/>
        <v>23.787878787878789</v>
      </c>
      <c r="U66" s="1">
        <f t="shared" si="4"/>
        <v>23.787878787878789</v>
      </c>
      <c r="V66" s="1">
        <v>6</v>
      </c>
      <c r="W66" s="25" t="s">
        <v>163</v>
      </c>
      <c r="X66" s="1">
        <f t="shared" si="29"/>
        <v>0</v>
      </c>
      <c r="Y66" s="7">
        <v>8</v>
      </c>
      <c r="Z66" s="10">
        <f t="shared" si="30"/>
        <v>0</v>
      </c>
      <c r="AA66" s="1">
        <f t="shared" si="31"/>
        <v>0</v>
      </c>
      <c r="AB66" s="1">
        <v>14</v>
      </c>
      <c r="AC66" s="1">
        <v>70</v>
      </c>
      <c r="AD66" s="10">
        <f t="shared" si="32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155</v>
      </c>
      <c r="B67" s="1" t="s">
        <v>34</v>
      </c>
      <c r="C67" s="1">
        <v>879</v>
      </c>
      <c r="D67" s="1"/>
      <c r="E67" s="1">
        <v>180</v>
      </c>
      <c r="F67" s="1">
        <v>685</v>
      </c>
      <c r="G67" s="7">
        <v>0.25</v>
      </c>
      <c r="H67" s="1">
        <v>180</v>
      </c>
      <c r="I67" s="1" t="s">
        <v>156</v>
      </c>
      <c r="J67" s="1">
        <v>190</v>
      </c>
      <c r="K67" s="1">
        <f t="shared" si="21"/>
        <v>-10</v>
      </c>
      <c r="L67" s="1"/>
      <c r="M67" s="1"/>
      <c r="N67" s="1"/>
      <c r="O67" s="1">
        <f t="shared" si="2"/>
        <v>36</v>
      </c>
      <c r="P67" s="5"/>
      <c r="Q67" s="5">
        <f t="shared" si="28"/>
        <v>0</v>
      </c>
      <c r="R67" s="5"/>
      <c r="S67" s="1"/>
      <c r="T67" s="1">
        <f t="shared" si="3"/>
        <v>19.027777777777779</v>
      </c>
      <c r="U67" s="1">
        <f t="shared" si="4"/>
        <v>19.027777777777779</v>
      </c>
      <c r="V67" s="1">
        <v>28</v>
      </c>
      <c r="W67" s="1"/>
      <c r="X67" s="1">
        <f t="shared" si="29"/>
        <v>0</v>
      </c>
      <c r="Y67" s="7">
        <v>12</v>
      </c>
      <c r="Z67" s="10">
        <f t="shared" si="30"/>
        <v>0</v>
      </c>
      <c r="AA67" s="1">
        <f t="shared" si="31"/>
        <v>0</v>
      </c>
      <c r="AB67" s="1">
        <v>14</v>
      </c>
      <c r="AC67" s="1">
        <v>70</v>
      </c>
      <c r="AD67" s="10">
        <f t="shared" si="32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157</v>
      </c>
      <c r="B68" s="1" t="s">
        <v>34</v>
      </c>
      <c r="C68" s="1">
        <v>715</v>
      </c>
      <c r="D68" s="1"/>
      <c r="E68" s="1">
        <v>108</v>
      </c>
      <c r="F68" s="1">
        <v>593</v>
      </c>
      <c r="G68" s="7">
        <v>0.25</v>
      </c>
      <c r="H68" s="1">
        <v>180</v>
      </c>
      <c r="I68" s="1" t="s">
        <v>158</v>
      </c>
      <c r="J68" s="1">
        <v>117</v>
      </c>
      <c r="K68" s="1">
        <f t="shared" si="21"/>
        <v>-9</v>
      </c>
      <c r="L68" s="1"/>
      <c r="M68" s="1"/>
      <c r="N68" s="1"/>
      <c r="O68" s="1">
        <f t="shared" si="2"/>
        <v>21.6</v>
      </c>
      <c r="P68" s="5"/>
      <c r="Q68" s="5">
        <f t="shared" si="28"/>
        <v>0</v>
      </c>
      <c r="R68" s="5"/>
      <c r="S68" s="1"/>
      <c r="T68" s="1">
        <f t="shared" si="3"/>
        <v>27.453703703703702</v>
      </c>
      <c r="U68" s="1">
        <f t="shared" si="4"/>
        <v>27.453703703703702</v>
      </c>
      <c r="V68" s="1">
        <v>25.2</v>
      </c>
      <c r="W68" s="25" t="s">
        <v>163</v>
      </c>
      <c r="X68" s="1">
        <f t="shared" si="29"/>
        <v>0</v>
      </c>
      <c r="Y68" s="7">
        <v>12</v>
      </c>
      <c r="Z68" s="10">
        <f t="shared" si="30"/>
        <v>0</v>
      </c>
      <c r="AA68" s="1">
        <f t="shared" si="31"/>
        <v>0</v>
      </c>
      <c r="AB68" s="1">
        <v>14</v>
      </c>
      <c r="AC68" s="1">
        <v>70</v>
      </c>
      <c r="AD68" s="10">
        <f t="shared" si="32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159</v>
      </c>
      <c r="B69" s="1" t="s">
        <v>38</v>
      </c>
      <c r="C69" s="1">
        <v>151.19999999999999</v>
      </c>
      <c r="D69" s="1"/>
      <c r="E69" s="1">
        <v>10.8</v>
      </c>
      <c r="F69" s="1">
        <v>135</v>
      </c>
      <c r="G69" s="7">
        <v>1</v>
      </c>
      <c r="H69" s="1">
        <v>180</v>
      </c>
      <c r="I69" s="1" t="s">
        <v>160</v>
      </c>
      <c r="J69" s="1">
        <v>16.2</v>
      </c>
      <c r="K69" s="1">
        <f t="shared" si="21"/>
        <v>-5.3999999999999986</v>
      </c>
      <c r="L69" s="1"/>
      <c r="M69" s="1"/>
      <c r="N69" s="1"/>
      <c r="O69" s="1">
        <f t="shared" si="2"/>
        <v>2.16</v>
      </c>
      <c r="P69" s="5"/>
      <c r="Q69" s="5">
        <f t="shared" si="28"/>
        <v>0</v>
      </c>
      <c r="R69" s="5"/>
      <c r="S69" s="1"/>
      <c r="T69" s="1">
        <f t="shared" si="3"/>
        <v>62.499999999999993</v>
      </c>
      <c r="U69" s="1">
        <f t="shared" si="4"/>
        <v>62.499999999999993</v>
      </c>
      <c r="V69" s="1">
        <v>7.56</v>
      </c>
      <c r="W69" s="26" t="s">
        <v>164</v>
      </c>
      <c r="X69" s="1">
        <f t="shared" si="29"/>
        <v>0</v>
      </c>
      <c r="Y69" s="7">
        <v>2.7</v>
      </c>
      <c r="Z69" s="10">
        <f t="shared" si="30"/>
        <v>0</v>
      </c>
      <c r="AA69" s="1">
        <f t="shared" si="31"/>
        <v>0</v>
      </c>
      <c r="AB69" s="1">
        <v>14</v>
      </c>
      <c r="AC69" s="1">
        <v>126</v>
      </c>
      <c r="AD69" s="10">
        <f t="shared" si="32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161</v>
      </c>
      <c r="B70" s="1" t="s">
        <v>38</v>
      </c>
      <c r="C70" s="1">
        <v>480</v>
      </c>
      <c r="D70" s="1"/>
      <c r="E70" s="1">
        <v>70</v>
      </c>
      <c r="F70" s="1">
        <v>395</v>
      </c>
      <c r="G70" s="7">
        <v>1</v>
      </c>
      <c r="H70" s="1">
        <v>180</v>
      </c>
      <c r="I70" s="1" t="s">
        <v>162</v>
      </c>
      <c r="J70" s="1">
        <v>85</v>
      </c>
      <c r="K70" s="1">
        <f t="shared" ref="K70" si="33">E70-J70</f>
        <v>-15</v>
      </c>
      <c r="L70" s="1"/>
      <c r="M70" s="1"/>
      <c r="N70" s="1"/>
      <c r="O70" s="1">
        <f t="shared" si="2"/>
        <v>14</v>
      </c>
      <c r="P70" s="5"/>
      <c r="Q70" s="5">
        <f t="shared" si="28"/>
        <v>0</v>
      </c>
      <c r="R70" s="5"/>
      <c r="S70" s="1"/>
      <c r="T70" s="1">
        <f t="shared" si="3"/>
        <v>28.214285714285715</v>
      </c>
      <c r="U70" s="1">
        <f t="shared" si="4"/>
        <v>28.214285714285715</v>
      </c>
      <c r="V70" s="1">
        <v>13</v>
      </c>
      <c r="W70" s="25" t="s">
        <v>163</v>
      </c>
      <c r="X70" s="1">
        <f t="shared" si="29"/>
        <v>0</v>
      </c>
      <c r="Y70" s="7">
        <v>5</v>
      </c>
      <c r="Z70" s="10">
        <f t="shared" si="30"/>
        <v>0</v>
      </c>
      <c r="AA70" s="1">
        <f t="shared" si="31"/>
        <v>0</v>
      </c>
      <c r="AB70" s="1">
        <v>12</v>
      </c>
      <c r="AC70" s="1">
        <v>84</v>
      </c>
      <c r="AD70" s="10">
        <f t="shared" si="32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7"/>
      <c r="Z71" s="10"/>
      <c r="AA71" s="1"/>
      <c r="AB71" s="1"/>
      <c r="AC71" s="1"/>
      <c r="AD71" s="10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7"/>
      <c r="Z72" s="10"/>
      <c r="AA72" s="1"/>
      <c r="AB72" s="1"/>
      <c r="AC72" s="1"/>
      <c r="AD72" s="10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7"/>
      <c r="Z73" s="10"/>
      <c r="AA73" s="1"/>
      <c r="AB73" s="1"/>
      <c r="AC73" s="1"/>
      <c r="AD73" s="10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7"/>
      <c r="Z74" s="10"/>
      <c r="AA74" s="1"/>
      <c r="AB74" s="1"/>
      <c r="AC74" s="1"/>
      <c r="AD74" s="10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7"/>
      <c r="Z75" s="10"/>
      <c r="AA75" s="1"/>
      <c r="AB75" s="1"/>
      <c r="AC75" s="1"/>
      <c r="AD75" s="10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7"/>
      <c r="Z76" s="10"/>
      <c r="AA76" s="1"/>
      <c r="AB76" s="1"/>
      <c r="AC76" s="1"/>
      <c r="AD76" s="10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7"/>
      <c r="Z77" s="10"/>
      <c r="AA77" s="1"/>
      <c r="AB77" s="1"/>
      <c r="AC77" s="1"/>
      <c r="AD77" s="10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7"/>
      <c r="Z78" s="10"/>
      <c r="AA78" s="1"/>
      <c r="AB78" s="1"/>
      <c r="AC78" s="1"/>
      <c r="AD78" s="10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7"/>
      <c r="Z79" s="10"/>
      <c r="AA79" s="1"/>
      <c r="AB79" s="1"/>
      <c r="AC79" s="1"/>
      <c r="AD79" s="10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7"/>
      <c r="Z80" s="10"/>
      <c r="AA80" s="1"/>
      <c r="AB80" s="1"/>
      <c r="AC80" s="1"/>
      <c r="AD80" s="10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7"/>
      <c r="Z81" s="10"/>
      <c r="AA81" s="1"/>
      <c r="AB81" s="1"/>
      <c r="AC81" s="1"/>
      <c r="AD81" s="10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7"/>
      <c r="Z82" s="10"/>
      <c r="AA82" s="1"/>
      <c r="AB82" s="1"/>
      <c r="AC82" s="1"/>
      <c r="AD82" s="10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7"/>
      <c r="Z83" s="10"/>
      <c r="AA83" s="1"/>
      <c r="AB83" s="1"/>
      <c r="AC83" s="1"/>
      <c r="AD83" s="10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7"/>
      <c r="Z84" s="10"/>
      <c r="AA84" s="1"/>
      <c r="AB84" s="1"/>
      <c r="AC84" s="1"/>
      <c r="AD84" s="10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7"/>
      <c r="Z85" s="10"/>
      <c r="AA85" s="1"/>
      <c r="AB85" s="1"/>
      <c r="AC85" s="1"/>
      <c r="AD85" s="10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7"/>
      <c r="Z86" s="10"/>
      <c r="AA86" s="1"/>
      <c r="AB86" s="1"/>
      <c r="AC86" s="1"/>
      <c r="AD86" s="1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7"/>
      <c r="Z87" s="10"/>
      <c r="AA87" s="1"/>
      <c r="AB87" s="1"/>
      <c r="AC87" s="1"/>
      <c r="AD87" s="1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7"/>
      <c r="Z88" s="10"/>
      <c r="AA88" s="1"/>
      <c r="AB88" s="1"/>
      <c r="AC88" s="1"/>
      <c r="AD88" s="1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7"/>
      <c r="Z89" s="10"/>
      <c r="AA89" s="1"/>
      <c r="AB89" s="1"/>
      <c r="AC89" s="1"/>
      <c r="AD89" s="1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7"/>
      <c r="Z90" s="10"/>
      <c r="AA90" s="1"/>
      <c r="AB90" s="1"/>
      <c r="AC90" s="1"/>
      <c r="AD90" s="1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7"/>
      <c r="Z91" s="10"/>
      <c r="AA91" s="1"/>
      <c r="AB91" s="1"/>
      <c r="AC91" s="1"/>
      <c r="AD91" s="1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7"/>
      <c r="Z92" s="10"/>
      <c r="AA92" s="1"/>
      <c r="AB92" s="1"/>
      <c r="AC92" s="1"/>
      <c r="AD92" s="1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7"/>
      <c r="Z93" s="10"/>
      <c r="AA93" s="1"/>
      <c r="AB93" s="1"/>
      <c r="AC93" s="1"/>
      <c r="AD93" s="1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7"/>
      <c r="Z94" s="10"/>
      <c r="AA94" s="1"/>
      <c r="AB94" s="1"/>
      <c r="AC94" s="1"/>
      <c r="AD94" s="1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7"/>
      <c r="Z95" s="10"/>
      <c r="AA95" s="1"/>
      <c r="AB95" s="1"/>
      <c r="AC95" s="1"/>
      <c r="AD95" s="1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7"/>
      <c r="Z96" s="10"/>
      <c r="AA96" s="1"/>
      <c r="AB96" s="1"/>
      <c r="AC96" s="1"/>
      <c r="AD96" s="1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7"/>
      <c r="Z97" s="10"/>
      <c r="AA97" s="1"/>
      <c r="AB97" s="1"/>
      <c r="AC97" s="1"/>
      <c r="AD97" s="1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7"/>
      <c r="Z98" s="10"/>
      <c r="AA98" s="1"/>
      <c r="AB98" s="1"/>
      <c r="AC98" s="1"/>
      <c r="AD98" s="1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7"/>
      <c r="Z99" s="10"/>
      <c r="AA99" s="1"/>
      <c r="AB99" s="1"/>
      <c r="AC99" s="1"/>
      <c r="AD99" s="1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7"/>
      <c r="Z100" s="10"/>
      <c r="AA100" s="1"/>
      <c r="AB100" s="1"/>
      <c r="AC100" s="1"/>
      <c r="AD100" s="1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7"/>
      <c r="Z101" s="10"/>
      <c r="AA101" s="1"/>
      <c r="AB101" s="1"/>
      <c r="AC101" s="1"/>
      <c r="AD101" s="1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7"/>
      <c r="Z102" s="10"/>
      <c r="AA102" s="1"/>
      <c r="AB102" s="1"/>
      <c r="AC102" s="1"/>
      <c r="AD102" s="1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7"/>
      <c r="Z103" s="10"/>
      <c r="AA103" s="1"/>
      <c r="AB103" s="1"/>
      <c r="AC103" s="1"/>
      <c r="AD103" s="1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7"/>
      <c r="Z104" s="10"/>
      <c r="AA104" s="1"/>
      <c r="AB104" s="1"/>
      <c r="AC104" s="1"/>
      <c r="AD104" s="1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7"/>
      <c r="Z105" s="10"/>
      <c r="AA105" s="1"/>
      <c r="AB105" s="1"/>
      <c r="AC105" s="1"/>
      <c r="AD105" s="1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7"/>
      <c r="Z106" s="10"/>
      <c r="AA106" s="1"/>
      <c r="AB106" s="1"/>
      <c r="AC106" s="1"/>
      <c r="AD106" s="1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7"/>
      <c r="Z107" s="10"/>
      <c r="AA107" s="1"/>
      <c r="AB107" s="1"/>
      <c r="AC107" s="1"/>
      <c r="AD107" s="1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7"/>
      <c r="Z108" s="10"/>
      <c r="AA108" s="1"/>
      <c r="AB108" s="1"/>
      <c r="AC108" s="1"/>
      <c r="AD108" s="1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7"/>
      <c r="Z109" s="10"/>
      <c r="AA109" s="1"/>
      <c r="AB109" s="1"/>
      <c r="AC109" s="1"/>
      <c r="AD109" s="1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7"/>
      <c r="Z110" s="10"/>
      <c r="AA110" s="1"/>
      <c r="AB110" s="1"/>
      <c r="AC110" s="1"/>
      <c r="AD110" s="1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7"/>
      <c r="Z111" s="10"/>
      <c r="AA111" s="1"/>
      <c r="AB111" s="1"/>
      <c r="AC111" s="1"/>
      <c r="AD111" s="1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7"/>
      <c r="Z112" s="10"/>
      <c r="AA112" s="1"/>
      <c r="AB112" s="1"/>
      <c r="AC112" s="1"/>
      <c r="AD112" s="1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7"/>
      <c r="Z113" s="10"/>
      <c r="AA113" s="1"/>
      <c r="AB113" s="1"/>
      <c r="AC113" s="1"/>
      <c r="AD113" s="1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7"/>
      <c r="Z114" s="10"/>
      <c r="AA114" s="1"/>
      <c r="AB114" s="1"/>
      <c r="AC114" s="1"/>
      <c r="AD114" s="1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7"/>
      <c r="Z115" s="10"/>
      <c r="AA115" s="1"/>
      <c r="AB115" s="1"/>
      <c r="AC115" s="1"/>
      <c r="AD115" s="1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7"/>
      <c r="Z116" s="10"/>
      <c r="AA116" s="1"/>
      <c r="AB116" s="1"/>
      <c r="AC116" s="1"/>
      <c r="AD116" s="1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7"/>
      <c r="Z117" s="10"/>
      <c r="AA117" s="1"/>
      <c r="AB117" s="1"/>
      <c r="AC117" s="1"/>
      <c r="AD117" s="1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7"/>
      <c r="Z118" s="10"/>
      <c r="AA118" s="1"/>
      <c r="AB118" s="1"/>
      <c r="AC118" s="1"/>
      <c r="AD118" s="1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7"/>
      <c r="Z119" s="10"/>
      <c r="AA119" s="1"/>
      <c r="AB119" s="1"/>
      <c r="AC119" s="1"/>
      <c r="AD119" s="1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7"/>
      <c r="Z120" s="10"/>
      <c r="AA120" s="1"/>
      <c r="AB120" s="1"/>
      <c r="AC120" s="1"/>
      <c r="AD120" s="1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7"/>
      <c r="Z121" s="10"/>
      <c r="AA121" s="1"/>
      <c r="AB121" s="1"/>
      <c r="AC121" s="1"/>
      <c r="AD121" s="1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7"/>
      <c r="Z122" s="10"/>
      <c r="AA122" s="1"/>
      <c r="AB122" s="1"/>
      <c r="AC122" s="1"/>
      <c r="AD122" s="1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7"/>
      <c r="Z123" s="10"/>
      <c r="AA123" s="1"/>
      <c r="AB123" s="1"/>
      <c r="AC123" s="1"/>
      <c r="AD123" s="1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7"/>
      <c r="Z124" s="10"/>
      <c r="AA124" s="1"/>
      <c r="AB124" s="1"/>
      <c r="AC124" s="1"/>
      <c r="AD124" s="1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7"/>
      <c r="Z125" s="10"/>
      <c r="AA125" s="1"/>
      <c r="AB125" s="1"/>
      <c r="AC125" s="1"/>
      <c r="AD125" s="1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7"/>
      <c r="Z126" s="10"/>
      <c r="AA126" s="1"/>
      <c r="AB126" s="1"/>
      <c r="AC126" s="1"/>
      <c r="AD126" s="1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7"/>
      <c r="Z127" s="10"/>
      <c r="AA127" s="1"/>
      <c r="AB127" s="1"/>
      <c r="AC127" s="1"/>
      <c r="AD127" s="1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7"/>
      <c r="Z128" s="10"/>
      <c r="AA128" s="1"/>
      <c r="AB128" s="1"/>
      <c r="AC128" s="1"/>
      <c r="AD128" s="1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7"/>
      <c r="Z129" s="10"/>
      <c r="AA129" s="1"/>
      <c r="AB129" s="1"/>
      <c r="AC129" s="1"/>
      <c r="AD129" s="1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7"/>
      <c r="Z130" s="10"/>
      <c r="AA130" s="1"/>
      <c r="AB130" s="1"/>
      <c r="AC130" s="1"/>
      <c r="AD130" s="1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7"/>
      <c r="Z131" s="10"/>
      <c r="AA131" s="1"/>
      <c r="AB131" s="1"/>
      <c r="AC131" s="1"/>
      <c r="AD131" s="1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7"/>
      <c r="Z132" s="10"/>
      <c r="AA132" s="1"/>
      <c r="AB132" s="1"/>
      <c r="AC132" s="1"/>
      <c r="AD132" s="1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7"/>
      <c r="Z133" s="10"/>
      <c r="AA133" s="1"/>
      <c r="AB133" s="1"/>
      <c r="AC133" s="1"/>
      <c r="AD133" s="1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7"/>
      <c r="Z134" s="10"/>
      <c r="AA134" s="1"/>
      <c r="AB134" s="1"/>
      <c r="AC134" s="1"/>
      <c r="AD134" s="1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7"/>
      <c r="Z135" s="10"/>
      <c r="AA135" s="1"/>
      <c r="AB135" s="1"/>
      <c r="AC135" s="1"/>
      <c r="AD135" s="1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7"/>
      <c r="Z136" s="10"/>
      <c r="AA136" s="1"/>
      <c r="AB136" s="1"/>
      <c r="AC136" s="1"/>
      <c r="AD136" s="1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7"/>
      <c r="Z137" s="10"/>
      <c r="AA137" s="1"/>
      <c r="AB137" s="1"/>
      <c r="AC137" s="1"/>
      <c r="AD137" s="1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7"/>
      <c r="Z138" s="10"/>
      <c r="AA138" s="1"/>
      <c r="AB138" s="1"/>
      <c r="AC138" s="1"/>
      <c r="AD138" s="1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7"/>
      <c r="Z139" s="10"/>
      <c r="AA139" s="1"/>
      <c r="AB139" s="1"/>
      <c r="AC139" s="1"/>
      <c r="AD139" s="1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7"/>
      <c r="Z140" s="10"/>
      <c r="AA140" s="1"/>
      <c r="AB140" s="1"/>
      <c r="AC140" s="1"/>
      <c r="AD140" s="1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7"/>
      <c r="Z141" s="10"/>
      <c r="AA141" s="1"/>
      <c r="AB141" s="1"/>
      <c r="AC141" s="1"/>
      <c r="AD141" s="1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7"/>
      <c r="Z142" s="10"/>
      <c r="AA142" s="1"/>
      <c r="AB142" s="1"/>
      <c r="AC142" s="1"/>
      <c r="AD142" s="10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7"/>
      <c r="Z143" s="10"/>
      <c r="AA143" s="1"/>
      <c r="AB143" s="1"/>
      <c r="AC143" s="1"/>
      <c r="AD143" s="10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7"/>
      <c r="Z144" s="10"/>
      <c r="AA144" s="1"/>
      <c r="AB144" s="1"/>
      <c r="AC144" s="1"/>
      <c r="AD144" s="10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7"/>
      <c r="Z145" s="10"/>
      <c r="AA145" s="1"/>
      <c r="AB145" s="1"/>
      <c r="AC145" s="1"/>
      <c r="AD145" s="10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7"/>
      <c r="Z146" s="10"/>
      <c r="AA146" s="1"/>
      <c r="AB146" s="1"/>
      <c r="AC146" s="1"/>
      <c r="AD146" s="10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7"/>
      <c r="Z147" s="10"/>
      <c r="AA147" s="1"/>
      <c r="AB147" s="1"/>
      <c r="AC147" s="1"/>
      <c r="AD147" s="10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7"/>
      <c r="Z148" s="10"/>
      <c r="AA148" s="1"/>
      <c r="AB148" s="1"/>
      <c r="AC148" s="1"/>
      <c r="AD148" s="10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7"/>
      <c r="Z149" s="10"/>
      <c r="AA149" s="1"/>
      <c r="AB149" s="1"/>
      <c r="AC149" s="1"/>
      <c r="AD149" s="10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7"/>
      <c r="Z150" s="10"/>
      <c r="AA150" s="1"/>
      <c r="AB150" s="1"/>
      <c r="AC150" s="1"/>
      <c r="AD150" s="10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7"/>
      <c r="Z151" s="10"/>
      <c r="AA151" s="1"/>
      <c r="AB151" s="1"/>
      <c r="AC151" s="1"/>
      <c r="AD151" s="10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7"/>
      <c r="Z152" s="10"/>
      <c r="AA152" s="1"/>
      <c r="AB152" s="1"/>
      <c r="AC152" s="1"/>
      <c r="AD152" s="10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7"/>
      <c r="Z153" s="10"/>
      <c r="AA153" s="1"/>
      <c r="AB153" s="1"/>
      <c r="AC153" s="1"/>
      <c r="AD153" s="10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7"/>
      <c r="Z154" s="10"/>
      <c r="AA154" s="1"/>
      <c r="AB154" s="1"/>
      <c r="AC154" s="1"/>
      <c r="AD154" s="10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7"/>
      <c r="Z155" s="10"/>
      <c r="AA155" s="1"/>
      <c r="AB155" s="1"/>
      <c r="AC155" s="1"/>
      <c r="AD155" s="10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7"/>
      <c r="Z156" s="10"/>
      <c r="AA156" s="1"/>
      <c r="AB156" s="1"/>
      <c r="AC156" s="1"/>
      <c r="AD156" s="10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7"/>
      <c r="Z157" s="10"/>
      <c r="AA157" s="1"/>
      <c r="AB157" s="1"/>
      <c r="AC157" s="1"/>
      <c r="AD157" s="10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7"/>
      <c r="Z158" s="10"/>
      <c r="AA158" s="1"/>
      <c r="AB158" s="1"/>
      <c r="AC158" s="1"/>
      <c r="AD158" s="10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7"/>
      <c r="Z159" s="10"/>
      <c r="AA159" s="1"/>
      <c r="AB159" s="1"/>
      <c r="AC159" s="1"/>
      <c r="AD159" s="10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7"/>
      <c r="Z160" s="10"/>
      <c r="AA160" s="1"/>
      <c r="AB160" s="1"/>
      <c r="AC160" s="1"/>
      <c r="AD160" s="10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7"/>
      <c r="Z161" s="10"/>
      <c r="AA161" s="1"/>
      <c r="AB161" s="1"/>
      <c r="AC161" s="1"/>
      <c r="AD161" s="10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7"/>
      <c r="Z162" s="10"/>
      <c r="AA162" s="1"/>
      <c r="AB162" s="1"/>
      <c r="AC162" s="1"/>
      <c r="AD162" s="10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7"/>
      <c r="Z163" s="10"/>
      <c r="AA163" s="1"/>
      <c r="AB163" s="1"/>
      <c r="AC163" s="1"/>
      <c r="AD163" s="10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7"/>
      <c r="Z164" s="10"/>
      <c r="AA164" s="1"/>
      <c r="AB164" s="1"/>
      <c r="AC164" s="1"/>
      <c r="AD164" s="10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7"/>
      <c r="Z165" s="10"/>
      <c r="AA165" s="1"/>
      <c r="AB165" s="1"/>
      <c r="AC165" s="1"/>
      <c r="AD165" s="10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7"/>
      <c r="Z166" s="10"/>
      <c r="AA166" s="1"/>
      <c r="AB166" s="1"/>
      <c r="AC166" s="1"/>
      <c r="AD166" s="10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7"/>
      <c r="Z167" s="10"/>
      <c r="AA167" s="1"/>
      <c r="AB167" s="1"/>
      <c r="AC167" s="1"/>
      <c r="AD167" s="10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7"/>
      <c r="Z168" s="10"/>
      <c r="AA168" s="1"/>
      <c r="AB168" s="1"/>
      <c r="AC168" s="1"/>
      <c r="AD168" s="10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7"/>
      <c r="Z169" s="10"/>
      <c r="AA169" s="1"/>
      <c r="AB169" s="1"/>
      <c r="AC169" s="1"/>
      <c r="AD169" s="10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7"/>
      <c r="Z170" s="10"/>
      <c r="AA170" s="1"/>
      <c r="AB170" s="1"/>
      <c r="AC170" s="1"/>
      <c r="AD170" s="10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7"/>
      <c r="Z171" s="10"/>
      <c r="AA171" s="1"/>
      <c r="AB171" s="1"/>
      <c r="AC171" s="1"/>
      <c r="AD171" s="10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7"/>
      <c r="Z172" s="10"/>
      <c r="AA172" s="1"/>
      <c r="AB172" s="1"/>
      <c r="AC172" s="1"/>
      <c r="AD172" s="10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7"/>
      <c r="Z173" s="10"/>
      <c r="AA173" s="1"/>
      <c r="AB173" s="1"/>
      <c r="AC173" s="1"/>
      <c r="AD173" s="10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7"/>
      <c r="Z174" s="10"/>
      <c r="AA174" s="1"/>
      <c r="AB174" s="1"/>
      <c r="AC174" s="1"/>
      <c r="AD174" s="10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7"/>
      <c r="Z175" s="10"/>
      <c r="AA175" s="1"/>
      <c r="AB175" s="1"/>
      <c r="AC175" s="1"/>
      <c r="AD175" s="10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7"/>
      <c r="Z176" s="10"/>
      <c r="AA176" s="1"/>
      <c r="AB176" s="1"/>
      <c r="AC176" s="1"/>
      <c r="AD176" s="10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7"/>
      <c r="Z177" s="10"/>
      <c r="AA177" s="1"/>
      <c r="AB177" s="1"/>
      <c r="AC177" s="1"/>
      <c r="AD177" s="10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7"/>
      <c r="Z178" s="10"/>
      <c r="AA178" s="1"/>
      <c r="AB178" s="1"/>
      <c r="AC178" s="1"/>
      <c r="AD178" s="10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7"/>
      <c r="Z179" s="10"/>
      <c r="AA179" s="1"/>
      <c r="AB179" s="1"/>
      <c r="AC179" s="1"/>
      <c r="AD179" s="10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7"/>
      <c r="Z180" s="10"/>
      <c r="AA180" s="1"/>
      <c r="AB180" s="1"/>
      <c r="AC180" s="1"/>
      <c r="AD180" s="10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7"/>
      <c r="Z181" s="10"/>
      <c r="AA181" s="1"/>
      <c r="AB181" s="1"/>
      <c r="AC181" s="1"/>
      <c r="AD181" s="10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7"/>
      <c r="Z182" s="10"/>
      <c r="AA182" s="1"/>
      <c r="AB182" s="1"/>
      <c r="AC182" s="1"/>
      <c r="AD182" s="10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7"/>
      <c r="Z183" s="10"/>
      <c r="AA183" s="1"/>
      <c r="AB183" s="1"/>
      <c r="AC183" s="1"/>
      <c r="AD183" s="10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7"/>
      <c r="Z184" s="10"/>
      <c r="AA184" s="1"/>
      <c r="AB184" s="1"/>
      <c r="AC184" s="1"/>
      <c r="AD184" s="10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7"/>
      <c r="Z185" s="10"/>
      <c r="AA185" s="1"/>
      <c r="AB185" s="1"/>
      <c r="AC185" s="1"/>
      <c r="AD185" s="10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7"/>
      <c r="Z186" s="10"/>
      <c r="AA186" s="1"/>
      <c r="AB186" s="1"/>
      <c r="AC186" s="1"/>
      <c r="AD186" s="10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7"/>
      <c r="Z187" s="10"/>
      <c r="AA187" s="1"/>
      <c r="AB187" s="1"/>
      <c r="AC187" s="1"/>
      <c r="AD187" s="10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7"/>
      <c r="Z188" s="10"/>
      <c r="AA188" s="1"/>
      <c r="AB188" s="1"/>
      <c r="AC188" s="1"/>
      <c r="AD188" s="10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7"/>
      <c r="Z189" s="10"/>
      <c r="AA189" s="1"/>
      <c r="AB189" s="1"/>
      <c r="AC189" s="1"/>
      <c r="AD189" s="10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7"/>
      <c r="Z190" s="10"/>
      <c r="AA190" s="1"/>
      <c r="AB190" s="1"/>
      <c r="AC190" s="1"/>
      <c r="AD190" s="10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7"/>
      <c r="Z191" s="10"/>
      <c r="AA191" s="1"/>
      <c r="AB191" s="1"/>
      <c r="AC191" s="1"/>
      <c r="AD191" s="10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7"/>
      <c r="Z192" s="10"/>
      <c r="AA192" s="1"/>
      <c r="AB192" s="1"/>
      <c r="AC192" s="1"/>
      <c r="AD192" s="10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7"/>
      <c r="Z193" s="10"/>
      <c r="AA193" s="1"/>
      <c r="AB193" s="1"/>
      <c r="AC193" s="1"/>
      <c r="AD193" s="10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7"/>
      <c r="Z194" s="10"/>
      <c r="AA194" s="1"/>
      <c r="AB194" s="1"/>
      <c r="AC194" s="1"/>
      <c r="AD194" s="10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7"/>
      <c r="Z195" s="10"/>
      <c r="AA195" s="1"/>
      <c r="AB195" s="1"/>
      <c r="AC195" s="1"/>
      <c r="AD195" s="10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7"/>
      <c r="Z196" s="10"/>
      <c r="AA196" s="1"/>
      <c r="AB196" s="1"/>
      <c r="AC196" s="1"/>
      <c r="AD196" s="10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7"/>
      <c r="Z197" s="10"/>
      <c r="AA197" s="1"/>
      <c r="AB197" s="1"/>
      <c r="AC197" s="1"/>
      <c r="AD197" s="10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7"/>
      <c r="Z198" s="10"/>
      <c r="AA198" s="1"/>
      <c r="AB198" s="1"/>
      <c r="AC198" s="1"/>
      <c r="AD198" s="10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7"/>
      <c r="Z199" s="10"/>
      <c r="AA199" s="1"/>
      <c r="AB199" s="1"/>
      <c r="AC199" s="1"/>
      <c r="AD199" s="10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7"/>
      <c r="Z200" s="10"/>
      <c r="AA200" s="1"/>
      <c r="AB200" s="1"/>
      <c r="AC200" s="1"/>
      <c r="AD200" s="10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7"/>
      <c r="Z201" s="10"/>
      <c r="AA201" s="1"/>
      <c r="AB201" s="1"/>
      <c r="AC201" s="1"/>
      <c r="AD201" s="10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7"/>
      <c r="Z202" s="10"/>
      <c r="AA202" s="1"/>
      <c r="AB202" s="1"/>
      <c r="AC202" s="1"/>
      <c r="AD202" s="10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7"/>
      <c r="Z203" s="10"/>
      <c r="AA203" s="1"/>
      <c r="AB203" s="1"/>
      <c r="AC203" s="1"/>
      <c r="AD203" s="10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7"/>
      <c r="Z204" s="10"/>
      <c r="AA204" s="1"/>
      <c r="AB204" s="1"/>
      <c r="AC204" s="1"/>
      <c r="AD204" s="10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7"/>
      <c r="Z205" s="10"/>
      <c r="AA205" s="1"/>
      <c r="AB205" s="1"/>
      <c r="AC205" s="1"/>
      <c r="AD205" s="10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7"/>
      <c r="Z206" s="10"/>
      <c r="AA206" s="1"/>
      <c r="AB206" s="1"/>
      <c r="AC206" s="1"/>
      <c r="AD206" s="10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7"/>
      <c r="Z207" s="10"/>
      <c r="AA207" s="1"/>
      <c r="AB207" s="1"/>
      <c r="AC207" s="1"/>
      <c r="AD207" s="10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7"/>
      <c r="Z208" s="10"/>
      <c r="AA208" s="1"/>
      <c r="AB208" s="1"/>
      <c r="AC208" s="1"/>
      <c r="AD208" s="10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7"/>
      <c r="Z209" s="10"/>
      <c r="AA209" s="1"/>
      <c r="AB209" s="1"/>
      <c r="AC209" s="1"/>
      <c r="AD209" s="10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7"/>
      <c r="Z210" s="10"/>
      <c r="AA210" s="1"/>
      <c r="AB210" s="1"/>
      <c r="AC210" s="1"/>
      <c r="AD210" s="10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7"/>
      <c r="Z211" s="10"/>
      <c r="AA211" s="1"/>
      <c r="AB211" s="1"/>
      <c r="AC211" s="1"/>
      <c r="AD211" s="10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7"/>
      <c r="Z212" s="10"/>
      <c r="AA212" s="1"/>
      <c r="AB212" s="1"/>
      <c r="AC212" s="1"/>
      <c r="AD212" s="10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7"/>
      <c r="Z213" s="10"/>
      <c r="AA213" s="1"/>
      <c r="AB213" s="1"/>
      <c r="AC213" s="1"/>
      <c r="AD213" s="10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7"/>
      <c r="Z214" s="10"/>
      <c r="AA214" s="1"/>
      <c r="AB214" s="1"/>
      <c r="AC214" s="1"/>
      <c r="AD214" s="10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7"/>
      <c r="Z215" s="10"/>
      <c r="AA215" s="1"/>
      <c r="AB215" s="1"/>
      <c r="AC215" s="1"/>
      <c r="AD215" s="10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7"/>
      <c r="Z216" s="10"/>
      <c r="AA216" s="1"/>
      <c r="AB216" s="1"/>
      <c r="AC216" s="1"/>
      <c r="AD216" s="10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7"/>
      <c r="Z217" s="10"/>
      <c r="AA217" s="1"/>
      <c r="AB217" s="1"/>
      <c r="AC217" s="1"/>
      <c r="AD217" s="10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7"/>
      <c r="Z218" s="10"/>
      <c r="AA218" s="1"/>
      <c r="AB218" s="1"/>
      <c r="AC218" s="1"/>
      <c r="AD218" s="10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7"/>
      <c r="Z219" s="10"/>
      <c r="AA219" s="1"/>
      <c r="AB219" s="1"/>
      <c r="AC219" s="1"/>
      <c r="AD219" s="10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7"/>
      <c r="Z220" s="10"/>
      <c r="AA220" s="1"/>
      <c r="AB220" s="1"/>
      <c r="AC220" s="1"/>
      <c r="AD220" s="10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7"/>
      <c r="Z221" s="10"/>
      <c r="AA221" s="1"/>
      <c r="AB221" s="1"/>
      <c r="AC221" s="1"/>
      <c r="AD221" s="10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7"/>
      <c r="Z222" s="10"/>
      <c r="AA222" s="1"/>
      <c r="AB222" s="1"/>
      <c r="AC222" s="1"/>
      <c r="AD222" s="10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7"/>
      <c r="Z223" s="10"/>
      <c r="AA223" s="1"/>
      <c r="AB223" s="1"/>
      <c r="AC223" s="1"/>
      <c r="AD223" s="10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7"/>
      <c r="Z224" s="10"/>
      <c r="AA224" s="1"/>
      <c r="AB224" s="1"/>
      <c r="AC224" s="1"/>
      <c r="AD224" s="10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7"/>
      <c r="Z225" s="10"/>
      <c r="AA225" s="1"/>
      <c r="AB225" s="1"/>
      <c r="AC225" s="1"/>
      <c r="AD225" s="10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7"/>
      <c r="Z226" s="10"/>
      <c r="AA226" s="1"/>
      <c r="AB226" s="1"/>
      <c r="AC226" s="1"/>
      <c r="AD226" s="10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7"/>
      <c r="Z227" s="10"/>
      <c r="AA227" s="1"/>
      <c r="AB227" s="1"/>
      <c r="AC227" s="1"/>
      <c r="AD227" s="10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7"/>
      <c r="Z228" s="10"/>
      <c r="AA228" s="1"/>
      <c r="AB228" s="1"/>
      <c r="AC228" s="1"/>
      <c r="AD228" s="10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7"/>
      <c r="Z229" s="10"/>
      <c r="AA229" s="1"/>
      <c r="AB229" s="1"/>
      <c r="AC229" s="1"/>
      <c r="AD229" s="10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7"/>
      <c r="Z230" s="10"/>
      <c r="AA230" s="1"/>
      <c r="AB230" s="1"/>
      <c r="AC230" s="1"/>
      <c r="AD230" s="10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7"/>
      <c r="Z231" s="10"/>
      <c r="AA231" s="1"/>
      <c r="AB231" s="1"/>
      <c r="AC231" s="1"/>
      <c r="AD231" s="10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7"/>
      <c r="Z232" s="10"/>
      <c r="AA232" s="1"/>
      <c r="AB232" s="1"/>
      <c r="AC232" s="1"/>
      <c r="AD232" s="10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7"/>
      <c r="Z233" s="10"/>
      <c r="AA233" s="1"/>
      <c r="AB233" s="1"/>
      <c r="AC233" s="1"/>
      <c r="AD233" s="10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7"/>
      <c r="Z234" s="10"/>
      <c r="AA234" s="1"/>
      <c r="AB234" s="1"/>
      <c r="AC234" s="1"/>
      <c r="AD234" s="10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7"/>
      <c r="Z235" s="10"/>
      <c r="AA235" s="1"/>
      <c r="AB235" s="1"/>
      <c r="AC235" s="1"/>
      <c r="AD235" s="10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7"/>
      <c r="Z236" s="10"/>
      <c r="AA236" s="1"/>
      <c r="AB236" s="1"/>
      <c r="AC236" s="1"/>
      <c r="AD236" s="10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7"/>
      <c r="Z237" s="10"/>
      <c r="AA237" s="1"/>
      <c r="AB237" s="1"/>
      <c r="AC237" s="1"/>
      <c r="AD237" s="10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7"/>
      <c r="Z238" s="10"/>
      <c r="AA238" s="1"/>
      <c r="AB238" s="1"/>
      <c r="AC238" s="1"/>
      <c r="AD238" s="10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7"/>
      <c r="Z239" s="10"/>
      <c r="AA239" s="1"/>
      <c r="AB239" s="1"/>
      <c r="AC239" s="1"/>
      <c r="AD239" s="10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7"/>
      <c r="Z240" s="10"/>
      <c r="AA240" s="1"/>
      <c r="AB240" s="1"/>
      <c r="AC240" s="1"/>
      <c r="AD240" s="10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7"/>
      <c r="Z241" s="10"/>
      <c r="AA241" s="1"/>
      <c r="AB241" s="1"/>
      <c r="AC241" s="1"/>
      <c r="AD241" s="10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7"/>
      <c r="Z242" s="10"/>
      <c r="AA242" s="1"/>
      <c r="AB242" s="1"/>
      <c r="AC242" s="1"/>
      <c r="AD242" s="10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7"/>
      <c r="Z243" s="10"/>
      <c r="AA243" s="1"/>
      <c r="AB243" s="1"/>
      <c r="AC243" s="1"/>
      <c r="AD243" s="10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7"/>
      <c r="Z244" s="10"/>
      <c r="AA244" s="1"/>
      <c r="AB244" s="1"/>
      <c r="AC244" s="1"/>
      <c r="AD244" s="10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7"/>
      <c r="Z245" s="10"/>
      <c r="AA245" s="1"/>
      <c r="AB245" s="1"/>
      <c r="AC245" s="1"/>
      <c r="AD245" s="10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7"/>
      <c r="Z246" s="10"/>
      <c r="AA246" s="1"/>
      <c r="AB246" s="1"/>
      <c r="AC246" s="1"/>
      <c r="AD246" s="10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7"/>
      <c r="Z247" s="10"/>
      <c r="AA247" s="1"/>
      <c r="AB247" s="1"/>
      <c r="AC247" s="1"/>
      <c r="AD247" s="10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7"/>
      <c r="Z248" s="10"/>
      <c r="AA248" s="1"/>
      <c r="AB248" s="1"/>
      <c r="AC248" s="1"/>
      <c r="AD248" s="10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7"/>
      <c r="Z249" s="10"/>
      <c r="AA249" s="1"/>
      <c r="AB249" s="1"/>
      <c r="AC249" s="1"/>
      <c r="AD249" s="10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7"/>
      <c r="Z250" s="10"/>
      <c r="AA250" s="1"/>
      <c r="AB250" s="1"/>
      <c r="AC250" s="1"/>
      <c r="AD250" s="10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7"/>
      <c r="Z251" s="10"/>
      <c r="AA251" s="1"/>
      <c r="AB251" s="1"/>
      <c r="AC251" s="1"/>
      <c r="AD251" s="10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7"/>
      <c r="Z252" s="10"/>
      <c r="AA252" s="1"/>
      <c r="AB252" s="1"/>
      <c r="AC252" s="1"/>
      <c r="AD252" s="10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7"/>
      <c r="Z253" s="10"/>
      <c r="AA253" s="1"/>
      <c r="AB253" s="1"/>
      <c r="AC253" s="1"/>
      <c r="AD253" s="10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7"/>
      <c r="Z254" s="10"/>
      <c r="AA254" s="1"/>
      <c r="AB254" s="1"/>
      <c r="AC254" s="1"/>
      <c r="AD254" s="10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7"/>
      <c r="Z255" s="10"/>
      <c r="AA255" s="1"/>
      <c r="AB255" s="1"/>
      <c r="AC255" s="1"/>
      <c r="AD255" s="10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7"/>
      <c r="Z256" s="10"/>
      <c r="AA256" s="1"/>
      <c r="AB256" s="1"/>
      <c r="AC256" s="1"/>
      <c r="AD256" s="10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7"/>
      <c r="Z257" s="10"/>
      <c r="AA257" s="1"/>
      <c r="AB257" s="1"/>
      <c r="AC257" s="1"/>
      <c r="AD257" s="10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7"/>
      <c r="Z258" s="10"/>
      <c r="AA258" s="1"/>
      <c r="AB258" s="1"/>
      <c r="AC258" s="1"/>
      <c r="AD258" s="10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7"/>
      <c r="Z259" s="10"/>
      <c r="AA259" s="1"/>
      <c r="AB259" s="1"/>
      <c r="AC259" s="1"/>
      <c r="AD259" s="10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7"/>
      <c r="Z260" s="10"/>
      <c r="AA260" s="1"/>
      <c r="AB260" s="1"/>
      <c r="AC260" s="1"/>
      <c r="AD260" s="10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7"/>
      <c r="Z261" s="10"/>
      <c r="AA261" s="1"/>
      <c r="AB261" s="1"/>
      <c r="AC261" s="1"/>
      <c r="AD261" s="10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7"/>
      <c r="Z262" s="10"/>
      <c r="AA262" s="1"/>
      <c r="AB262" s="1"/>
      <c r="AC262" s="1"/>
      <c r="AD262" s="10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7"/>
      <c r="Z263" s="10"/>
      <c r="AA263" s="1"/>
      <c r="AB263" s="1"/>
      <c r="AC263" s="1"/>
      <c r="AD263" s="10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7"/>
      <c r="Z264" s="10"/>
      <c r="AA264" s="1"/>
      <c r="AB264" s="1"/>
      <c r="AC264" s="1"/>
      <c r="AD264" s="10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7"/>
      <c r="Z265" s="10"/>
      <c r="AA265" s="1"/>
      <c r="AB265" s="1"/>
      <c r="AC265" s="1"/>
      <c r="AD265" s="10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7"/>
      <c r="Z266" s="10"/>
      <c r="AA266" s="1"/>
      <c r="AB266" s="1"/>
      <c r="AC266" s="1"/>
      <c r="AD266" s="10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7"/>
      <c r="Z267" s="10"/>
      <c r="AA267" s="1"/>
      <c r="AB267" s="1"/>
      <c r="AC267" s="1"/>
      <c r="AD267" s="10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7"/>
      <c r="Z268" s="10"/>
      <c r="AA268" s="1"/>
      <c r="AB268" s="1"/>
      <c r="AC268" s="1"/>
      <c r="AD268" s="10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7"/>
      <c r="Z269" s="10"/>
      <c r="AA269" s="1"/>
      <c r="AB269" s="1"/>
      <c r="AC269" s="1"/>
      <c r="AD269" s="10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7"/>
      <c r="Z270" s="10"/>
      <c r="AA270" s="1"/>
      <c r="AB270" s="1"/>
      <c r="AC270" s="1"/>
      <c r="AD270" s="10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7"/>
      <c r="Z271" s="10"/>
      <c r="AA271" s="1"/>
      <c r="AB271" s="1"/>
      <c r="AC271" s="1"/>
      <c r="AD271" s="10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7"/>
      <c r="Z272" s="10"/>
      <c r="AA272" s="1"/>
      <c r="AB272" s="1"/>
      <c r="AC272" s="1"/>
      <c r="AD272" s="10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7"/>
      <c r="Z273" s="10"/>
      <c r="AA273" s="1"/>
      <c r="AB273" s="1"/>
      <c r="AC273" s="1"/>
      <c r="AD273" s="10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7"/>
      <c r="Z274" s="10"/>
      <c r="AA274" s="1"/>
      <c r="AB274" s="1"/>
      <c r="AC274" s="1"/>
      <c r="AD274" s="10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7"/>
      <c r="Z275" s="10"/>
      <c r="AA275" s="1"/>
      <c r="AB275" s="1"/>
      <c r="AC275" s="1"/>
      <c r="AD275" s="10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7"/>
      <c r="Z276" s="10"/>
      <c r="AA276" s="1"/>
      <c r="AB276" s="1"/>
      <c r="AC276" s="1"/>
      <c r="AD276" s="10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7"/>
      <c r="Z277" s="10"/>
      <c r="AA277" s="1"/>
      <c r="AB277" s="1"/>
      <c r="AC277" s="1"/>
      <c r="AD277" s="10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7"/>
      <c r="Z278" s="10"/>
      <c r="AA278" s="1"/>
      <c r="AB278" s="1"/>
      <c r="AC278" s="1"/>
      <c r="AD278" s="10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7"/>
      <c r="Z279" s="10"/>
      <c r="AA279" s="1"/>
      <c r="AB279" s="1"/>
      <c r="AC279" s="1"/>
      <c r="AD279" s="10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7"/>
      <c r="Z280" s="10"/>
      <c r="AA280" s="1"/>
      <c r="AB280" s="1"/>
      <c r="AC280" s="1"/>
      <c r="AD280" s="10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7"/>
      <c r="Z281" s="10"/>
      <c r="AA281" s="1"/>
      <c r="AB281" s="1"/>
      <c r="AC281" s="1"/>
      <c r="AD281" s="10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7"/>
      <c r="Z282" s="10"/>
      <c r="AA282" s="1"/>
      <c r="AB282" s="1"/>
      <c r="AC282" s="1"/>
      <c r="AD282" s="10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7"/>
      <c r="Z283" s="10"/>
      <c r="AA283" s="1"/>
      <c r="AB283" s="1"/>
      <c r="AC283" s="1"/>
      <c r="AD283" s="10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7"/>
      <c r="Z284" s="10"/>
      <c r="AA284" s="1"/>
      <c r="AB284" s="1"/>
      <c r="AC284" s="1"/>
      <c r="AD284" s="10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7"/>
      <c r="Z285" s="10"/>
      <c r="AA285" s="1"/>
      <c r="AB285" s="1"/>
      <c r="AC285" s="1"/>
      <c r="AD285" s="10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7"/>
      <c r="Z286" s="10"/>
      <c r="AA286" s="1"/>
      <c r="AB286" s="1"/>
      <c r="AC286" s="1"/>
      <c r="AD286" s="10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7"/>
      <c r="Z287" s="10"/>
      <c r="AA287" s="1"/>
      <c r="AB287" s="1"/>
      <c r="AC287" s="1"/>
      <c r="AD287" s="10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7"/>
      <c r="Z288" s="10"/>
      <c r="AA288" s="1"/>
      <c r="AB288" s="1"/>
      <c r="AC288" s="1"/>
      <c r="AD288" s="10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7"/>
      <c r="Z289" s="10"/>
      <c r="AA289" s="1"/>
      <c r="AB289" s="1"/>
      <c r="AC289" s="1"/>
      <c r="AD289" s="10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7"/>
      <c r="Z290" s="10"/>
      <c r="AA290" s="1"/>
      <c r="AB290" s="1"/>
      <c r="AC290" s="1"/>
      <c r="AD290" s="10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7"/>
      <c r="Z291" s="10"/>
      <c r="AA291" s="1"/>
      <c r="AB291" s="1"/>
      <c r="AC291" s="1"/>
      <c r="AD291" s="10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7"/>
      <c r="Z292" s="10"/>
      <c r="AA292" s="1"/>
      <c r="AB292" s="1"/>
      <c r="AC292" s="1"/>
      <c r="AD292" s="10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7"/>
      <c r="Z293" s="10"/>
      <c r="AA293" s="1"/>
      <c r="AB293" s="1"/>
      <c r="AC293" s="1"/>
      <c r="AD293" s="10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7"/>
      <c r="Z294" s="10"/>
      <c r="AA294" s="1"/>
      <c r="AB294" s="1"/>
      <c r="AC294" s="1"/>
      <c r="AD294" s="10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7"/>
      <c r="Z295" s="10"/>
      <c r="AA295" s="1"/>
      <c r="AB295" s="1"/>
      <c r="AC295" s="1"/>
      <c r="AD295" s="10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7"/>
      <c r="Z296" s="10"/>
      <c r="AA296" s="1"/>
      <c r="AB296" s="1"/>
      <c r="AC296" s="1"/>
      <c r="AD296" s="10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7"/>
      <c r="Z297" s="10"/>
      <c r="AA297" s="1"/>
      <c r="AB297" s="1"/>
      <c r="AC297" s="1"/>
      <c r="AD297" s="10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7"/>
      <c r="Z298" s="10"/>
      <c r="AA298" s="1"/>
      <c r="AB298" s="1"/>
      <c r="AC298" s="1"/>
      <c r="AD298" s="10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7"/>
      <c r="Z299" s="10"/>
      <c r="AA299" s="1"/>
      <c r="AB299" s="1"/>
      <c r="AC299" s="1"/>
      <c r="AD299" s="10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7"/>
      <c r="Z300" s="10"/>
      <c r="AA300" s="1"/>
      <c r="AB300" s="1"/>
      <c r="AC300" s="1"/>
      <c r="AD300" s="10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7"/>
      <c r="Z301" s="10"/>
      <c r="AA301" s="1"/>
      <c r="AB301" s="1"/>
      <c r="AC301" s="1"/>
      <c r="AD301" s="10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7"/>
      <c r="Z302" s="10"/>
      <c r="AA302" s="1"/>
      <c r="AB302" s="1"/>
      <c r="AC302" s="1"/>
      <c r="AD302" s="10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7"/>
      <c r="Z303" s="10"/>
      <c r="AA303" s="1"/>
      <c r="AB303" s="1"/>
      <c r="AC303" s="1"/>
      <c r="AD303" s="10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7"/>
      <c r="Z304" s="10"/>
      <c r="AA304" s="1"/>
      <c r="AB304" s="1"/>
      <c r="AC304" s="1"/>
      <c r="AD304" s="10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7"/>
      <c r="Z305" s="10"/>
      <c r="AA305" s="1"/>
      <c r="AB305" s="1"/>
      <c r="AC305" s="1"/>
      <c r="AD305" s="10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7"/>
      <c r="Z306" s="10"/>
      <c r="AA306" s="1"/>
      <c r="AB306" s="1"/>
      <c r="AC306" s="1"/>
      <c r="AD306" s="10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7"/>
      <c r="Z307" s="10"/>
      <c r="AA307" s="1"/>
      <c r="AB307" s="1"/>
      <c r="AC307" s="1"/>
      <c r="AD307" s="10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7"/>
      <c r="Z308" s="10"/>
      <c r="AA308" s="1"/>
      <c r="AB308" s="1"/>
      <c r="AC308" s="1"/>
      <c r="AD308" s="10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7"/>
      <c r="Z309" s="10"/>
      <c r="AA309" s="1"/>
      <c r="AB309" s="1"/>
      <c r="AC309" s="1"/>
      <c r="AD309" s="10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7"/>
      <c r="Z310" s="10"/>
      <c r="AA310" s="1"/>
      <c r="AB310" s="1"/>
      <c r="AC310" s="1"/>
      <c r="AD310" s="10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7"/>
      <c r="Z311" s="10"/>
      <c r="AA311" s="1"/>
      <c r="AB311" s="1"/>
      <c r="AC311" s="1"/>
      <c r="AD311" s="10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7"/>
      <c r="Z312" s="10"/>
      <c r="AA312" s="1"/>
      <c r="AB312" s="1"/>
      <c r="AC312" s="1"/>
      <c r="AD312" s="10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7"/>
      <c r="Z313" s="10"/>
      <c r="AA313" s="1"/>
      <c r="AB313" s="1"/>
      <c r="AC313" s="1"/>
      <c r="AD313" s="10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7"/>
      <c r="Z314" s="10"/>
      <c r="AA314" s="1"/>
      <c r="AB314" s="1"/>
      <c r="AC314" s="1"/>
      <c r="AD314" s="10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7"/>
      <c r="Z315" s="10"/>
      <c r="AA315" s="1"/>
      <c r="AB315" s="1"/>
      <c r="AC315" s="1"/>
      <c r="AD315" s="10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7"/>
      <c r="Z316" s="10"/>
      <c r="AA316" s="1"/>
      <c r="AB316" s="1"/>
      <c r="AC316" s="1"/>
      <c r="AD316" s="10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7"/>
      <c r="Z317" s="10"/>
      <c r="AA317" s="1"/>
      <c r="AB317" s="1"/>
      <c r="AC317" s="1"/>
      <c r="AD317" s="10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7"/>
      <c r="Z318" s="10"/>
      <c r="AA318" s="1"/>
      <c r="AB318" s="1"/>
      <c r="AC318" s="1"/>
      <c r="AD318" s="10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7"/>
      <c r="Z319" s="10"/>
      <c r="AA319" s="1"/>
      <c r="AB319" s="1"/>
      <c r="AC319" s="1"/>
      <c r="AD319" s="10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7"/>
      <c r="Z320" s="10"/>
      <c r="AA320" s="1"/>
      <c r="AB320" s="1"/>
      <c r="AC320" s="1"/>
      <c r="AD320" s="10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7"/>
      <c r="Z321" s="10"/>
      <c r="AA321" s="1"/>
      <c r="AB321" s="1"/>
      <c r="AC321" s="1"/>
      <c r="AD321" s="10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7"/>
      <c r="Z322" s="10"/>
      <c r="AA322" s="1"/>
      <c r="AB322" s="1"/>
      <c r="AC322" s="1"/>
      <c r="AD322" s="10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7"/>
      <c r="Z323" s="10"/>
      <c r="AA323" s="1"/>
      <c r="AB323" s="1"/>
      <c r="AC323" s="1"/>
      <c r="AD323" s="10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7"/>
      <c r="Z324" s="10"/>
      <c r="AA324" s="1"/>
      <c r="AB324" s="1"/>
      <c r="AC324" s="1"/>
      <c r="AD324" s="10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7"/>
      <c r="Z325" s="10"/>
      <c r="AA325" s="1"/>
      <c r="AB325" s="1"/>
      <c r="AC325" s="1"/>
      <c r="AD325" s="10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7"/>
      <c r="Z326" s="10"/>
      <c r="AA326" s="1"/>
      <c r="AB326" s="1"/>
      <c r="AC326" s="1"/>
      <c r="AD326" s="10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7"/>
      <c r="Z327" s="10"/>
      <c r="AA327" s="1"/>
      <c r="AB327" s="1"/>
      <c r="AC327" s="1"/>
      <c r="AD327" s="10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7"/>
      <c r="Z328" s="10"/>
      <c r="AA328" s="1"/>
      <c r="AB328" s="1"/>
      <c r="AC328" s="1"/>
      <c r="AD328" s="10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7"/>
      <c r="Z329" s="10"/>
      <c r="AA329" s="1"/>
      <c r="AB329" s="1"/>
      <c r="AC329" s="1"/>
      <c r="AD329" s="10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7"/>
      <c r="Z330" s="10"/>
      <c r="AA330" s="1"/>
      <c r="AB330" s="1"/>
      <c r="AC330" s="1"/>
      <c r="AD330" s="10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7"/>
      <c r="Z331" s="10"/>
      <c r="AA331" s="1"/>
      <c r="AB331" s="1"/>
      <c r="AC331" s="1"/>
      <c r="AD331" s="10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7"/>
      <c r="Z332" s="10"/>
      <c r="AA332" s="1"/>
      <c r="AB332" s="1"/>
      <c r="AC332" s="1"/>
      <c r="AD332" s="10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7"/>
      <c r="Z333" s="10"/>
      <c r="AA333" s="1"/>
      <c r="AB333" s="1"/>
      <c r="AC333" s="1"/>
      <c r="AD333" s="10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7"/>
      <c r="Z334" s="10"/>
      <c r="AA334" s="1"/>
      <c r="AB334" s="1"/>
      <c r="AC334" s="1"/>
      <c r="AD334" s="10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7"/>
      <c r="Z335" s="10"/>
      <c r="AA335" s="1"/>
      <c r="AB335" s="1"/>
      <c r="AC335" s="1"/>
      <c r="AD335" s="10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7"/>
      <c r="Z336" s="10"/>
      <c r="AA336" s="1"/>
      <c r="AB336" s="1"/>
      <c r="AC336" s="1"/>
      <c r="AD336" s="10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7"/>
      <c r="Z337" s="10"/>
      <c r="AA337" s="1"/>
      <c r="AB337" s="1"/>
      <c r="AC337" s="1"/>
      <c r="AD337" s="10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7"/>
      <c r="Z338" s="10"/>
      <c r="AA338" s="1"/>
      <c r="AB338" s="1"/>
      <c r="AC338" s="1"/>
      <c r="AD338" s="10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7"/>
      <c r="Z339" s="10"/>
      <c r="AA339" s="1"/>
      <c r="AB339" s="1"/>
      <c r="AC339" s="1"/>
      <c r="AD339" s="10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7"/>
      <c r="Z340" s="10"/>
      <c r="AA340" s="1"/>
      <c r="AB340" s="1"/>
      <c r="AC340" s="1"/>
      <c r="AD340" s="10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7"/>
      <c r="Z341" s="10"/>
      <c r="AA341" s="1"/>
      <c r="AB341" s="1"/>
      <c r="AC341" s="1"/>
      <c r="AD341" s="10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7"/>
      <c r="Z342" s="10"/>
      <c r="AA342" s="1"/>
      <c r="AB342" s="1"/>
      <c r="AC342" s="1"/>
      <c r="AD342" s="10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7"/>
      <c r="Z343" s="10"/>
      <c r="AA343" s="1"/>
      <c r="AB343" s="1"/>
      <c r="AC343" s="1"/>
      <c r="AD343" s="10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7"/>
      <c r="Z344" s="10"/>
      <c r="AA344" s="1"/>
      <c r="AB344" s="1"/>
      <c r="AC344" s="1"/>
      <c r="AD344" s="10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7"/>
      <c r="Z345" s="10"/>
      <c r="AA345" s="1"/>
      <c r="AB345" s="1"/>
      <c r="AC345" s="1"/>
      <c r="AD345" s="10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7"/>
      <c r="Z346" s="10"/>
      <c r="AA346" s="1"/>
      <c r="AB346" s="1"/>
      <c r="AC346" s="1"/>
      <c r="AD346" s="10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7"/>
      <c r="Z347" s="10"/>
      <c r="AA347" s="1"/>
      <c r="AB347" s="1"/>
      <c r="AC347" s="1"/>
      <c r="AD347" s="10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7"/>
      <c r="Z348" s="10"/>
      <c r="AA348" s="1"/>
      <c r="AB348" s="1"/>
      <c r="AC348" s="1"/>
      <c r="AD348" s="10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7"/>
      <c r="Z349" s="10"/>
      <c r="AA349" s="1"/>
      <c r="AB349" s="1"/>
      <c r="AC349" s="1"/>
      <c r="AD349" s="10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7"/>
      <c r="Z350" s="10"/>
      <c r="AA350" s="1"/>
      <c r="AB350" s="1"/>
      <c r="AC350" s="1"/>
      <c r="AD350" s="10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7"/>
      <c r="Z351" s="10"/>
      <c r="AA351" s="1"/>
      <c r="AB351" s="1"/>
      <c r="AC351" s="1"/>
      <c r="AD351" s="10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7"/>
      <c r="Z352" s="10"/>
      <c r="AA352" s="1"/>
      <c r="AB352" s="1"/>
      <c r="AC352" s="1"/>
      <c r="AD352" s="10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7"/>
      <c r="Z353" s="10"/>
      <c r="AA353" s="1"/>
      <c r="AB353" s="1"/>
      <c r="AC353" s="1"/>
      <c r="AD353" s="10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7"/>
      <c r="Z354" s="10"/>
      <c r="AA354" s="1"/>
      <c r="AB354" s="1"/>
      <c r="AC354" s="1"/>
      <c r="AD354" s="10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7"/>
      <c r="Z355" s="10"/>
      <c r="AA355" s="1"/>
      <c r="AB355" s="1"/>
      <c r="AC355" s="1"/>
      <c r="AD355" s="10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7"/>
      <c r="Z356" s="10"/>
      <c r="AA356" s="1"/>
      <c r="AB356" s="1"/>
      <c r="AC356" s="1"/>
      <c r="AD356" s="10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7"/>
      <c r="Z357" s="10"/>
      <c r="AA357" s="1"/>
      <c r="AB357" s="1"/>
      <c r="AC357" s="1"/>
      <c r="AD357" s="10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7"/>
      <c r="Z358" s="10"/>
      <c r="AA358" s="1"/>
      <c r="AB358" s="1"/>
      <c r="AC358" s="1"/>
      <c r="AD358" s="10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7"/>
      <c r="Z359" s="10"/>
      <c r="AA359" s="1"/>
      <c r="AB359" s="1"/>
      <c r="AC359" s="1"/>
      <c r="AD359" s="10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7"/>
      <c r="Z360" s="10"/>
      <c r="AA360" s="1"/>
      <c r="AB360" s="1"/>
      <c r="AC360" s="1"/>
      <c r="AD360" s="10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7"/>
      <c r="Z361" s="10"/>
      <c r="AA361" s="1"/>
      <c r="AB361" s="1"/>
      <c r="AC361" s="1"/>
      <c r="AD361" s="10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7"/>
      <c r="Z362" s="10"/>
      <c r="AA362" s="1"/>
      <c r="AB362" s="1"/>
      <c r="AC362" s="1"/>
      <c r="AD362" s="10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7"/>
      <c r="Z363" s="10"/>
      <c r="AA363" s="1"/>
      <c r="AB363" s="1"/>
      <c r="AC363" s="1"/>
      <c r="AD363" s="10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7"/>
      <c r="Z364" s="10"/>
      <c r="AA364" s="1"/>
      <c r="AB364" s="1"/>
      <c r="AC364" s="1"/>
      <c r="AD364" s="10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7"/>
      <c r="Z365" s="10"/>
      <c r="AA365" s="1"/>
      <c r="AB365" s="1"/>
      <c r="AC365" s="1"/>
      <c r="AD365" s="10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7"/>
      <c r="Z366" s="10"/>
      <c r="AA366" s="1"/>
      <c r="AB366" s="1"/>
      <c r="AC366" s="1"/>
      <c r="AD366" s="10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7"/>
      <c r="Z367" s="10"/>
      <c r="AA367" s="1"/>
      <c r="AB367" s="1"/>
      <c r="AC367" s="1"/>
      <c r="AD367" s="10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7"/>
      <c r="Z368" s="10"/>
      <c r="AA368" s="1"/>
      <c r="AB368" s="1"/>
      <c r="AC368" s="1"/>
      <c r="AD368" s="10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7"/>
      <c r="Z369" s="10"/>
      <c r="AA369" s="1"/>
      <c r="AB369" s="1"/>
      <c r="AC369" s="1"/>
      <c r="AD369" s="10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7"/>
      <c r="Z370" s="10"/>
      <c r="AA370" s="1"/>
      <c r="AB370" s="1"/>
      <c r="AC370" s="1"/>
      <c r="AD370" s="10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7"/>
      <c r="Z371" s="10"/>
      <c r="AA371" s="1"/>
      <c r="AB371" s="1"/>
      <c r="AC371" s="1"/>
      <c r="AD371" s="10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7"/>
      <c r="Z372" s="10"/>
      <c r="AA372" s="1"/>
      <c r="AB372" s="1"/>
      <c r="AC372" s="1"/>
      <c r="AD372" s="10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7"/>
      <c r="Z373" s="10"/>
      <c r="AA373" s="1"/>
      <c r="AB373" s="1"/>
      <c r="AC373" s="1"/>
      <c r="AD373" s="10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7"/>
      <c r="Z374" s="10"/>
      <c r="AA374" s="1"/>
      <c r="AB374" s="1"/>
      <c r="AC374" s="1"/>
      <c r="AD374" s="10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7"/>
      <c r="Z375" s="10"/>
      <c r="AA375" s="1"/>
      <c r="AB375" s="1"/>
      <c r="AC375" s="1"/>
      <c r="AD375" s="10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7"/>
      <c r="Z376" s="10"/>
      <c r="AA376" s="1"/>
      <c r="AB376" s="1"/>
      <c r="AC376" s="1"/>
      <c r="AD376" s="10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7"/>
      <c r="Z377" s="10"/>
      <c r="AA377" s="1"/>
      <c r="AB377" s="1"/>
      <c r="AC377" s="1"/>
      <c r="AD377" s="10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7"/>
      <c r="Z378" s="10"/>
      <c r="AA378" s="1"/>
      <c r="AB378" s="1"/>
      <c r="AC378" s="1"/>
      <c r="AD378" s="10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7"/>
      <c r="Z379" s="10"/>
      <c r="AA379" s="1"/>
      <c r="AB379" s="1"/>
      <c r="AC379" s="1"/>
      <c r="AD379" s="10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7"/>
      <c r="Z380" s="10"/>
      <c r="AA380" s="1"/>
      <c r="AB380" s="1"/>
      <c r="AC380" s="1"/>
      <c r="AD380" s="10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7"/>
      <c r="Z381" s="10"/>
      <c r="AA381" s="1"/>
      <c r="AB381" s="1"/>
      <c r="AC381" s="1"/>
      <c r="AD381" s="10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7"/>
      <c r="Z382" s="10"/>
      <c r="AA382" s="1"/>
      <c r="AB382" s="1"/>
      <c r="AC382" s="1"/>
      <c r="AD382" s="10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7"/>
      <c r="Z383" s="10"/>
      <c r="AA383" s="1"/>
      <c r="AB383" s="1"/>
      <c r="AC383" s="1"/>
      <c r="AD383" s="10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7"/>
      <c r="Z384" s="10"/>
      <c r="AA384" s="1"/>
      <c r="AB384" s="1"/>
      <c r="AC384" s="1"/>
      <c r="AD384" s="10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7"/>
      <c r="Z385" s="10"/>
      <c r="AA385" s="1"/>
      <c r="AB385" s="1"/>
      <c r="AC385" s="1"/>
      <c r="AD385" s="10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7"/>
      <c r="Z386" s="10"/>
      <c r="AA386" s="1"/>
      <c r="AB386" s="1"/>
      <c r="AC386" s="1"/>
      <c r="AD386" s="10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7"/>
      <c r="Z387" s="10"/>
      <c r="AA387" s="1"/>
      <c r="AB387" s="1"/>
      <c r="AC387" s="1"/>
      <c r="AD387" s="10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7"/>
      <c r="Z388" s="10"/>
      <c r="AA388" s="1"/>
      <c r="AB388" s="1"/>
      <c r="AC388" s="1"/>
      <c r="AD388" s="10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7"/>
      <c r="Z389" s="10"/>
      <c r="AA389" s="1"/>
      <c r="AB389" s="1"/>
      <c r="AC389" s="1"/>
      <c r="AD389" s="10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7"/>
      <c r="Z390" s="10"/>
      <c r="AA390" s="1"/>
      <c r="AB390" s="1"/>
      <c r="AC390" s="1"/>
      <c r="AD390" s="10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7"/>
      <c r="Z391" s="10"/>
      <c r="AA391" s="1"/>
      <c r="AB391" s="1"/>
      <c r="AC391" s="1"/>
      <c r="AD391" s="10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7"/>
      <c r="Z392" s="10"/>
      <c r="AA392" s="1"/>
      <c r="AB392" s="1"/>
      <c r="AC392" s="1"/>
      <c r="AD392" s="10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7"/>
      <c r="Z393" s="10"/>
      <c r="AA393" s="1"/>
      <c r="AB393" s="1"/>
      <c r="AC393" s="1"/>
      <c r="AD393" s="10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7"/>
      <c r="Z394" s="10"/>
      <c r="AA394" s="1"/>
      <c r="AB394" s="1"/>
      <c r="AC394" s="1"/>
      <c r="AD394" s="10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7"/>
      <c r="Z395" s="10"/>
      <c r="AA395" s="1"/>
      <c r="AB395" s="1"/>
      <c r="AC395" s="1"/>
      <c r="AD395" s="10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7"/>
      <c r="Z396" s="10"/>
      <c r="AA396" s="1"/>
      <c r="AB396" s="1"/>
      <c r="AC396" s="1"/>
      <c r="AD396" s="10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7"/>
      <c r="Z397" s="10"/>
      <c r="AA397" s="1"/>
      <c r="AB397" s="1"/>
      <c r="AC397" s="1"/>
      <c r="AD397" s="10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7"/>
      <c r="Z398" s="10"/>
      <c r="AA398" s="1"/>
      <c r="AB398" s="1"/>
      <c r="AC398" s="1"/>
      <c r="AD398" s="10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7"/>
      <c r="Z399" s="10"/>
      <c r="AA399" s="1"/>
      <c r="AB399" s="1"/>
      <c r="AC399" s="1"/>
      <c r="AD399" s="10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7"/>
      <c r="Z400" s="10"/>
      <c r="AA400" s="1"/>
      <c r="AB400" s="1"/>
      <c r="AC400" s="1"/>
      <c r="AD400" s="10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7"/>
      <c r="Z401" s="10"/>
      <c r="AA401" s="1"/>
      <c r="AB401" s="1"/>
      <c r="AC401" s="1"/>
      <c r="AD401" s="10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7"/>
      <c r="Z402" s="10"/>
      <c r="AA402" s="1"/>
      <c r="AB402" s="1"/>
      <c r="AC402" s="1"/>
      <c r="AD402" s="10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7"/>
      <c r="Z403" s="10"/>
      <c r="AA403" s="1"/>
      <c r="AB403" s="1"/>
      <c r="AC403" s="1"/>
      <c r="AD403" s="10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7"/>
      <c r="Z404" s="10"/>
      <c r="AA404" s="1"/>
      <c r="AB404" s="1"/>
      <c r="AC404" s="1"/>
      <c r="AD404" s="10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7"/>
      <c r="Z405" s="10"/>
      <c r="AA405" s="1"/>
      <c r="AB405" s="1"/>
      <c r="AC405" s="1"/>
      <c r="AD405" s="10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7"/>
      <c r="Z406" s="10"/>
      <c r="AA406" s="1"/>
      <c r="AB406" s="1"/>
      <c r="AC406" s="1"/>
      <c r="AD406" s="10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7"/>
      <c r="Z407" s="10"/>
      <c r="AA407" s="1"/>
      <c r="AB407" s="1"/>
      <c r="AC407" s="1"/>
      <c r="AD407" s="10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7"/>
      <c r="Z408" s="10"/>
      <c r="AA408" s="1"/>
      <c r="AB408" s="1"/>
      <c r="AC408" s="1"/>
      <c r="AD408" s="10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7"/>
      <c r="Z409" s="10"/>
      <c r="AA409" s="1"/>
      <c r="AB409" s="1"/>
      <c r="AC409" s="1"/>
      <c r="AD409" s="10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7"/>
      <c r="Z410" s="10"/>
      <c r="AA410" s="1"/>
      <c r="AB410" s="1"/>
      <c r="AC410" s="1"/>
      <c r="AD410" s="10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7"/>
      <c r="Z411" s="10"/>
      <c r="AA411" s="1"/>
      <c r="AB411" s="1"/>
      <c r="AC411" s="1"/>
      <c r="AD411" s="10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7"/>
      <c r="Z412" s="10"/>
      <c r="AA412" s="1"/>
      <c r="AB412" s="1"/>
      <c r="AC412" s="1"/>
      <c r="AD412" s="10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7"/>
      <c r="Z413" s="10"/>
      <c r="AA413" s="1"/>
      <c r="AB413" s="1"/>
      <c r="AC413" s="1"/>
      <c r="AD413" s="10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7"/>
      <c r="Z414" s="10"/>
      <c r="AA414" s="1"/>
      <c r="AB414" s="1"/>
      <c r="AC414" s="1"/>
      <c r="AD414" s="10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7"/>
      <c r="Z415" s="10"/>
      <c r="AA415" s="1"/>
      <c r="AB415" s="1"/>
      <c r="AC415" s="1"/>
      <c r="AD415" s="10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7"/>
      <c r="Z416" s="10"/>
      <c r="AA416" s="1"/>
      <c r="AB416" s="1"/>
      <c r="AC416" s="1"/>
      <c r="AD416" s="10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7"/>
      <c r="Z417" s="10"/>
      <c r="AA417" s="1"/>
      <c r="AB417" s="1"/>
      <c r="AC417" s="1"/>
      <c r="AD417" s="10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7"/>
      <c r="Z418" s="10"/>
      <c r="AA418" s="1"/>
      <c r="AB418" s="1"/>
      <c r="AC418" s="1"/>
      <c r="AD418" s="10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7"/>
      <c r="Z419" s="10"/>
      <c r="AA419" s="1"/>
      <c r="AB419" s="1"/>
      <c r="AC419" s="1"/>
      <c r="AD419" s="10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7"/>
      <c r="Z420" s="10"/>
      <c r="AA420" s="1"/>
      <c r="AB420" s="1"/>
      <c r="AC420" s="1"/>
      <c r="AD420" s="10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7"/>
      <c r="Z421" s="10"/>
      <c r="AA421" s="1"/>
      <c r="AB421" s="1"/>
      <c r="AC421" s="1"/>
      <c r="AD421" s="10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7"/>
      <c r="Z422" s="10"/>
      <c r="AA422" s="1"/>
      <c r="AB422" s="1"/>
      <c r="AC422" s="1"/>
      <c r="AD422" s="10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7"/>
      <c r="Z423" s="10"/>
      <c r="AA423" s="1"/>
      <c r="AB423" s="1"/>
      <c r="AC423" s="1"/>
      <c r="AD423" s="10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7"/>
      <c r="Z424" s="10"/>
      <c r="AA424" s="1"/>
      <c r="AB424" s="1"/>
      <c r="AC424" s="1"/>
      <c r="AD424" s="10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7"/>
      <c r="Z425" s="10"/>
      <c r="AA425" s="1"/>
      <c r="AB425" s="1"/>
      <c r="AC425" s="1"/>
      <c r="AD425" s="10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7"/>
      <c r="Z426" s="10"/>
      <c r="AA426" s="1"/>
      <c r="AB426" s="1"/>
      <c r="AC426" s="1"/>
      <c r="AD426" s="10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7"/>
      <c r="Z427" s="10"/>
      <c r="AA427" s="1"/>
      <c r="AB427" s="1"/>
      <c r="AC427" s="1"/>
      <c r="AD427" s="10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7"/>
      <c r="Z428" s="10"/>
      <c r="AA428" s="1"/>
      <c r="AB428" s="1"/>
      <c r="AC428" s="1"/>
      <c r="AD428" s="10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7"/>
      <c r="Z429" s="10"/>
      <c r="AA429" s="1"/>
      <c r="AB429" s="1"/>
      <c r="AC429" s="1"/>
      <c r="AD429" s="10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7"/>
      <c r="Z430" s="10"/>
      <c r="AA430" s="1"/>
      <c r="AB430" s="1"/>
      <c r="AC430" s="1"/>
      <c r="AD430" s="10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7"/>
      <c r="Z431" s="10"/>
      <c r="AA431" s="1"/>
      <c r="AB431" s="1"/>
      <c r="AC431" s="1"/>
      <c r="AD431" s="10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7"/>
      <c r="Z432" s="10"/>
      <c r="AA432" s="1"/>
      <c r="AB432" s="1"/>
      <c r="AC432" s="1"/>
      <c r="AD432" s="10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7"/>
      <c r="Z433" s="10"/>
      <c r="AA433" s="1"/>
      <c r="AB433" s="1"/>
      <c r="AC433" s="1"/>
      <c r="AD433" s="10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7"/>
      <c r="Z434" s="10"/>
      <c r="AA434" s="1"/>
      <c r="AB434" s="1"/>
      <c r="AC434" s="1"/>
      <c r="AD434" s="10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7"/>
      <c r="Z435" s="10"/>
      <c r="AA435" s="1"/>
      <c r="AB435" s="1"/>
      <c r="AC435" s="1"/>
      <c r="AD435" s="10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7"/>
      <c r="Z436" s="10"/>
      <c r="AA436" s="1"/>
      <c r="AB436" s="1"/>
      <c r="AC436" s="1"/>
      <c r="AD436" s="10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7"/>
      <c r="Z437" s="10"/>
      <c r="AA437" s="1"/>
      <c r="AB437" s="1"/>
      <c r="AC437" s="1"/>
      <c r="AD437" s="10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7"/>
      <c r="Z438" s="10"/>
      <c r="AA438" s="1"/>
      <c r="AB438" s="1"/>
      <c r="AC438" s="1"/>
      <c r="AD438" s="10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7"/>
      <c r="Z439" s="10"/>
      <c r="AA439" s="1"/>
      <c r="AB439" s="1"/>
      <c r="AC439" s="1"/>
      <c r="AD439" s="10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7"/>
      <c r="Z440" s="10"/>
      <c r="AA440" s="1"/>
      <c r="AB440" s="1"/>
      <c r="AC440" s="1"/>
      <c r="AD440" s="10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7"/>
      <c r="Z441" s="10"/>
      <c r="AA441" s="1"/>
      <c r="AB441" s="1"/>
      <c r="AC441" s="1"/>
      <c r="AD441" s="10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7"/>
      <c r="Z442" s="10"/>
      <c r="AA442" s="1"/>
      <c r="AB442" s="1"/>
      <c r="AC442" s="1"/>
      <c r="AD442" s="10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7"/>
      <c r="Z443" s="10"/>
      <c r="AA443" s="1"/>
      <c r="AB443" s="1"/>
      <c r="AC443" s="1"/>
      <c r="AD443" s="10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7"/>
      <c r="Z444" s="10"/>
      <c r="AA444" s="1"/>
      <c r="AB444" s="1"/>
      <c r="AC444" s="1"/>
      <c r="AD444" s="10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7"/>
      <c r="Z445" s="10"/>
      <c r="AA445" s="1"/>
      <c r="AB445" s="1"/>
      <c r="AC445" s="1"/>
      <c r="AD445" s="10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7"/>
      <c r="Z446" s="10"/>
      <c r="AA446" s="1"/>
      <c r="AB446" s="1"/>
      <c r="AC446" s="1"/>
      <c r="AD446" s="10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7"/>
      <c r="Z447" s="10"/>
      <c r="AA447" s="1"/>
      <c r="AB447" s="1"/>
      <c r="AC447" s="1"/>
      <c r="AD447" s="10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7"/>
      <c r="Z448" s="10"/>
      <c r="AA448" s="1"/>
      <c r="AB448" s="1"/>
      <c r="AC448" s="1"/>
      <c r="AD448" s="10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7"/>
      <c r="Z449" s="10"/>
      <c r="AA449" s="1"/>
      <c r="AB449" s="1"/>
      <c r="AC449" s="1"/>
      <c r="AD449" s="10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7"/>
      <c r="Z450" s="10"/>
      <c r="AA450" s="1"/>
      <c r="AB450" s="1"/>
      <c r="AC450" s="1"/>
      <c r="AD450" s="10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7"/>
      <c r="Z451" s="10"/>
      <c r="AA451" s="1"/>
      <c r="AB451" s="1"/>
      <c r="AC451" s="1"/>
      <c r="AD451" s="10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7"/>
      <c r="Z452" s="10"/>
      <c r="AA452" s="1"/>
      <c r="AB452" s="1"/>
      <c r="AC452" s="1"/>
      <c r="AD452" s="10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7"/>
      <c r="Z453" s="10"/>
      <c r="AA453" s="1"/>
      <c r="AB453" s="1"/>
      <c r="AC453" s="1"/>
      <c r="AD453" s="10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7"/>
      <c r="Z454" s="10"/>
      <c r="AA454" s="1"/>
      <c r="AB454" s="1"/>
      <c r="AC454" s="1"/>
      <c r="AD454" s="10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7"/>
      <c r="Z455" s="10"/>
      <c r="AA455" s="1"/>
      <c r="AB455" s="1"/>
      <c r="AC455" s="1"/>
      <c r="AD455" s="10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7"/>
      <c r="Z456" s="10"/>
      <c r="AA456" s="1"/>
      <c r="AB456" s="1"/>
      <c r="AC456" s="1"/>
      <c r="AD456" s="10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7"/>
      <c r="Z457" s="10"/>
      <c r="AA457" s="1"/>
      <c r="AB457" s="1"/>
      <c r="AC457" s="1"/>
      <c r="AD457" s="10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7"/>
      <c r="Z458" s="10"/>
      <c r="AA458" s="1"/>
      <c r="AB458" s="1"/>
      <c r="AC458" s="1"/>
      <c r="AD458" s="10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7"/>
      <c r="Z459" s="10"/>
      <c r="AA459" s="1"/>
      <c r="AB459" s="1"/>
      <c r="AC459" s="1"/>
      <c r="AD459" s="10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7"/>
      <c r="Z460" s="10"/>
      <c r="AA460" s="1"/>
      <c r="AB460" s="1"/>
      <c r="AC460" s="1"/>
      <c r="AD460" s="10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7"/>
      <c r="Z461" s="10"/>
      <c r="AA461" s="1"/>
      <c r="AB461" s="1"/>
      <c r="AC461" s="1"/>
      <c r="AD461" s="10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7"/>
      <c r="Z462" s="10"/>
      <c r="AA462" s="1"/>
      <c r="AB462" s="1"/>
      <c r="AC462" s="1"/>
      <c r="AD462" s="10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7"/>
      <c r="Z463" s="10"/>
      <c r="AA463" s="1"/>
      <c r="AB463" s="1"/>
      <c r="AC463" s="1"/>
      <c r="AD463" s="10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7"/>
      <c r="Z464" s="10"/>
      <c r="AA464" s="1"/>
      <c r="AB464" s="1"/>
      <c r="AC464" s="1"/>
      <c r="AD464" s="10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7"/>
      <c r="Z465" s="10"/>
      <c r="AA465" s="1"/>
      <c r="AB465" s="1"/>
      <c r="AC465" s="1"/>
      <c r="AD465" s="10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7"/>
      <c r="Z466" s="10"/>
      <c r="AA466" s="1"/>
      <c r="AB466" s="1"/>
      <c r="AC466" s="1"/>
      <c r="AD466" s="10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7"/>
      <c r="Z467" s="10"/>
      <c r="AA467" s="1"/>
      <c r="AB467" s="1"/>
      <c r="AC467" s="1"/>
      <c r="AD467" s="10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7"/>
      <c r="Z468" s="10"/>
      <c r="AA468" s="1"/>
      <c r="AB468" s="1"/>
      <c r="AC468" s="1"/>
      <c r="AD468" s="10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7"/>
      <c r="Z469" s="10"/>
      <c r="AA469" s="1"/>
      <c r="AB469" s="1"/>
      <c r="AC469" s="1"/>
      <c r="AD469" s="10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7"/>
      <c r="Z470" s="10"/>
      <c r="AA470" s="1"/>
      <c r="AB470" s="1"/>
      <c r="AC470" s="1"/>
      <c r="AD470" s="10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7"/>
      <c r="Z471" s="10"/>
      <c r="AA471" s="1"/>
      <c r="AB471" s="1"/>
      <c r="AC471" s="1"/>
      <c r="AD471" s="10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7"/>
      <c r="Z472" s="10"/>
      <c r="AA472" s="1"/>
      <c r="AB472" s="1"/>
      <c r="AC472" s="1"/>
      <c r="AD472" s="10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7"/>
      <c r="Z473" s="10"/>
      <c r="AA473" s="1"/>
      <c r="AB473" s="1"/>
      <c r="AC473" s="1"/>
      <c r="AD473" s="10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7"/>
      <c r="Z474" s="10"/>
      <c r="AA474" s="1"/>
      <c r="AB474" s="1"/>
      <c r="AC474" s="1"/>
      <c r="AD474" s="10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7"/>
      <c r="Z475" s="10"/>
      <c r="AA475" s="1"/>
      <c r="AB475" s="1"/>
      <c r="AC475" s="1"/>
      <c r="AD475" s="10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7"/>
      <c r="Z476" s="10"/>
      <c r="AA476" s="1"/>
      <c r="AB476" s="1"/>
      <c r="AC476" s="1"/>
      <c r="AD476" s="10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7"/>
      <c r="Z477" s="10"/>
      <c r="AA477" s="1"/>
      <c r="AB477" s="1"/>
      <c r="AC477" s="1"/>
      <c r="AD477" s="10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7"/>
      <c r="Z478" s="10"/>
      <c r="AA478" s="1"/>
      <c r="AB478" s="1"/>
      <c r="AC478" s="1"/>
      <c r="AD478" s="10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7"/>
      <c r="Z479" s="10"/>
      <c r="AA479" s="1"/>
      <c r="AB479" s="1"/>
      <c r="AC479" s="1"/>
      <c r="AD479" s="10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7"/>
      <c r="Z480" s="10"/>
      <c r="AA480" s="1"/>
      <c r="AB480" s="1"/>
      <c r="AC480" s="1"/>
      <c r="AD480" s="10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7"/>
      <c r="Z481" s="10"/>
      <c r="AA481" s="1"/>
      <c r="AB481" s="1"/>
      <c r="AC481" s="1"/>
      <c r="AD481" s="10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7"/>
      <c r="Z482" s="10"/>
      <c r="AA482" s="1"/>
      <c r="AB482" s="1"/>
      <c r="AC482" s="1"/>
      <c r="AD482" s="10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7"/>
      <c r="Z483" s="10"/>
      <c r="AA483" s="1"/>
      <c r="AB483" s="1"/>
      <c r="AC483" s="1"/>
      <c r="AD483" s="10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7"/>
      <c r="Z484" s="10"/>
      <c r="AA484" s="1"/>
      <c r="AB484" s="1"/>
      <c r="AC484" s="1"/>
      <c r="AD484" s="10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7"/>
      <c r="Z485" s="10"/>
      <c r="AA485" s="1"/>
      <c r="AB485" s="1"/>
      <c r="AC485" s="1"/>
      <c r="AD485" s="10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7"/>
      <c r="Z486" s="10"/>
      <c r="AA486" s="1"/>
      <c r="AB486" s="1"/>
      <c r="AC486" s="1"/>
      <c r="AD486" s="10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7"/>
      <c r="Z487" s="10"/>
      <c r="AA487" s="1"/>
      <c r="AB487" s="1"/>
      <c r="AC487" s="1"/>
      <c r="AD487" s="10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7"/>
      <c r="Z488" s="10"/>
      <c r="AA488" s="1"/>
      <c r="AB488" s="1"/>
      <c r="AC488" s="1"/>
      <c r="AD488" s="10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7"/>
      <c r="Z489" s="10"/>
      <c r="AA489" s="1"/>
      <c r="AB489" s="1"/>
      <c r="AC489" s="1"/>
      <c r="AD489" s="10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7"/>
      <c r="Z490" s="10"/>
      <c r="AA490" s="1"/>
      <c r="AB490" s="1"/>
      <c r="AC490" s="1"/>
      <c r="AD490" s="10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7"/>
      <c r="Z491" s="10"/>
      <c r="AA491" s="1"/>
      <c r="AB491" s="1"/>
      <c r="AC491" s="1"/>
      <c r="AD491" s="10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7"/>
      <c r="Z492" s="10"/>
      <c r="AA492" s="1"/>
      <c r="AB492" s="1"/>
      <c r="AC492" s="1"/>
      <c r="AD492" s="10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7"/>
      <c r="Z493" s="10"/>
      <c r="AA493" s="1"/>
      <c r="AB493" s="1"/>
      <c r="AC493" s="1"/>
      <c r="AD493" s="10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7"/>
      <c r="Z494" s="10"/>
      <c r="AA494" s="1"/>
      <c r="AB494" s="1"/>
      <c r="AC494" s="1"/>
      <c r="AD494" s="10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7"/>
      <c r="Z495" s="10"/>
      <c r="AA495" s="1"/>
      <c r="AB495" s="1"/>
      <c r="AC495" s="1"/>
      <c r="AD495" s="10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7"/>
      <c r="Z496" s="10"/>
      <c r="AA496" s="1"/>
      <c r="AB496" s="1"/>
      <c r="AC496" s="1"/>
      <c r="AD496" s="10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7"/>
      <c r="Z497" s="10"/>
      <c r="AA497" s="1"/>
      <c r="AB497" s="1"/>
      <c r="AC497" s="1"/>
      <c r="AD497" s="10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7"/>
      <c r="Z498" s="10"/>
      <c r="AA498" s="1"/>
      <c r="AB498" s="1"/>
      <c r="AC498" s="1"/>
      <c r="AD498" s="10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7"/>
      <c r="Z499" s="10"/>
      <c r="AA499" s="1"/>
      <c r="AB499" s="1"/>
      <c r="AC499" s="1"/>
      <c r="AD499" s="10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D70" xr:uid="{DE20D777-B892-46A6-B184-1D3A600BFE6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2025-04-21T09:47:10Z</dcterms:created>
  <dcterms:modified xsi:type="dcterms:W3CDTF">2025-04-21T09:56:57Z</dcterms:modified>
</cp:coreProperties>
</file>