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7,25 ПОКОМ ЗПФ Сочи\"/>
    </mc:Choice>
  </mc:AlternateContent>
  <xr:revisionPtr revIDLastSave="0" documentId="13_ncr:1_{1FEAA413-00B9-4554-AAA3-31D0A8790F5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Sheet!$A$3:$AN$64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2" i="1" l="1"/>
  <c r="R61" i="1"/>
  <c r="R60" i="1"/>
  <c r="R56" i="1"/>
  <c r="R55" i="1"/>
  <c r="R51" i="1"/>
  <c r="R50" i="1"/>
  <c r="R49" i="1"/>
  <c r="R47" i="1"/>
  <c r="R45" i="1"/>
  <c r="R44" i="1"/>
  <c r="R41" i="1"/>
  <c r="R40" i="1"/>
  <c r="R39" i="1"/>
  <c r="R36" i="1"/>
  <c r="R35" i="1"/>
  <c r="R34" i="1"/>
  <c r="R31" i="1"/>
  <c r="R30" i="1"/>
  <c r="R29" i="1"/>
  <c r="R28" i="1"/>
  <c r="R27" i="1"/>
  <c r="R22" i="1"/>
  <c r="R14" i="1"/>
  <c r="R13" i="1"/>
  <c r="R9" i="1"/>
  <c r="AJ52" i="1" l="1"/>
  <c r="AN52" i="1" s="1"/>
  <c r="AJ44" i="1"/>
  <c r="AN44" i="1" s="1"/>
  <c r="AJ25" i="1"/>
  <c r="AH12" i="1"/>
  <c r="X64" i="1"/>
  <c r="P64" i="1"/>
  <c r="L64" i="1"/>
  <c r="X63" i="1"/>
  <c r="P63" i="1"/>
  <c r="W63" i="1" s="1"/>
  <c r="L63" i="1"/>
  <c r="X62" i="1"/>
  <c r="P62" i="1"/>
  <c r="W62" i="1" s="1"/>
  <c r="L62" i="1"/>
  <c r="X61" i="1"/>
  <c r="P61" i="1"/>
  <c r="W61" i="1" s="1"/>
  <c r="L61" i="1"/>
  <c r="X60" i="1"/>
  <c r="P60" i="1"/>
  <c r="W60" i="1" s="1"/>
  <c r="L60" i="1"/>
  <c r="X59" i="1"/>
  <c r="P59" i="1"/>
  <c r="W59" i="1" s="1"/>
  <c r="L59" i="1"/>
  <c r="X58" i="1"/>
  <c r="P58" i="1"/>
  <c r="W58" i="1" s="1"/>
  <c r="L58" i="1"/>
  <c r="X57" i="1"/>
  <c r="P57" i="1"/>
  <c r="W57" i="1" s="1"/>
  <c r="L57" i="1"/>
  <c r="X56" i="1"/>
  <c r="P56" i="1"/>
  <c r="W56" i="1" s="1"/>
  <c r="L56" i="1"/>
  <c r="X55" i="1"/>
  <c r="P55" i="1"/>
  <c r="W55" i="1" s="1"/>
  <c r="L55" i="1"/>
  <c r="X54" i="1"/>
  <c r="P54" i="1"/>
  <c r="W54" i="1" s="1"/>
  <c r="L54" i="1"/>
  <c r="X53" i="1"/>
  <c r="P53" i="1"/>
  <c r="W53" i="1" s="1"/>
  <c r="L53" i="1"/>
  <c r="AH52" i="1"/>
  <c r="X52" i="1"/>
  <c r="P52" i="1"/>
  <c r="W52" i="1" s="1"/>
  <c r="L52" i="1"/>
  <c r="X51" i="1"/>
  <c r="P51" i="1"/>
  <c r="W51" i="1" s="1"/>
  <c r="L51" i="1"/>
  <c r="X50" i="1"/>
  <c r="P50" i="1"/>
  <c r="W50" i="1" s="1"/>
  <c r="L50" i="1"/>
  <c r="X49" i="1"/>
  <c r="P49" i="1"/>
  <c r="W49" i="1" s="1"/>
  <c r="L49" i="1"/>
  <c r="X48" i="1"/>
  <c r="P48" i="1"/>
  <c r="W48" i="1" s="1"/>
  <c r="L48" i="1"/>
  <c r="X47" i="1"/>
  <c r="P47" i="1"/>
  <c r="W47" i="1" s="1"/>
  <c r="L47" i="1"/>
  <c r="X46" i="1"/>
  <c r="P46" i="1"/>
  <c r="W46" i="1" s="1"/>
  <c r="L46" i="1"/>
  <c r="X45" i="1"/>
  <c r="P45" i="1"/>
  <c r="W45" i="1" s="1"/>
  <c r="L45" i="1"/>
  <c r="AH44" i="1"/>
  <c r="X44" i="1"/>
  <c r="P44" i="1"/>
  <c r="W44" i="1" s="1"/>
  <c r="L44" i="1"/>
  <c r="X43" i="1"/>
  <c r="P43" i="1"/>
  <c r="W43" i="1" s="1"/>
  <c r="L43" i="1"/>
  <c r="X42" i="1"/>
  <c r="P42" i="1"/>
  <c r="W42" i="1" s="1"/>
  <c r="L42" i="1"/>
  <c r="X41" i="1"/>
  <c r="P41" i="1"/>
  <c r="W41" i="1" s="1"/>
  <c r="L41" i="1"/>
  <c r="X40" i="1"/>
  <c r="P40" i="1"/>
  <c r="W40" i="1" s="1"/>
  <c r="L40" i="1"/>
  <c r="X39" i="1"/>
  <c r="F39" i="1"/>
  <c r="E39" i="1"/>
  <c r="L39" i="1" s="1"/>
  <c r="X38" i="1"/>
  <c r="P38" i="1"/>
  <c r="W38" i="1" s="1"/>
  <c r="L38" i="1"/>
  <c r="X37" i="1"/>
  <c r="P37" i="1"/>
  <c r="W37" i="1" s="1"/>
  <c r="L37" i="1"/>
  <c r="X36" i="1"/>
  <c r="P36" i="1"/>
  <c r="W36" i="1" s="1"/>
  <c r="L36" i="1"/>
  <c r="X35" i="1"/>
  <c r="P35" i="1"/>
  <c r="W35" i="1" s="1"/>
  <c r="L35" i="1"/>
  <c r="X34" i="1"/>
  <c r="P34" i="1"/>
  <c r="W34" i="1" s="1"/>
  <c r="L34" i="1"/>
  <c r="X33" i="1"/>
  <c r="P33" i="1"/>
  <c r="W33" i="1" s="1"/>
  <c r="L33" i="1"/>
  <c r="X32" i="1"/>
  <c r="P32" i="1"/>
  <c r="W32" i="1" s="1"/>
  <c r="L32" i="1"/>
  <c r="X31" i="1"/>
  <c r="F31" i="1"/>
  <c r="E31" i="1"/>
  <c r="L31" i="1" s="1"/>
  <c r="X30" i="1"/>
  <c r="P30" i="1"/>
  <c r="W30" i="1" s="1"/>
  <c r="L30" i="1"/>
  <c r="X29" i="1"/>
  <c r="P29" i="1"/>
  <c r="W29" i="1" s="1"/>
  <c r="L29" i="1"/>
  <c r="X28" i="1"/>
  <c r="P28" i="1"/>
  <c r="W28" i="1" s="1"/>
  <c r="L28" i="1"/>
  <c r="X27" i="1"/>
  <c r="P27" i="1"/>
  <c r="W27" i="1" s="1"/>
  <c r="L27" i="1"/>
  <c r="X26" i="1"/>
  <c r="P26" i="1"/>
  <c r="W26" i="1" s="1"/>
  <c r="L26" i="1"/>
  <c r="AH25" i="1"/>
  <c r="X25" i="1"/>
  <c r="P25" i="1"/>
  <c r="W25" i="1" s="1"/>
  <c r="L25" i="1"/>
  <c r="X24" i="1"/>
  <c r="P24" i="1"/>
  <c r="W24" i="1" s="1"/>
  <c r="L24" i="1"/>
  <c r="X23" i="1"/>
  <c r="P23" i="1"/>
  <c r="W23" i="1" s="1"/>
  <c r="L23" i="1"/>
  <c r="X22" i="1"/>
  <c r="P22" i="1"/>
  <c r="W22" i="1" s="1"/>
  <c r="L22" i="1"/>
  <c r="X21" i="1"/>
  <c r="P21" i="1"/>
  <c r="W21" i="1" s="1"/>
  <c r="L21" i="1"/>
  <c r="X20" i="1"/>
  <c r="P20" i="1"/>
  <c r="W20" i="1" s="1"/>
  <c r="L20" i="1"/>
  <c r="X19" i="1"/>
  <c r="P19" i="1"/>
  <c r="V19" i="1" s="1"/>
  <c r="L19" i="1"/>
  <c r="X18" i="1"/>
  <c r="P18" i="1"/>
  <c r="W18" i="1" s="1"/>
  <c r="L18" i="1"/>
  <c r="X17" i="1"/>
  <c r="P17" i="1"/>
  <c r="W17" i="1" s="1"/>
  <c r="L17" i="1"/>
  <c r="X16" i="1"/>
  <c r="P16" i="1"/>
  <c r="W16" i="1" s="1"/>
  <c r="L16" i="1"/>
  <c r="X15" i="1"/>
  <c r="P15" i="1"/>
  <c r="W15" i="1" s="1"/>
  <c r="L15" i="1"/>
  <c r="X14" i="1"/>
  <c r="F14" i="1"/>
  <c r="E14" i="1"/>
  <c r="P14" i="1" s="1"/>
  <c r="X13" i="1"/>
  <c r="P13" i="1"/>
  <c r="L13" i="1"/>
  <c r="AJ12" i="1"/>
  <c r="AK12" i="1" s="1"/>
  <c r="X12" i="1"/>
  <c r="P12" i="1"/>
  <c r="W12" i="1" s="1"/>
  <c r="L12" i="1"/>
  <c r="X11" i="1"/>
  <c r="P11" i="1"/>
  <c r="W11" i="1" s="1"/>
  <c r="L11" i="1"/>
  <c r="X10" i="1"/>
  <c r="P10" i="1"/>
  <c r="V10" i="1" s="1"/>
  <c r="L10" i="1"/>
  <c r="X9" i="1"/>
  <c r="P9" i="1"/>
  <c r="W9" i="1" s="1"/>
  <c r="L9" i="1"/>
  <c r="X8" i="1"/>
  <c r="P8" i="1"/>
  <c r="W8" i="1" s="1"/>
  <c r="L8" i="1"/>
  <c r="X7" i="1"/>
  <c r="P7" i="1"/>
  <c r="V7" i="1" s="1"/>
  <c r="L7" i="1"/>
  <c r="X6" i="1"/>
  <c r="P6" i="1"/>
  <c r="W6" i="1" s="1"/>
  <c r="L6" i="1"/>
  <c r="AF5" i="1"/>
  <c r="AE5" i="1"/>
  <c r="AD5" i="1"/>
  <c r="AC5" i="1"/>
  <c r="AB5" i="1"/>
  <c r="AA5" i="1"/>
  <c r="Z5" i="1"/>
  <c r="Y5" i="1"/>
  <c r="T5" i="1"/>
  <c r="O5" i="1"/>
  <c r="N5" i="1"/>
  <c r="M5" i="1"/>
  <c r="K5" i="1"/>
  <c r="AH13" i="1" l="1"/>
  <c r="AJ13" i="1"/>
  <c r="AN13" i="1" s="1"/>
  <c r="AH14" i="1"/>
  <c r="AJ14" i="1"/>
  <c r="AN14" i="1" s="1"/>
  <c r="AJ64" i="1"/>
  <c r="AN64" i="1" s="1"/>
  <c r="AH64" i="1"/>
  <c r="V26" i="1"/>
  <c r="AN25" i="1"/>
  <c r="S25" i="1"/>
  <c r="V25" i="1" s="1"/>
  <c r="F5" i="1"/>
  <c r="V6" i="1"/>
  <c r="W14" i="1"/>
  <c r="S52" i="1"/>
  <c r="V52" i="1" s="1"/>
  <c r="AK52" i="1"/>
  <c r="V21" i="1"/>
  <c r="AK25" i="1"/>
  <c r="P31" i="1"/>
  <c r="E5" i="1"/>
  <c r="X5" i="1"/>
  <c r="V11" i="1"/>
  <c r="V18" i="1"/>
  <c r="P39" i="1"/>
  <c r="V63" i="1"/>
  <c r="W7" i="1"/>
  <c r="W10" i="1"/>
  <c r="AN12" i="1"/>
  <c r="W13" i="1"/>
  <c r="L14" i="1"/>
  <c r="L5" i="1" s="1"/>
  <c r="W19" i="1"/>
  <c r="S12" i="1"/>
  <c r="V12" i="1" s="1"/>
  <c r="AK44" i="1"/>
  <c r="S44" i="1"/>
  <c r="V44" i="1" s="1"/>
  <c r="W64" i="1"/>
  <c r="AK14" i="1" l="1"/>
  <c r="S13" i="1"/>
  <c r="V13" i="1" s="1"/>
  <c r="AK13" i="1"/>
  <c r="S14" i="1"/>
  <c r="V14" i="1" s="1"/>
  <c r="S64" i="1"/>
  <c r="V64" i="1" s="1"/>
  <c r="W39" i="1"/>
  <c r="AH59" i="1"/>
  <c r="AJ59" i="1"/>
  <c r="AH55" i="1"/>
  <c r="AJ55" i="1"/>
  <c r="AH51" i="1"/>
  <c r="AJ51" i="1"/>
  <c r="AH47" i="1"/>
  <c r="AJ47" i="1"/>
  <c r="AH43" i="1"/>
  <c r="AJ43" i="1"/>
  <c r="AJ37" i="1"/>
  <c r="AH37" i="1"/>
  <c r="AH33" i="1"/>
  <c r="AJ33" i="1"/>
  <c r="AJ27" i="1"/>
  <c r="AH27" i="1"/>
  <c r="AH22" i="1"/>
  <c r="AJ22" i="1"/>
  <c r="AJ15" i="1"/>
  <c r="AH15" i="1"/>
  <c r="AJ62" i="1"/>
  <c r="AH62" i="1"/>
  <c r="AJ58" i="1"/>
  <c r="AH58" i="1"/>
  <c r="AJ54" i="1"/>
  <c r="AH54" i="1"/>
  <c r="AJ48" i="1"/>
  <c r="AH48" i="1"/>
  <c r="AJ42" i="1"/>
  <c r="AH42" i="1"/>
  <c r="AJ38" i="1"/>
  <c r="AH38" i="1"/>
  <c r="AJ34" i="1"/>
  <c r="AH34" i="1"/>
  <c r="AJ30" i="1"/>
  <c r="AH30" i="1"/>
  <c r="AJ23" i="1"/>
  <c r="AH23" i="1"/>
  <c r="AH16" i="1"/>
  <c r="AJ16" i="1"/>
  <c r="AK64" i="1"/>
  <c r="W31" i="1"/>
  <c r="AJ61" i="1"/>
  <c r="AH61" i="1"/>
  <c r="AJ57" i="1"/>
  <c r="AH57" i="1"/>
  <c r="AJ53" i="1"/>
  <c r="AH53" i="1"/>
  <c r="AJ49" i="1"/>
  <c r="AH49" i="1"/>
  <c r="AJ45" i="1"/>
  <c r="AH45" i="1"/>
  <c r="AJ41" i="1"/>
  <c r="AH41" i="1"/>
  <c r="AJ35" i="1"/>
  <c r="AH35" i="1"/>
  <c r="AH29" i="1"/>
  <c r="AJ29" i="1"/>
  <c r="AH24" i="1"/>
  <c r="AJ24" i="1"/>
  <c r="AH17" i="1"/>
  <c r="AJ17" i="1"/>
  <c r="AJ9" i="1"/>
  <c r="AH9" i="1"/>
  <c r="AJ60" i="1"/>
  <c r="AH60" i="1"/>
  <c r="AJ56" i="1"/>
  <c r="AH56" i="1"/>
  <c r="AJ50" i="1"/>
  <c r="AH50" i="1"/>
  <c r="AJ46" i="1"/>
  <c r="AH46" i="1"/>
  <c r="AJ40" i="1"/>
  <c r="AH40" i="1"/>
  <c r="AJ36" i="1"/>
  <c r="AH36" i="1"/>
  <c r="AJ32" i="1"/>
  <c r="AH32" i="1"/>
  <c r="AJ28" i="1"/>
  <c r="AH28" i="1"/>
  <c r="AH20" i="1"/>
  <c r="AJ20" i="1"/>
  <c r="AH8" i="1"/>
  <c r="AJ8" i="1"/>
  <c r="P5" i="1"/>
  <c r="S28" i="1" l="1"/>
  <c r="V28" i="1" s="1"/>
  <c r="AN28" i="1"/>
  <c r="AK28" i="1"/>
  <c r="S32" i="1"/>
  <c r="V32" i="1" s="1"/>
  <c r="AN32" i="1"/>
  <c r="AK32" i="1"/>
  <c r="S36" i="1"/>
  <c r="V36" i="1" s="1"/>
  <c r="AN36" i="1"/>
  <c r="AK36" i="1"/>
  <c r="AN40" i="1"/>
  <c r="S40" i="1"/>
  <c r="V40" i="1" s="1"/>
  <c r="AK40" i="1"/>
  <c r="AN46" i="1"/>
  <c r="AK46" i="1"/>
  <c r="S46" i="1"/>
  <c r="V46" i="1" s="1"/>
  <c r="AN50" i="1"/>
  <c r="S50" i="1"/>
  <c r="V50" i="1" s="1"/>
  <c r="AK50" i="1"/>
  <c r="AN56" i="1"/>
  <c r="S56" i="1"/>
  <c r="V56" i="1" s="1"/>
  <c r="AK56" i="1"/>
  <c r="AN60" i="1"/>
  <c r="S60" i="1"/>
  <c r="V60" i="1" s="1"/>
  <c r="AK60" i="1"/>
  <c r="AK9" i="1"/>
  <c r="S9" i="1"/>
  <c r="V9" i="1" s="1"/>
  <c r="AN9" i="1"/>
  <c r="AN35" i="1"/>
  <c r="AK35" i="1"/>
  <c r="S35" i="1"/>
  <c r="V35" i="1" s="1"/>
  <c r="S41" i="1"/>
  <c r="V41" i="1" s="1"/>
  <c r="AK41" i="1"/>
  <c r="AN41" i="1"/>
  <c r="S45" i="1"/>
  <c r="V45" i="1" s="1"/>
  <c r="AK45" i="1"/>
  <c r="AN45" i="1"/>
  <c r="AN49" i="1"/>
  <c r="S49" i="1"/>
  <c r="V49" i="1" s="1"/>
  <c r="AK49" i="1"/>
  <c r="AN53" i="1"/>
  <c r="AK53" i="1"/>
  <c r="S53" i="1"/>
  <c r="V53" i="1" s="1"/>
  <c r="AN57" i="1"/>
  <c r="AK57" i="1"/>
  <c r="S57" i="1"/>
  <c r="V57" i="1" s="1"/>
  <c r="AN61" i="1"/>
  <c r="AK61" i="1"/>
  <c r="S61" i="1"/>
  <c r="V61" i="1" s="1"/>
  <c r="AN16" i="1"/>
  <c r="S16" i="1"/>
  <c r="V16" i="1" s="1"/>
  <c r="AK16" i="1"/>
  <c r="AN22" i="1"/>
  <c r="S22" i="1"/>
  <c r="V22" i="1" s="1"/>
  <c r="AK22" i="1"/>
  <c r="AN33" i="1"/>
  <c r="S33" i="1"/>
  <c r="V33" i="1" s="1"/>
  <c r="AK33" i="1"/>
  <c r="S43" i="1"/>
  <c r="V43" i="1" s="1"/>
  <c r="AN43" i="1"/>
  <c r="AK43" i="1"/>
  <c r="S47" i="1"/>
  <c r="V47" i="1" s="1"/>
  <c r="AN47" i="1"/>
  <c r="AK47" i="1"/>
  <c r="AN51" i="1"/>
  <c r="AK51" i="1"/>
  <c r="S51" i="1"/>
  <c r="V51" i="1" s="1"/>
  <c r="AN55" i="1"/>
  <c r="AK55" i="1"/>
  <c r="S55" i="1"/>
  <c r="V55" i="1" s="1"/>
  <c r="AN59" i="1"/>
  <c r="AK59" i="1"/>
  <c r="S59" i="1"/>
  <c r="V59" i="1" s="1"/>
  <c r="AH39" i="1"/>
  <c r="AJ39" i="1"/>
  <c r="AK8" i="1"/>
  <c r="AN8" i="1"/>
  <c r="S8" i="1"/>
  <c r="AN20" i="1"/>
  <c r="S20" i="1"/>
  <c r="V20" i="1" s="1"/>
  <c r="AK20" i="1"/>
  <c r="AN17" i="1"/>
  <c r="AK17" i="1"/>
  <c r="S17" i="1"/>
  <c r="V17" i="1" s="1"/>
  <c r="AN24" i="1"/>
  <c r="S24" i="1"/>
  <c r="V24" i="1" s="1"/>
  <c r="AK24" i="1"/>
  <c r="AN29" i="1"/>
  <c r="S29" i="1"/>
  <c r="V29" i="1" s="1"/>
  <c r="AK29" i="1"/>
  <c r="AJ31" i="1"/>
  <c r="AJ5" i="1" s="1"/>
  <c r="AH31" i="1"/>
  <c r="R5" i="1"/>
  <c r="AN23" i="1"/>
  <c r="S23" i="1"/>
  <c r="V23" i="1" s="1"/>
  <c r="AK23" i="1"/>
  <c r="AN30" i="1"/>
  <c r="AK30" i="1"/>
  <c r="S30" i="1"/>
  <c r="V30" i="1" s="1"/>
  <c r="S34" i="1"/>
  <c r="V34" i="1" s="1"/>
  <c r="AN34" i="1"/>
  <c r="AK34" i="1"/>
  <c r="S38" i="1"/>
  <c r="V38" i="1" s="1"/>
  <c r="AK38" i="1"/>
  <c r="AN38" i="1"/>
  <c r="AN42" i="1"/>
  <c r="AK42" i="1"/>
  <c r="S42" i="1"/>
  <c r="V42" i="1" s="1"/>
  <c r="AN48" i="1"/>
  <c r="S48" i="1"/>
  <c r="V48" i="1" s="1"/>
  <c r="AK48" i="1"/>
  <c r="AN54" i="1"/>
  <c r="S54" i="1"/>
  <c r="V54" i="1" s="1"/>
  <c r="AK54" i="1"/>
  <c r="AN58" i="1"/>
  <c r="S58" i="1"/>
  <c r="V58" i="1" s="1"/>
  <c r="AK58" i="1"/>
  <c r="AN62" i="1"/>
  <c r="S62" i="1"/>
  <c r="V62" i="1" s="1"/>
  <c r="AK62" i="1"/>
  <c r="AN15" i="1"/>
  <c r="AK15" i="1"/>
  <c r="S15" i="1"/>
  <c r="V15" i="1" s="1"/>
  <c r="AN27" i="1"/>
  <c r="AK27" i="1"/>
  <c r="S27" i="1"/>
  <c r="V27" i="1" s="1"/>
  <c r="AN37" i="1"/>
  <c r="S37" i="1"/>
  <c r="V37" i="1" s="1"/>
  <c r="AK37" i="1"/>
  <c r="AH5" i="1" l="1"/>
  <c r="AN31" i="1"/>
  <c r="AK31" i="1"/>
  <c r="S31" i="1"/>
  <c r="V31" i="1" s="1"/>
  <c r="V8" i="1"/>
  <c r="S39" i="1"/>
  <c r="V39" i="1" s="1"/>
  <c r="AN39" i="1"/>
  <c r="AK39" i="1"/>
  <c r="S5" i="1" l="1"/>
  <c r="AN5" i="1"/>
  <c r="AK5" i="1"/>
</calcChain>
</file>

<file path=xl/sharedStrings.xml><?xml version="1.0" encoding="utf-8"?>
<sst xmlns="http://schemas.openxmlformats.org/spreadsheetml/2006/main" count="270" uniqueCount="123">
  <si>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</si>
  <si>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</si>
  <si>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</si>
  <si>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</si>
  <si>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</si>
  <si>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</si>
  <si>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</si>
  <si>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</si>
  <si>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</si>
  <si>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</si>
  <si>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</si>
  <si>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</si>
  <si>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</si>
  <si>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</si>
  <si>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</si>
  <si>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</si>
  <si>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</si>
  <si>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</si>
  <si>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</si>
  <si>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</si>
  <si>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</si>
  <si>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</si>
  <si>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</si>
  <si>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</si>
  <si>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</si>
  <si>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</si>
  <si>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</si>
  <si>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</si>
  <si>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</si>
  <si>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</si>
  <si>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</si>
  <si>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</si>
  <si>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22,07,</t>
  </si>
  <si>
    <t>15,07,</t>
  </si>
  <si>
    <t>07,07,</t>
  </si>
  <si>
    <t>30,06,</t>
  </si>
  <si>
    <t>23,06,</t>
  </si>
  <si>
    <t>16,06,</t>
  </si>
  <si>
    <t>09,06,</t>
  </si>
  <si>
    <t>02,06,</t>
  </si>
  <si>
    <t>08,04,</t>
  </si>
  <si>
    <t>27,03,</t>
  </si>
  <si>
    <t>БОНУС_Готовые чебупели сочные с мясом ТМ Горячая штучка  0,3кг зам    ПОКОМ</t>
  </si>
  <si>
    <t>шт</t>
  </si>
  <si>
    <t>бонус</t>
  </si>
  <si>
    <t>Готовые чебупели сочные с мясом ТМ Горячая штучка флоу-пак 0,24 кг 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</si>
  <si>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</si>
  <si>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</si>
  <si>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Готовые бельмеши сочные с мясом ТМ Горячая штучка 0,3кг зам  ПОКОМ</t>
  </si>
  <si>
    <t>в матрице</t>
  </si>
  <si>
    <t>нужно увеличить продажи!!!</t>
  </si>
  <si>
    <t>Готовые чебупели острые с мясом 0,24кг ТМ Горячая штучка  ПОКОМ</t>
  </si>
  <si>
    <t>Готовые чебупели острые с мясом Горячая штучка 0,3 кг зам  ПОКОМ</t>
  </si>
  <si>
    <t>не в матрице</t>
  </si>
  <si>
    <t>ротация на 0,24</t>
  </si>
  <si>
    <t>Готовые чебупели с ветчиной и сыром Горячая штучка 0,3кг зам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</si>
  <si>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</si>
  <si>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флоу-пак 0,24 кг.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</si>
  <si>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</si>
  <si>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</si>
  <si>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ЖАР-ладушки с мясом 0,2кг ТМ Стародворье  ПОКОМ</t>
  </si>
  <si>
    <t>новинка (согласовал Химич)</t>
  </si>
  <si>
    <t>ЖАР-мени ВЕС ТМ Зареченские  ПОКОМ</t>
  </si>
  <si>
    <t>кг</t>
  </si>
  <si>
    <t>нужно увеличить продажи!!! / вывод</t>
  </si>
  <si>
    <t>Круггетсы с сырным соусом ТМ Горячая штучка 0,25 кг зам  ПОКОМ</t>
  </si>
  <si>
    <t>ротация на 0,2 (Химич 17,06,25 WA)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</si>
  <si>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</si>
  <si>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</si>
  <si>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</si>
  <si>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</si>
  <si>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</si>
  <si>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</si>
  <si>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нет в бланке</t>
  </si>
  <si>
    <t>Наггетсы Хрустящие ТМ Зареченские. ВЕС ПОКОМ</t>
  </si>
  <si>
    <t>Наггетсы хрустящие п/ф ВЕС ПОКОМ</t>
  </si>
  <si>
    <t>дубль</t>
  </si>
  <si>
    <t>Наггетсы Хрустящие ТМ Стародворье с сочной курочкой 0,23 кг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</si>
  <si>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</si>
  <si>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</si>
  <si>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</si>
  <si>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есть дубль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</si>
  <si>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</si>
  <si>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</si>
  <si>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</si>
  <si>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нужно увеличить продажи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</si>
  <si>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</si>
  <si>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</si>
  <si>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</si>
  <si>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</si>
  <si>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</si>
  <si>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</si>
  <si>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</si>
  <si>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</si>
  <si>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</si>
  <si>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Мясные с говядиной ТМ Стародворье сфера флоу-пак 1 кг  ПОКОМ</t>
  </si>
  <si>
    <t>19,06,25 завод не отгрузил / новинка (согласовал Химич)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</si>
  <si>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</si>
  <si>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</si>
  <si>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</si>
  <si>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</si>
  <si>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</si>
  <si>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</si>
  <si>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</si>
  <si>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</si>
  <si>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</si>
  <si>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</si>
  <si>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</si>
  <si>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</si>
  <si>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</si>
  <si>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</si>
  <si>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</si>
  <si>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</si>
  <si>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</si>
  <si>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</si>
  <si>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</si>
  <si>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созвон с Петровым 08,07 (продавали под опт, теперь будут отгружать и розницу)</t>
    </r>
  </si>
  <si>
    <t>ув продаж</t>
  </si>
  <si>
    <t>Продвижение</t>
  </si>
  <si>
    <t>Синдикат</t>
  </si>
  <si>
    <t>нет потребности / нет в бланке</t>
  </si>
  <si>
    <t>нужно увеличить продажи!!! / нет в бланке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</si>
  <si>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в бланке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</si>
</sst>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color rgb="FFFF0000"/>
      <name val="Calibri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3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4" fillId="0" borderId="1" xfId="1" applyNumberFormat="1" applyFont="1"/>
    <xf numFmtId="164" fontId="1" fillId="0" borderId="1" xfId="1" applyNumberFormat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5" fontId="1" fillId="6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6" fillId="9" borderId="1" xfId="1" applyNumberFormat="1" applyFont="1" applyFill="1"/>
    <xf numFmtId="164" fontId="1" fillId="7" borderId="1" xfId="1" applyNumberFormat="1" applyFill="1"/>
    <xf numFmtId="164" fontId="7" fillId="5" borderId="2" xfId="1" applyNumberFormat="1" applyFont="1" applyFill="1" applyBorder="1"/>
    <xf numFmtId="164" fontId="7" fillId="5" borderId="1" xfId="1" applyNumberFormat="1" applyFont="1" applyFill="1"/>
    <xf numFmtId="164" fontId="4" fillId="8" borderId="1" xfId="1" applyNumberFormat="1" applyFont="1" applyFill="1"/>
    <xf numFmtId="164" fontId="4" fillId="5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6;&#1095;&#1080;/&#1087;&#1088;&#1086;&#1076;&#1072;&#1078;&#1080;%20&#1057;&#1086;&#1095;&#1080;%2009,07,25-15,07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09.07.2025 - 15.07.2025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25.606000000000002</v>
          </cell>
          <cell r="F7">
            <v>25.606000000000002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65.061999999999998</v>
          </cell>
          <cell r="F8">
            <v>65.061999999999998</v>
          </cell>
        </row>
        <row r="9">
          <cell r="A9" t="str">
            <v xml:space="preserve"> 023  Колбаса Докторская ГОСТ, Вязанка вектор, 0,4 кг, ПОКОМ</v>
          </cell>
          <cell r="D9">
            <v>146</v>
          </cell>
          <cell r="F9">
            <v>365</v>
          </cell>
        </row>
        <row r="10">
          <cell r="A10" t="str">
            <v xml:space="preserve"> 030  Сосиски Вязанка Молочные, Вязанка вискофан МГС, 0.45кг, ПОКОМ</v>
          </cell>
          <cell r="D10">
            <v>133.65</v>
          </cell>
          <cell r="F10">
            <v>297</v>
          </cell>
        </row>
        <row r="11">
          <cell r="A11" t="str">
            <v xml:space="preserve"> 032  Сосиски Вязанка Сливочные, Вязанка амицел МГС, 0.45кг, ПОКОМ</v>
          </cell>
          <cell r="D11">
            <v>150.75</v>
          </cell>
          <cell r="F11">
            <v>335</v>
          </cell>
        </row>
        <row r="12">
          <cell r="A12" t="str">
            <v xml:space="preserve"> 043  Ветчина Нежная ТМ Особый рецепт, п/а, 0,4кг    ПОКОМ</v>
          </cell>
          <cell r="D12">
            <v>1.2</v>
          </cell>
          <cell r="F12">
            <v>3</v>
          </cell>
        </row>
        <row r="13">
          <cell r="A13" t="str">
            <v xml:space="preserve"> 047  Кол Баварская, белков.обол. в термоусад. пакете 0.17 кг, ТМ Стародворье  ПОКОМ</v>
          </cell>
          <cell r="D13">
            <v>5.78</v>
          </cell>
          <cell r="F13">
            <v>34</v>
          </cell>
        </row>
        <row r="14">
          <cell r="A14" t="str">
            <v xml:space="preserve"> 062  Колбаса Кракушка пряная с сальцем, 0.3кг в/у п/к, БАВАРУШКА ПОКОМ</v>
          </cell>
          <cell r="D14">
            <v>3</v>
          </cell>
          <cell r="F14">
            <v>10</v>
          </cell>
        </row>
        <row r="15">
          <cell r="A15" t="str">
            <v xml:space="preserve"> 064  Колбаса Молочная Дугушка, вектор 0,4 кг, ТМ Стародворье  ПОКОМ</v>
          </cell>
          <cell r="D15">
            <v>1.6</v>
          </cell>
          <cell r="F15">
            <v>4</v>
          </cell>
        </row>
        <row r="16">
          <cell r="A16" t="str">
            <v xml:space="preserve"> 079  Колбаса Сервелат Кремлевский,  0.35 кг, ПОКОМ</v>
          </cell>
          <cell r="D16">
            <v>16.100000000000001</v>
          </cell>
          <cell r="F16">
            <v>46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7.65</v>
          </cell>
          <cell r="F17">
            <v>45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0.7</v>
          </cell>
          <cell r="F18">
            <v>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2.1</v>
          </cell>
          <cell r="F19">
            <v>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2.4500000000000002</v>
          </cell>
          <cell r="F20">
            <v>7</v>
          </cell>
        </row>
        <row r="21">
          <cell r="A21" t="str">
            <v xml:space="preserve"> 201  Ветчина Нежная ТМ Особый рецепт, (2,5кг), ПОКОМ</v>
          </cell>
          <cell r="D21">
            <v>326.50400000000002</v>
          </cell>
          <cell r="F21">
            <v>326.50400000000002</v>
          </cell>
        </row>
        <row r="22">
          <cell r="A22" t="str">
            <v xml:space="preserve"> 219  Колбаса Докторская Особая ТМ Особый рецепт, ВЕС  ПОКОМ</v>
          </cell>
          <cell r="D22">
            <v>69.537999999999997</v>
          </cell>
          <cell r="F22">
            <v>69.537999999999997</v>
          </cell>
        </row>
        <row r="23">
          <cell r="A23" t="str">
            <v xml:space="preserve"> 240  Колбаса Салями охотничья, ВЕС. ПОКОМ</v>
          </cell>
          <cell r="D23">
            <v>0.36199999999999999</v>
          </cell>
          <cell r="F23">
            <v>0.36199999999999999</v>
          </cell>
        </row>
        <row r="24">
          <cell r="A24" t="str">
            <v xml:space="preserve"> 244  Колбаса Сервелат Кремлевский, ВЕС. ПОКОМ</v>
          </cell>
          <cell r="D24">
            <v>181.65799999999999</v>
          </cell>
          <cell r="F24">
            <v>181.65799999999999</v>
          </cell>
        </row>
        <row r="25">
          <cell r="A25" t="str">
            <v xml:space="preserve"> 250  Сардельки стародворские с говядиной в обол. NDX, ВЕС. ПОКОМ</v>
          </cell>
          <cell r="D25">
            <v>30.2</v>
          </cell>
          <cell r="F25">
            <v>30.2</v>
          </cell>
        </row>
        <row r="26">
          <cell r="A26" t="str">
            <v xml:space="preserve"> 253  Сосиски Ганноверские   ПОКОМ</v>
          </cell>
          <cell r="D26">
            <v>484.58600000000001</v>
          </cell>
          <cell r="F26">
            <v>484.58600000000001</v>
          </cell>
        </row>
        <row r="27">
          <cell r="A27" t="str">
            <v xml:space="preserve"> 272  Колбаса Сервелат Филедворский, фиброуз, в/у 0,35 кг срез,  ПОКОМ</v>
          </cell>
          <cell r="D27">
            <v>5.95</v>
          </cell>
          <cell r="F27">
            <v>17</v>
          </cell>
        </row>
        <row r="28">
          <cell r="A28" t="str">
            <v xml:space="preserve"> 273  Сосиски Сочинки с сочной грудинкой, МГС 0.4кг,   ПОКОМ</v>
          </cell>
          <cell r="D28">
            <v>104.8</v>
          </cell>
          <cell r="F28">
            <v>262</v>
          </cell>
        </row>
        <row r="29">
          <cell r="A29" t="str">
            <v xml:space="preserve"> 276  Колбаса Сливушка ТМ Вязанка в оболочке полиамид 0,45 кг  ПОКОМ</v>
          </cell>
          <cell r="D29">
            <v>122.85</v>
          </cell>
          <cell r="F29">
            <v>273</v>
          </cell>
        </row>
        <row r="30">
          <cell r="A30" t="str">
            <v xml:space="preserve"> 278  Сосиски Сочинки с сочным окороком, МГС 0.4кг,   ПОКОМ</v>
          </cell>
          <cell r="D30">
            <v>101.6</v>
          </cell>
          <cell r="F30">
            <v>254</v>
          </cell>
        </row>
        <row r="31">
          <cell r="A31" t="str">
            <v xml:space="preserve"> 279  Колбаса Докторский гарант, Вязанка вектор, 0,4 кг.  ПОКОМ</v>
          </cell>
          <cell r="D31">
            <v>104</v>
          </cell>
          <cell r="F31">
            <v>260</v>
          </cell>
        </row>
        <row r="32">
          <cell r="A32" t="str">
            <v xml:space="preserve"> 285  Паштет печеночный со слив.маслом ТМ Стародворье ламистер 0,1 кг  ПОКОМ</v>
          </cell>
          <cell r="D32">
            <v>10.4</v>
          </cell>
          <cell r="F32">
            <v>104</v>
          </cell>
        </row>
        <row r="33">
          <cell r="A33" t="str">
            <v xml:space="preserve"> 296  Колбаса Мясорубская с рубленой грудинкой 0,35кг срез ТМ Стародворье  ПОКОМ</v>
          </cell>
          <cell r="D33">
            <v>32.549999999999997</v>
          </cell>
          <cell r="F33">
            <v>93</v>
          </cell>
        </row>
        <row r="34">
          <cell r="A34" t="str">
            <v xml:space="preserve"> 301  Сосиски Сочинки по-баварски с сыром,  0.4кг, ТМ Стародворье  ПОКОМ</v>
          </cell>
          <cell r="D34">
            <v>6.8</v>
          </cell>
          <cell r="F34">
            <v>17</v>
          </cell>
        </row>
        <row r="35">
          <cell r="A35" t="str">
            <v xml:space="preserve"> 302  Сосиски Сочинки по-баварски,  0.4кг, ТМ Стародворье  ПОКОМ</v>
          </cell>
          <cell r="D35">
            <v>12</v>
          </cell>
          <cell r="F35">
            <v>30</v>
          </cell>
        </row>
        <row r="36">
          <cell r="A36" t="str">
            <v xml:space="preserve"> 307  Колбаса Сервелат Мясорубский с мелкорубленным окороком 0,35 кг срез ТМ Стародворье   Поком</v>
          </cell>
          <cell r="D36">
            <v>43.05</v>
          </cell>
          <cell r="F36">
            <v>123</v>
          </cell>
        </row>
        <row r="37">
          <cell r="A37" t="str">
            <v xml:space="preserve"> 312  Ветчина Филейская ВЕС ТМ  Вязанка ТС Столичная  ПОКОМ</v>
          </cell>
          <cell r="D37">
            <v>157.40100000000001</v>
          </cell>
          <cell r="F37">
            <v>157.40100000000001</v>
          </cell>
        </row>
        <row r="38">
          <cell r="A38" t="str">
            <v xml:space="preserve"> 315  Колбаса вареная Молокуша ТМ Вязанка ВЕС, ПОКОМ</v>
          </cell>
          <cell r="D38">
            <v>9.4550000000000001</v>
          </cell>
          <cell r="F38">
            <v>9.4550000000000001</v>
          </cell>
        </row>
        <row r="39">
          <cell r="A39" t="str">
            <v xml:space="preserve"> 317 Колбаса Сервелат Рижский ТМ Зареченские, ВЕС  ПОКОМ</v>
          </cell>
          <cell r="D39">
            <v>102.477</v>
          </cell>
          <cell r="F39">
            <v>102.477</v>
          </cell>
        </row>
        <row r="40">
          <cell r="A40" t="str">
            <v xml:space="preserve"> 319  Колбаса вареная Филейская ТМ Вязанка ТС Классическая, 0,45 кг. ПОКОМ</v>
          </cell>
          <cell r="D40">
            <v>81.45</v>
          </cell>
          <cell r="F40">
            <v>181</v>
          </cell>
        </row>
        <row r="41">
          <cell r="A41" t="str">
            <v xml:space="preserve"> 322  Колбаса вареная Молокуша 0,45кг ТМ Вязанка  ПОКОМ</v>
          </cell>
          <cell r="D41">
            <v>164.25</v>
          </cell>
          <cell r="F41">
            <v>365</v>
          </cell>
        </row>
        <row r="42">
          <cell r="A42" t="str">
            <v xml:space="preserve"> 324  Ветчина Филейская ТМ Вязанка Столичная 0,45 кг ПОКОМ</v>
          </cell>
          <cell r="D42">
            <v>71.099999999999994</v>
          </cell>
          <cell r="F42">
            <v>158</v>
          </cell>
        </row>
        <row r="43">
          <cell r="A43" t="str">
            <v xml:space="preserve"> 328  Сардельки Сочинки Стародворье ТМ  0,4 кг ПОКОМ</v>
          </cell>
          <cell r="D43">
            <v>13.2</v>
          </cell>
          <cell r="F43">
            <v>33</v>
          </cell>
        </row>
        <row r="44">
          <cell r="A44" t="str">
            <v xml:space="preserve"> 330  Колбаса вареная Филейская ТМ Вязанка ТС Классическая ВЕС  ПОКОМ</v>
          </cell>
          <cell r="D44">
            <v>28.024000000000001</v>
          </cell>
          <cell r="F44">
            <v>28.024000000000001</v>
          </cell>
        </row>
        <row r="45">
          <cell r="A45" t="str">
            <v xml:space="preserve"> 334  Паштет Любительский ТМ Стародворье ламистер 0,1 кг  ПОКОМ</v>
          </cell>
          <cell r="D45">
            <v>7.1</v>
          </cell>
          <cell r="F45">
            <v>71</v>
          </cell>
        </row>
        <row r="46">
          <cell r="A46" t="str">
            <v xml:space="preserve"> 344  Колбаса Сочинка по-европейски с сочной грудинкой ТМ Стародворье, ВЕС ПОКОМ</v>
          </cell>
          <cell r="D46">
            <v>65.397999999999996</v>
          </cell>
          <cell r="F46">
            <v>65.397999999999996</v>
          </cell>
        </row>
        <row r="47">
          <cell r="A47" t="str">
            <v xml:space="preserve"> 345  Колбаса Сочинка по-фински с сочным окроком ТМ Стародворье ВЕС ПОКОМ</v>
          </cell>
          <cell r="D47">
            <v>9.19</v>
          </cell>
          <cell r="F47">
            <v>9.19</v>
          </cell>
        </row>
        <row r="48">
          <cell r="A48" t="str">
            <v xml:space="preserve"> 353  Колбаса Салями запеченная ТМ Стародворье ТС Дугушка. 0,6 кг ПОКОМ</v>
          </cell>
          <cell r="D48">
            <v>1.2</v>
          </cell>
          <cell r="F48">
            <v>2</v>
          </cell>
        </row>
        <row r="49">
          <cell r="A49" t="str">
            <v xml:space="preserve"> 354  Колбаса Рубленая запеченная ТМ Стародворье,ТС Дугушка  0,6 кг ПОКОМ</v>
          </cell>
          <cell r="D49">
            <v>8.4</v>
          </cell>
          <cell r="F49">
            <v>14</v>
          </cell>
        </row>
        <row r="50">
          <cell r="A50" t="str">
            <v xml:space="preserve"> 355  Колбаса Сервелат запеченный ТМ Стародворье ТС Дугушка. 0,6 кг. ПОКОМ</v>
          </cell>
          <cell r="D50">
            <v>6.6</v>
          </cell>
          <cell r="F50">
            <v>11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D51">
            <v>3</v>
          </cell>
          <cell r="F51">
            <v>5</v>
          </cell>
        </row>
        <row r="52">
          <cell r="A52" t="str">
            <v xml:space="preserve"> 387  Колбаса вареная Мусульманская Халяль ТМ Вязанка, 0,4 кг ПОКОМ</v>
          </cell>
          <cell r="D52">
            <v>48.4</v>
          </cell>
          <cell r="F52">
            <v>121</v>
          </cell>
        </row>
        <row r="53">
          <cell r="A53" t="str">
            <v xml:space="preserve"> 388  Сосиски Восточные Халяль ТМ Вязанка 0,33 кг АК. ПОКОМ</v>
          </cell>
          <cell r="D53">
            <v>20.79</v>
          </cell>
          <cell r="F53">
            <v>63</v>
          </cell>
        </row>
        <row r="54">
          <cell r="A54" t="str">
            <v xml:space="preserve"> 394 Колбаса полукопченая Аль-Ислами халяль ТМ Вязанка оболочка фиброуз в в/у 0,35 кг  ПОКОМ</v>
          </cell>
          <cell r="D54">
            <v>24.85</v>
          </cell>
          <cell r="F54">
            <v>71</v>
          </cell>
        </row>
        <row r="55">
          <cell r="A55" t="str">
            <v xml:space="preserve"> 410  Сосиски Баварские с сыром ТМ Стародворье 0,35 кг. ПОКОМ</v>
          </cell>
          <cell r="D55">
            <v>10.15</v>
          </cell>
          <cell r="F55">
            <v>29</v>
          </cell>
        </row>
        <row r="56">
          <cell r="A56" t="str">
            <v xml:space="preserve"> 412  Сосиски Баварские ТМ Стародворье 0,35 кг ПОКОМ</v>
          </cell>
          <cell r="D56">
            <v>43.4</v>
          </cell>
          <cell r="F56">
            <v>124</v>
          </cell>
        </row>
        <row r="57">
          <cell r="A57" t="str">
            <v xml:space="preserve"> 413  Ветчина Сливушка с индейкой ТМ Вязанка  0,3 кг. ПОКОМ</v>
          </cell>
          <cell r="D57">
            <v>5.7</v>
          </cell>
          <cell r="F57">
            <v>19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D58">
            <v>32.886000000000003</v>
          </cell>
          <cell r="F58">
            <v>32.886000000000003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D59">
            <v>633.78</v>
          </cell>
          <cell r="F59">
            <v>633.78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D60">
            <v>27.030999999999999</v>
          </cell>
          <cell r="F60">
            <v>27.030999999999999</v>
          </cell>
        </row>
        <row r="61">
          <cell r="A61" t="str">
            <v xml:space="preserve"> 462  Колбаса Со шпиком ТМ Особый рецепт в оболочке полиамид 0,5 кг. ПОКОМ</v>
          </cell>
          <cell r="D61">
            <v>2.5</v>
          </cell>
          <cell r="F61">
            <v>5</v>
          </cell>
        </row>
        <row r="62">
          <cell r="A62" t="str">
            <v xml:space="preserve"> 466  Сосиски Ганноверские в оболочке амицел в модиф. газовой среде 0,5 кг ТМ Стародворье. ПОКОМ</v>
          </cell>
          <cell r="D62">
            <v>48</v>
          </cell>
          <cell r="F62">
            <v>96</v>
          </cell>
        </row>
        <row r="63">
          <cell r="A63" t="str">
            <v xml:space="preserve"> 467  Колбаса Филейная 0,5кг ТМ Особый рецепт  ПОКОМ</v>
          </cell>
          <cell r="D63">
            <v>3.5</v>
          </cell>
          <cell r="F63">
            <v>7</v>
          </cell>
        </row>
        <row r="64">
          <cell r="A64" t="str">
            <v xml:space="preserve"> 495  Колбаса Сочинка по-европейски с сочной грудинкой 0,3кг ТМ Стародворье  ПОКОМ</v>
          </cell>
          <cell r="D64">
            <v>5.7</v>
          </cell>
          <cell r="F64">
            <v>19</v>
          </cell>
        </row>
        <row r="65">
          <cell r="A65" t="str">
            <v xml:space="preserve"> 496  Колбаса Сочинка по-фински с сочным окроком 0,3кг ТМ Стародворье  ПОКОМ</v>
          </cell>
          <cell r="D65">
            <v>19.5</v>
          </cell>
          <cell r="F65">
            <v>65</v>
          </cell>
        </row>
        <row r="66">
          <cell r="A66" t="str">
            <v xml:space="preserve"> 519  Грудинка 0,12 кг нарезка ТМ Стародворье  ПОКОМ</v>
          </cell>
          <cell r="D66">
            <v>0.36</v>
          </cell>
          <cell r="F66">
            <v>3</v>
          </cell>
        </row>
        <row r="67">
          <cell r="A67" t="str">
            <v xml:space="preserve"> 520  Колбаса Мраморная ТМ Стародворье в вакуумной упаковке 0,07 кг нарезка  ПОКОМ</v>
          </cell>
          <cell r="D67">
            <v>7.49</v>
          </cell>
          <cell r="F67">
            <v>107</v>
          </cell>
        </row>
        <row r="68">
          <cell r="A68" t="str">
            <v xml:space="preserve"> 521  Бекон ТМ Стародворье в вакуумной упаковке 0,12кг нарезка  ПОКОМ</v>
          </cell>
          <cell r="D68">
            <v>2.04</v>
          </cell>
          <cell r="F68">
            <v>17</v>
          </cell>
        </row>
        <row r="69">
          <cell r="A69" t="str">
            <v xml:space="preserve"> 525  Колбаса Фуэт нарезка 0,07кг ТМ Стародворье  ПОКОМ</v>
          </cell>
          <cell r="D69">
            <v>3.29</v>
          </cell>
          <cell r="F69">
            <v>47</v>
          </cell>
        </row>
        <row r="70">
          <cell r="A70" t="str">
            <v xml:space="preserve"> 526  Корейка вяленая выдержанная нарезка 0,05кг ТМ Стародворье  ПОКОМ</v>
          </cell>
          <cell r="D70">
            <v>2.2999999999999998</v>
          </cell>
          <cell r="F70">
            <v>46</v>
          </cell>
        </row>
        <row r="71">
          <cell r="A71" t="str">
            <v xml:space="preserve"> 527  Окорок Прошутто выдержанный нарезка 0,055кг ТМ Стародворье  ПОКОМ</v>
          </cell>
          <cell r="D71">
            <v>6.6550000000000002</v>
          </cell>
          <cell r="F71">
            <v>121</v>
          </cell>
        </row>
        <row r="72">
          <cell r="A72" t="str">
            <v xml:space="preserve"> 529  Бекон выдержанный нарезка 0,055кг ТМ Стародворье  ПОКОМ</v>
          </cell>
          <cell r="D72">
            <v>3.355</v>
          </cell>
          <cell r="F72">
            <v>61</v>
          </cell>
        </row>
        <row r="73">
          <cell r="A73" t="str">
            <v xml:space="preserve"> 530  Окорок Хамон выдержанный нарезка 0,055кг ТМ Стародворье  ПОКОМ</v>
          </cell>
          <cell r="D73">
            <v>4.18</v>
          </cell>
          <cell r="F73">
            <v>76</v>
          </cell>
        </row>
        <row r="74">
          <cell r="A74" t="str">
            <v>523  Колбаса Сальчичон нарезка 0,07кг ТМ Стародворье  ПОКОМ</v>
          </cell>
          <cell r="D74">
            <v>7.63</v>
          </cell>
          <cell r="F74">
            <v>109</v>
          </cell>
        </row>
        <row r="75">
          <cell r="A75" t="str">
            <v>524  Колбаса Сервелат Ореховый нарезка 0,07кг ТМ Стародворье  ПОКОМ</v>
          </cell>
          <cell r="D75">
            <v>6.93</v>
          </cell>
          <cell r="F75">
            <v>99</v>
          </cell>
        </row>
        <row r="76">
          <cell r="A76" t="str">
            <v>БОНУС_ 307  Колбаса Сервелат Мясорубский с мелкорубленным окороком 0,35 кг срез ТМ Стародворье</v>
          </cell>
          <cell r="D76">
            <v>14</v>
          </cell>
          <cell r="F76">
            <v>40</v>
          </cell>
        </row>
        <row r="77">
          <cell r="A77" t="str">
            <v>БОНУС_ 319  Колбаса вареная Филейская ТМ Вязанка ТС Классическая, 0,45 кг. ПОКОМ</v>
          </cell>
          <cell r="D77">
            <v>140.4</v>
          </cell>
          <cell r="F77">
            <v>312</v>
          </cell>
        </row>
        <row r="78">
          <cell r="A78" t="str">
            <v>БОНУС_ 412  Сосиски Баварские ТМ Стародворье 0,35 кг ПОКОМ</v>
          </cell>
          <cell r="D78">
            <v>100.45</v>
          </cell>
          <cell r="F78">
            <v>287</v>
          </cell>
        </row>
        <row r="79">
          <cell r="A79" t="str">
            <v>БОНУС_Готовые чебупели сочные с мясом ТМ Горячая штучка  0,3кг зам    ПОКОМ</v>
          </cell>
          <cell r="D79">
            <v>48</v>
          </cell>
          <cell r="F79">
            <v>160</v>
          </cell>
        </row>
        <row r="80">
          <cell r="A80" t="str">
            <v>БОНУС_Колбаса Докторская Особая ТМ Особый рецепт, ВЕС  ПОКОМ</v>
          </cell>
          <cell r="D80">
            <v>72.191999999999993</v>
          </cell>
          <cell r="F80">
            <v>72.191999999999993</v>
          </cell>
        </row>
        <row r="81">
          <cell r="A81" t="str">
            <v>БОНУС_Колбаса Сервелат Мясорубский с мелкорубленным окороком в/у  ТМ Стародворье ВЕС   ПОКОМ</v>
          </cell>
          <cell r="D81">
            <v>4.3369999999999997</v>
          </cell>
          <cell r="F81">
            <v>4.3369999999999997</v>
          </cell>
        </row>
        <row r="82">
          <cell r="A82" t="str">
            <v>БОНУС_Пельмени Бульмени с говядиной и свининой ТМ Горячая штучка. флоу-пак сфера 0,7 кг ПОКОМ</v>
          </cell>
          <cell r="D82">
            <v>46.2</v>
          </cell>
          <cell r="F82">
            <v>66</v>
          </cell>
        </row>
        <row r="83">
          <cell r="A83" t="str">
            <v>Готовые бельмеши сочные с мясом ТМ Горячая штучка 0,3кг зам  ПОКОМ</v>
          </cell>
          <cell r="D83">
            <v>11.7</v>
          </cell>
          <cell r="F83">
            <v>39</v>
          </cell>
        </row>
        <row r="84">
          <cell r="A84" t="str">
            <v>Готовые чебупели острые с мясом Горячая штучка 0,3 кг зам  ПОКОМ</v>
          </cell>
          <cell r="D84">
            <v>17.7</v>
          </cell>
          <cell r="F84">
            <v>59</v>
          </cell>
        </row>
        <row r="85">
          <cell r="A85" t="str">
            <v>Готовые чебупели с ветчиной и сыром Горячая штучка 0,3кг зам  ПОКОМ</v>
          </cell>
          <cell r="D85">
            <v>33</v>
          </cell>
          <cell r="F85">
            <v>110</v>
          </cell>
        </row>
        <row r="86">
          <cell r="A86" t="str">
            <v>Готовые чебупели с ветчиной и сыром ТМ Горячая штучка флоу-пак 0,24 кг.  ПОКОМ</v>
          </cell>
          <cell r="D86">
            <v>0.96</v>
          </cell>
          <cell r="F86">
            <v>4</v>
          </cell>
        </row>
        <row r="87">
          <cell r="A87" t="str">
            <v>Готовые чебупели сочные с мясом ТМ Горячая штучка  0,3кг зам  ПОКОМ</v>
          </cell>
          <cell r="D87">
            <v>1.5</v>
          </cell>
          <cell r="F87">
            <v>5</v>
          </cell>
        </row>
        <row r="88">
          <cell r="A88" t="str">
            <v>Готовые чебупели сочные с мясом ТМ Горячая штучка флоу-пак 0,24 кг  ПОКОМ</v>
          </cell>
          <cell r="D88">
            <v>20.399999999999999</v>
          </cell>
          <cell r="F88">
            <v>85</v>
          </cell>
        </row>
        <row r="89">
          <cell r="A89" t="str">
            <v>ЖАР-ладушки с мясом 0,2кг ТМ Стародворье  ПОКОМ</v>
          </cell>
          <cell r="D89">
            <v>1.2</v>
          </cell>
          <cell r="F89">
            <v>6</v>
          </cell>
        </row>
        <row r="90">
          <cell r="A90" t="str">
            <v>Круггетсы с сырным соусом ТМ Горячая штучка 0,25 кг зам  ПОКОМ</v>
          </cell>
          <cell r="D90">
            <v>0.5</v>
          </cell>
          <cell r="F90">
            <v>2</v>
          </cell>
        </row>
        <row r="91">
          <cell r="A91" t="str">
            <v>Круггетсы с сырным соусом ТМ Горячая штучка ТС Круггетсы флоу-пак 0,2 кг  ПОКОМ</v>
          </cell>
          <cell r="D91">
            <v>15.6</v>
          </cell>
          <cell r="F91">
            <v>78</v>
          </cell>
        </row>
        <row r="92">
          <cell r="A92" t="str">
            <v>Круггетсы сочные ТМ Горячая штучка ТС Круггетсы 0,25 кг зам  ПОКОМ</v>
          </cell>
          <cell r="D92">
            <v>3</v>
          </cell>
          <cell r="F92">
            <v>12</v>
          </cell>
        </row>
        <row r="93">
          <cell r="A93" t="str">
            <v>Круггетсы сочные ТМ Горячая штучка ТС Круггетсы флоу-пак 0,2 кг.  ПОКОМ</v>
          </cell>
          <cell r="D93">
            <v>14.6</v>
          </cell>
          <cell r="F93">
            <v>73</v>
          </cell>
        </row>
        <row r="94">
          <cell r="A94" t="str">
            <v>Мини-сосиски в тесте 3,7кг ВЕС заморож. ТМ Зареченские  ПОКОМ</v>
          </cell>
          <cell r="D94">
            <v>3.7</v>
          </cell>
          <cell r="F94">
            <v>3.7</v>
          </cell>
        </row>
        <row r="95">
          <cell r="A95" t="str">
            <v>Наггетсы Нагетосы Сочная курочка в хрустящей панировке ТМ Горячая штучка 0,25 кг зам  ПОКОМ</v>
          </cell>
          <cell r="D95">
            <v>3.5</v>
          </cell>
          <cell r="F95">
            <v>14</v>
          </cell>
        </row>
        <row r="96">
          <cell r="A96" t="str">
            <v>Наггетсы Нагетосы Сочная курочка ТМ Горячая штучка 0,25 кг зам  ПОКОМ</v>
          </cell>
          <cell r="D96">
            <v>33.75</v>
          </cell>
          <cell r="F96">
            <v>135</v>
          </cell>
        </row>
        <row r="97">
          <cell r="A97" t="str">
            <v>Наггетсы с индейкой 0,25кг ТМ Вязанка ТС Няняггетсы Сливушки НД2 замор.  ПОКОМ</v>
          </cell>
          <cell r="D97">
            <v>10.5</v>
          </cell>
          <cell r="F97">
            <v>42</v>
          </cell>
        </row>
        <row r="98">
          <cell r="A98" t="str">
            <v>Наггетсы с куриным филе и сыром ТМ Вязанка 0,25 кг ПОКОМ</v>
          </cell>
          <cell r="D98">
            <v>25</v>
          </cell>
          <cell r="F98">
            <v>100</v>
          </cell>
        </row>
        <row r="99">
          <cell r="A99" t="str">
            <v>Наггетсы Хрустящие ТМ Зареченские. ВЕС ПОКОМ</v>
          </cell>
          <cell r="D99">
            <v>18</v>
          </cell>
          <cell r="F99">
            <v>18</v>
          </cell>
        </row>
        <row r="100">
          <cell r="A100" t="str">
            <v>Наггетсы Хрустящие ТМ Стародворье с сочной курочкой 0,23 кг  ПОКОМ</v>
          </cell>
          <cell r="D100">
            <v>8.0500000000000007</v>
          </cell>
          <cell r="F100">
            <v>35</v>
          </cell>
        </row>
        <row r="101">
          <cell r="A101" t="str">
            <v>Пекерсы с индейкой в сливочном соусе ТМ Горячая штучка 0,25 кг зам  ПОКОМ</v>
          </cell>
          <cell r="D101">
            <v>3.75</v>
          </cell>
          <cell r="F101">
            <v>15</v>
          </cell>
        </row>
        <row r="102">
          <cell r="A102" t="str">
            <v>Пельмени Бигбули #МЕГАВКУСИЩЕ с сочной грудинкой ТМ Горячая штучка 0,4 кг. ПОКОМ</v>
          </cell>
          <cell r="D102">
            <v>13.6</v>
          </cell>
          <cell r="F102">
            <v>34</v>
          </cell>
        </row>
        <row r="103">
          <cell r="A103" t="str">
            <v>Пельмени Бигбули #МЕГАВКУСИЩЕ с сочной грудинкой ТМ Горячая штучка 0,7 кг. ПОКОМ</v>
          </cell>
          <cell r="D103">
            <v>25.2</v>
          </cell>
          <cell r="F103">
            <v>36</v>
          </cell>
        </row>
        <row r="104">
          <cell r="A104" t="str">
            <v>Пельмени Бигбули с мясом ТМ Горячая штучка. флоу-пак сфера 0,4 кг. ПОКОМ</v>
          </cell>
          <cell r="D104">
            <v>8.4</v>
          </cell>
          <cell r="F104">
            <v>21</v>
          </cell>
        </row>
        <row r="105">
          <cell r="A105" t="str">
            <v>Пельмени Бигбули с мясом ТМ Горячая штучка. флоу-пак сфера 0,7 кг ПОКОМ</v>
          </cell>
          <cell r="D105">
            <v>0.7</v>
          </cell>
          <cell r="F105">
            <v>1</v>
          </cell>
        </row>
        <row r="106">
          <cell r="A106" t="str">
            <v>Пельмени Бульмени с говядиной и свининой ТМ Горячая штучка. флоу-пак сфера 0,4 кг ПОКОМ</v>
          </cell>
          <cell r="D106">
            <v>4</v>
          </cell>
          <cell r="F106">
            <v>10</v>
          </cell>
        </row>
        <row r="107">
          <cell r="A107" t="str">
            <v>Пельмени Бульмени с говядиной и свининой ТМ Горячая штучка. флоу-пак сфера 0,7 кг ПОКОМ</v>
          </cell>
          <cell r="D107">
            <v>108.5</v>
          </cell>
          <cell r="F107">
            <v>155</v>
          </cell>
        </row>
        <row r="108">
          <cell r="A108" t="str">
            <v>Пельмени Бульмени хрустящие с мясом 0,22 кг ТМ Горячая штучка  ПОКОМ</v>
          </cell>
          <cell r="D108">
            <v>3.52</v>
          </cell>
          <cell r="F108">
            <v>16</v>
          </cell>
        </row>
        <row r="109">
          <cell r="A109" t="str">
            <v>Пельмени Медвежьи ушки с фермерскими сливками 0,4 кг. ТМ Стародворье ПОКОМ</v>
          </cell>
          <cell r="D109">
            <v>2.4</v>
          </cell>
          <cell r="F109">
            <v>6</v>
          </cell>
        </row>
        <row r="110">
          <cell r="A110" t="str">
            <v>Пельмени Медвежьи ушки с фермерскими сливками 0,7кг  ПОКОМ</v>
          </cell>
          <cell r="D110">
            <v>11.9</v>
          </cell>
          <cell r="F110">
            <v>17</v>
          </cell>
        </row>
        <row r="111">
          <cell r="A111" t="str">
            <v>Пельмени Отборные с говядиной 0,43 кг ТМ Стародворье ТС Медвежье ушко</v>
          </cell>
          <cell r="D111">
            <v>0.86</v>
          </cell>
          <cell r="F111">
            <v>2</v>
          </cell>
        </row>
        <row r="112">
          <cell r="A112" t="str">
            <v>Пельмени Отборные с говядиной и свининой 0,43 кг ТМ Стародворье ТС Медвежье ушко</v>
          </cell>
          <cell r="D112">
            <v>8.17</v>
          </cell>
          <cell r="F112">
            <v>19</v>
          </cell>
        </row>
        <row r="113">
          <cell r="A113" t="str">
            <v>Пельмени Со свининой и говядиной ТМ Особый рецепт Любимая ложка 1,0 кг  ПОКОМ</v>
          </cell>
          <cell r="D113">
            <v>15</v>
          </cell>
          <cell r="F113">
            <v>15</v>
          </cell>
        </row>
        <row r="114">
          <cell r="A114" t="str">
            <v>Хот-догстер ТМ Горячая штучка ТС Хот-Догстер флоу-пак 0,09 кг. ПОКОМ</v>
          </cell>
          <cell r="D114">
            <v>4.5</v>
          </cell>
          <cell r="F114">
            <v>50</v>
          </cell>
        </row>
        <row r="115">
          <cell r="A115" t="str">
            <v>Хотстеры ТМ Горячая штучка ТС Хотстеры 0,25 кг зам  ПОКОМ</v>
          </cell>
          <cell r="D115">
            <v>34.75</v>
          </cell>
          <cell r="F115">
            <v>139</v>
          </cell>
        </row>
        <row r="116">
          <cell r="A116" t="str">
            <v>Хрустящие крылышки острые к пиву ТМ Горячая штучка 0,3кг зам  ПОКОМ</v>
          </cell>
          <cell r="D116">
            <v>23.7</v>
          </cell>
          <cell r="F116">
            <v>79</v>
          </cell>
        </row>
        <row r="117">
          <cell r="A117" t="str">
            <v>Хрустящие крылышки ТМ Горячая штучка 0,3 кг зам  ПОКОМ</v>
          </cell>
          <cell r="D117">
            <v>23.7</v>
          </cell>
          <cell r="F117">
            <v>79</v>
          </cell>
        </row>
        <row r="118">
          <cell r="A118" t="str">
            <v>Хрустящие крылышки ТМ Зареченские ТС Зареченские продукты. ВЕС ПОКОМ</v>
          </cell>
          <cell r="D118">
            <v>9</v>
          </cell>
          <cell r="F118">
            <v>9</v>
          </cell>
        </row>
        <row r="119">
          <cell r="A119" t="str">
            <v>Чебупели Курочка гриль ТМ Горячая штучка, 0,3 кг зам  ПОКОМ</v>
          </cell>
          <cell r="D119">
            <v>6</v>
          </cell>
          <cell r="F119">
            <v>20</v>
          </cell>
        </row>
        <row r="120">
          <cell r="A120" t="str">
            <v>Чебупицца курочка по-итальянски Горячая штучка 0,25 кг зам  ПОКОМ</v>
          </cell>
          <cell r="D120">
            <v>45.75</v>
          </cell>
          <cell r="F120">
            <v>183</v>
          </cell>
        </row>
        <row r="121">
          <cell r="A121" t="str">
            <v>Чебупицца Пепперони ТМ Горячая штучка ТС Чебупицца 0.25кг зам  ПОКОМ</v>
          </cell>
          <cell r="D121">
            <v>42.75</v>
          </cell>
          <cell r="F121">
            <v>171</v>
          </cell>
        </row>
        <row r="122">
          <cell r="A122" t="str">
            <v>Итого</v>
          </cell>
          <cell r="D122">
            <v>4941.5469999999996</v>
          </cell>
          <cell r="F122">
            <v>9820.3870000000006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2" sqref="U12"/>
    </sheetView>
  </sheetViews>
  <sheetFormatPr defaultRowHeight="15" x14ac:dyDescent="0.25"/>
  <cols>
    <col min="1" max="1" width="58.28515625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85546875" customWidth="1"/>
    <col min="16" max="16" width="6" customWidth="1"/>
    <col min="17" max="20" width="7" customWidth="1"/>
    <col min="21" max="21" width="15" customWidth="1"/>
    <col min="22" max="23" width="5" customWidth="1"/>
    <col min="24" max="32" width="6" customWidth="1"/>
    <col min="33" max="33" width="36.28515625" customWidth="1"/>
    <col min="34" max="34" width="6" customWidth="1"/>
    <col min="35" max="35" width="6" style="5" customWidth="1"/>
    <col min="36" max="36" width="7" style="12" customWidth="1"/>
    <col min="37" max="37" width="6" customWidth="1"/>
    <col min="38" max="39" width="5" customWidth="1"/>
    <col min="40" max="40" width="6" style="12" customWidth="1"/>
    <col min="41" max="49" width="3" customWidth="1"/>
  </cols>
  <sheetData>
    <row r="1" spans="1:49" x14ac:dyDescent="0.25">
      <c r="A1" s="14"/>
      <c r="B1" s="14"/>
      <c r="C1" s="14"/>
      <c r="D1" s="14"/>
      <c r="E1" s="14"/>
      <c r="F1" s="14"/>
      <c r="G1" s="7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7"/>
      <c r="AJ1" s="9"/>
      <c r="AK1" s="14"/>
      <c r="AL1" s="14"/>
      <c r="AM1" s="14"/>
      <c r="AN1" s="9"/>
      <c r="AO1" s="14"/>
      <c r="AP1" s="14"/>
      <c r="AQ1" s="14"/>
      <c r="AR1" s="14"/>
      <c r="AS1" s="14"/>
      <c r="AT1" s="14"/>
      <c r="AU1" s="14"/>
      <c r="AV1" s="14"/>
      <c r="AW1" s="14"/>
    </row>
    <row r="2" spans="1:49" x14ac:dyDescent="0.25">
      <c r="A2" s="14"/>
      <c r="B2" s="14"/>
      <c r="C2" s="14"/>
      <c r="D2" s="14"/>
      <c r="E2" s="14"/>
      <c r="F2" s="14"/>
      <c r="G2" s="7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7"/>
      <c r="AJ2" s="9"/>
      <c r="AK2" s="14"/>
      <c r="AL2" s="14"/>
      <c r="AM2" s="14"/>
      <c r="AN2" s="9"/>
      <c r="AO2" s="14"/>
      <c r="AP2" s="14"/>
      <c r="AQ2" s="14"/>
      <c r="AR2" s="14"/>
      <c r="AS2" s="14"/>
      <c r="AT2" s="14"/>
      <c r="AU2" s="14"/>
      <c r="AV2" s="14"/>
      <c r="AW2" s="14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16</v>
      </c>
      <c r="S3" s="2" t="s">
        <v>17</v>
      </c>
      <c r="T3" s="6" t="s">
        <v>18</v>
      </c>
      <c r="U3" s="6" t="s">
        <v>19</v>
      </c>
      <c r="V3" s="1" t="s">
        <v>20</v>
      </c>
      <c r="W3" s="1" t="s">
        <v>21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23</v>
      </c>
      <c r="AH3" s="1" t="s">
        <v>24</v>
      </c>
      <c r="AI3" s="8" t="s">
        <v>25</v>
      </c>
      <c r="AJ3" s="10" t="s">
        <v>26</v>
      </c>
      <c r="AK3" s="1" t="s">
        <v>27</v>
      </c>
      <c r="AL3" s="1" t="s">
        <v>28</v>
      </c>
      <c r="AM3" s="1" t="s">
        <v>29</v>
      </c>
      <c r="AN3" s="10" t="s">
        <v>30</v>
      </c>
      <c r="AO3" s="14"/>
      <c r="AP3" s="14"/>
      <c r="AQ3" s="14"/>
      <c r="AR3" s="14"/>
      <c r="AS3" s="14"/>
      <c r="AT3" s="14"/>
      <c r="AU3" s="14"/>
      <c r="AV3" s="14"/>
      <c r="AW3" s="14"/>
    </row>
    <row r="4" spans="1:49" x14ac:dyDescent="0.25">
      <c r="A4" s="14"/>
      <c r="B4" s="14"/>
      <c r="C4" s="14"/>
      <c r="D4" s="14"/>
      <c r="E4" s="14"/>
      <c r="F4" s="14"/>
      <c r="G4" s="7"/>
      <c r="H4" s="14"/>
      <c r="I4" s="14"/>
      <c r="J4" s="14"/>
      <c r="K4" s="14"/>
      <c r="L4" s="14"/>
      <c r="M4" s="14"/>
      <c r="N4" s="14"/>
      <c r="O4" s="14" t="s">
        <v>31</v>
      </c>
      <c r="P4" s="14" t="s">
        <v>32</v>
      </c>
      <c r="Q4" s="14"/>
      <c r="R4" s="14"/>
      <c r="S4" s="14"/>
      <c r="T4" s="14"/>
      <c r="U4" s="14"/>
      <c r="V4" s="14"/>
      <c r="W4" s="14"/>
      <c r="X4" s="13" t="s">
        <v>33</v>
      </c>
      <c r="Y4" s="14" t="s">
        <v>34</v>
      </c>
      <c r="Z4" s="14" t="s">
        <v>35</v>
      </c>
      <c r="AA4" s="14" t="s">
        <v>36</v>
      </c>
      <c r="AB4" s="14" t="s">
        <v>37</v>
      </c>
      <c r="AC4" s="14" t="s">
        <v>38</v>
      </c>
      <c r="AD4" s="14" t="s">
        <v>39</v>
      </c>
      <c r="AE4" s="14" t="s">
        <v>40</v>
      </c>
      <c r="AF4" s="14" t="s">
        <v>41</v>
      </c>
      <c r="AG4" s="14"/>
      <c r="AH4" s="14"/>
      <c r="AI4" s="7"/>
      <c r="AJ4" s="9"/>
      <c r="AK4" s="14"/>
      <c r="AL4" s="14"/>
      <c r="AM4" s="14"/>
      <c r="AN4" s="9"/>
      <c r="AO4" s="14"/>
      <c r="AP4" s="14"/>
      <c r="AQ4" s="14"/>
      <c r="AR4" s="14"/>
      <c r="AS4" s="14"/>
      <c r="AT4" s="14"/>
      <c r="AU4" s="14"/>
      <c r="AV4" s="14"/>
      <c r="AW4" s="14"/>
    </row>
    <row r="5" spans="1:49" x14ac:dyDescent="0.25">
      <c r="A5" s="14"/>
      <c r="B5" s="14"/>
      <c r="C5" s="14"/>
      <c r="D5" s="14"/>
      <c r="E5" s="3">
        <f>SUM(E6:E489)</f>
        <v>5599.7</v>
      </c>
      <c r="F5" s="3">
        <f>SUM(F6:F489)</f>
        <v>19603.2</v>
      </c>
      <c r="G5" s="7"/>
      <c r="H5" s="14"/>
      <c r="I5" s="14"/>
      <c r="J5" s="14"/>
      <c r="K5" s="3">
        <f t="shared" ref="K5:T5" si="0">SUM(K6:K489)</f>
        <v>5324.3</v>
      </c>
      <c r="L5" s="3">
        <f t="shared" si="0"/>
        <v>275.39999999999998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1119.9400000000003</v>
      </c>
      <c r="Q5" s="3">
        <v>7284.1</v>
      </c>
      <c r="R5" s="3">
        <f t="shared" si="0"/>
        <v>8770</v>
      </c>
      <c r="S5" s="3">
        <f t="shared" si="0"/>
        <v>8739.6</v>
      </c>
      <c r="T5" s="3">
        <f t="shared" si="0"/>
        <v>10530.4</v>
      </c>
      <c r="U5" s="14"/>
      <c r="V5" s="14"/>
      <c r="W5" s="14"/>
      <c r="X5" s="3">
        <f t="shared" ref="X5:AF5" si="1">SUM(X6:X489)</f>
        <v>423.74</v>
      </c>
      <c r="Y5" s="3">
        <f t="shared" si="1"/>
        <v>878.22</v>
      </c>
      <c r="Z5" s="3">
        <f t="shared" si="1"/>
        <v>869.12000000000012</v>
      </c>
      <c r="AA5" s="3">
        <f t="shared" si="1"/>
        <v>762.07999999999993</v>
      </c>
      <c r="AB5" s="3">
        <f t="shared" si="1"/>
        <v>548.42000000000007</v>
      </c>
      <c r="AC5" s="3">
        <f t="shared" si="1"/>
        <v>175.32000000000002</v>
      </c>
      <c r="AD5" s="3">
        <f t="shared" si="1"/>
        <v>131.54399999999998</v>
      </c>
      <c r="AE5" s="3">
        <f t="shared" si="1"/>
        <v>639.14</v>
      </c>
      <c r="AF5" s="3">
        <f t="shared" si="1"/>
        <v>502.15999999999997</v>
      </c>
      <c r="AG5" s="14"/>
      <c r="AH5" s="3">
        <f>SUM(AH6:AH489)</f>
        <v>3767.6800000000003</v>
      </c>
      <c r="AI5" s="7"/>
      <c r="AJ5" s="11">
        <f>SUM(AJ6:AJ489)</f>
        <v>848</v>
      </c>
      <c r="AK5" s="3">
        <f>SUM(AK6:AK489)</f>
        <v>3761.28</v>
      </c>
      <c r="AL5" s="14"/>
      <c r="AM5" s="14"/>
      <c r="AN5" s="11">
        <f>SUM(AN6:AN489)</f>
        <v>10.991269841269844</v>
      </c>
      <c r="AO5" s="14"/>
      <c r="AP5" s="14"/>
      <c r="AQ5" s="14"/>
      <c r="AR5" s="14"/>
      <c r="AS5" s="14"/>
      <c r="AT5" s="14"/>
      <c r="AU5" s="14"/>
      <c r="AV5" s="14"/>
      <c r="AW5" s="14"/>
    </row>
    <row r="6" spans="1:49" x14ac:dyDescent="0.25">
      <c r="A6" s="23" t="s">
        <v>42</v>
      </c>
      <c r="B6" s="23" t="s">
        <v>43</v>
      </c>
      <c r="C6" s="23">
        <v>-87</v>
      </c>
      <c r="D6" s="23"/>
      <c r="E6" s="27">
        <v>310</v>
      </c>
      <c r="F6" s="27">
        <v>-414</v>
      </c>
      <c r="G6" s="24">
        <v>0</v>
      </c>
      <c r="H6" s="23">
        <v>180</v>
      </c>
      <c r="I6" s="23" t="s">
        <v>44</v>
      </c>
      <c r="J6" s="23" t="s">
        <v>45</v>
      </c>
      <c r="K6" s="23">
        <v>310</v>
      </c>
      <c r="L6" s="23">
        <f t="shared" ref="L6:L37" si="2">E6-K6</f>
        <v>0</v>
      </c>
      <c r="M6" s="23"/>
      <c r="N6" s="23"/>
      <c r="O6" s="23"/>
      <c r="P6" s="23">
        <f t="shared" ref="P6:P37" si="3">E6/5</f>
        <v>62</v>
      </c>
      <c r="Q6" s="25"/>
      <c r="R6" s="25"/>
      <c r="S6" s="25"/>
      <c r="T6" s="25"/>
      <c r="U6" s="23"/>
      <c r="V6" s="23">
        <f t="shared" ref="V6:V37" si="4">(F6+S6)/P6</f>
        <v>-6.67741935483871</v>
      </c>
      <c r="W6" s="23">
        <f t="shared" ref="W6:W37" si="5">F6/P6</f>
        <v>-6.67741935483871</v>
      </c>
      <c r="X6" s="23">
        <f>IFERROR(VLOOKUP(A6,[1]TDSheet!$A:$L,6,0),0)/5</f>
        <v>32</v>
      </c>
      <c r="Y6" s="23">
        <v>40.200000000000003</v>
      </c>
      <c r="Z6" s="23">
        <v>51.8</v>
      </c>
      <c r="AA6" s="23">
        <v>0</v>
      </c>
      <c r="AB6" s="23">
        <v>8.6</v>
      </c>
      <c r="AC6" s="23">
        <v>4.92</v>
      </c>
      <c r="AD6" s="23">
        <v>5.4</v>
      </c>
      <c r="AE6" s="23">
        <v>13</v>
      </c>
      <c r="AF6" s="23">
        <v>0</v>
      </c>
      <c r="AG6" s="23" t="s">
        <v>44</v>
      </c>
      <c r="AH6" s="23"/>
      <c r="AI6" s="24"/>
      <c r="AJ6" s="26"/>
      <c r="AK6" s="23"/>
      <c r="AL6" s="23"/>
      <c r="AM6" s="23"/>
      <c r="AN6" s="26"/>
      <c r="AO6" s="14"/>
      <c r="AP6" s="14"/>
      <c r="AQ6" s="14"/>
      <c r="AR6" s="14"/>
      <c r="AS6" s="14"/>
      <c r="AT6" s="14"/>
      <c r="AU6" s="14"/>
      <c r="AV6" s="14"/>
      <c r="AW6" s="14"/>
    </row>
    <row r="7" spans="1:49" x14ac:dyDescent="0.25">
      <c r="A7" s="23" t="s">
        <v>46</v>
      </c>
      <c r="B7" s="23" t="s">
        <v>43</v>
      </c>
      <c r="C7" s="23">
        <v>-35</v>
      </c>
      <c r="D7" s="23">
        <v>3</v>
      </c>
      <c r="E7" s="27">
        <v>242</v>
      </c>
      <c r="F7" s="27">
        <v>-283</v>
      </c>
      <c r="G7" s="24">
        <v>0</v>
      </c>
      <c r="H7" s="23">
        <v>180</v>
      </c>
      <c r="I7" s="23" t="s">
        <v>44</v>
      </c>
      <c r="J7" s="23" t="s">
        <v>47</v>
      </c>
      <c r="K7" s="23">
        <v>244</v>
      </c>
      <c r="L7" s="23">
        <f t="shared" si="2"/>
        <v>-2</v>
      </c>
      <c r="M7" s="23"/>
      <c r="N7" s="23"/>
      <c r="O7" s="23"/>
      <c r="P7" s="23">
        <f t="shared" si="3"/>
        <v>48.4</v>
      </c>
      <c r="Q7" s="25"/>
      <c r="R7" s="25"/>
      <c r="S7" s="25"/>
      <c r="T7" s="25"/>
      <c r="U7" s="23"/>
      <c r="V7" s="23">
        <f t="shared" si="4"/>
        <v>-5.8471074380165291</v>
      </c>
      <c r="W7" s="23">
        <f t="shared" si="5"/>
        <v>-5.8471074380165291</v>
      </c>
      <c r="X7" s="23">
        <f>IFERROR(VLOOKUP(A7,[1]TDSheet!$A:$L,6,0),0)/5</f>
        <v>13.2</v>
      </c>
      <c r="Y7" s="23">
        <v>17.2</v>
      </c>
      <c r="Z7" s="23">
        <v>36.6</v>
      </c>
      <c r="AA7" s="23">
        <v>2.4</v>
      </c>
      <c r="AB7" s="23">
        <v>13</v>
      </c>
      <c r="AC7" s="23">
        <v>8.26</v>
      </c>
      <c r="AD7" s="23">
        <v>8.68</v>
      </c>
      <c r="AE7" s="23">
        <v>5.4</v>
      </c>
      <c r="AF7" s="23">
        <v>0</v>
      </c>
      <c r="AG7" s="23" t="s">
        <v>44</v>
      </c>
      <c r="AH7" s="23"/>
      <c r="AI7" s="24"/>
      <c r="AJ7" s="26"/>
      <c r="AK7" s="23"/>
      <c r="AL7" s="23"/>
      <c r="AM7" s="23"/>
      <c r="AN7" s="26"/>
      <c r="AO7" s="14"/>
      <c r="AP7" s="14"/>
      <c r="AQ7" s="14"/>
      <c r="AR7" s="14"/>
      <c r="AS7" s="14"/>
      <c r="AT7" s="14"/>
      <c r="AU7" s="14"/>
      <c r="AV7" s="14"/>
      <c r="AW7" s="14"/>
    </row>
    <row r="8" spans="1:49" x14ac:dyDescent="0.25">
      <c r="A8" s="14" t="s">
        <v>48</v>
      </c>
      <c r="B8" s="14" t="s">
        <v>43</v>
      </c>
      <c r="C8" s="14">
        <v>928</v>
      </c>
      <c r="D8" s="14">
        <v>2</v>
      </c>
      <c r="E8" s="14">
        <v>58</v>
      </c>
      <c r="F8" s="14">
        <v>864</v>
      </c>
      <c r="G8" s="7">
        <v>0.3</v>
      </c>
      <c r="H8" s="14">
        <v>180</v>
      </c>
      <c r="I8" s="14" t="s">
        <v>49</v>
      </c>
      <c r="J8" s="14"/>
      <c r="K8" s="14">
        <v>62</v>
      </c>
      <c r="L8" s="14">
        <f t="shared" si="2"/>
        <v>-4</v>
      </c>
      <c r="M8" s="14"/>
      <c r="N8" s="14"/>
      <c r="O8" s="14"/>
      <c r="P8" s="14">
        <f t="shared" si="3"/>
        <v>11.6</v>
      </c>
      <c r="Q8" s="4"/>
      <c r="R8" s="4"/>
      <c r="S8" s="4">
        <f>AI8*AJ8</f>
        <v>0</v>
      </c>
      <c r="T8" s="4"/>
      <c r="U8" s="14"/>
      <c r="V8" s="14">
        <f t="shared" si="4"/>
        <v>74.482758620689651</v>
      </c>
      <c r="W8" s="14">
        <f t="shared" si="5"/>
        <v>74.482758620689651</v>
      </c>
      <c r="X8" s="14">
        <f>IFERROR(VLOOKUP(A8,[1]TDSheet!$A:$L,6,0),0)/5</f>
        <v>7.8</v>
      </c>
      <c r="Y8" s="14">
        <v>11</v>
      </c>
      <c r="Z8" s="14">
        <v>17.2</v>
      </c>
      <c r="AA8" s="14">
        <v>18.600000000000001</v>
      </c>
      <c r="AB8" s="14">
        <v>8.4</v>
      </c>
      <c r="AC8" s="14">
        <v>0.9</v>
      </c>
      <c r="AD8" s="14">
        <v>2.64</v>
      </c>
      <c r="AE8" s="14">
        <v>15</v>
      </c>
      <c r="AF8" s="14">
        <v>9.1999999999999993</v>
      </c>
      <c r="AG8" s="21" t="s">
        <v>50</v>
      </c>
      <c r="AH8" s="14">
        <f>G8*R8</f>
        <v>0</v>
      </c>
      <c r="AI8" s="7">
        <v>12</v>
      </c>
      <c r="AJ8" s="9">
        <f>MROUND(R8, AI8*AL8)/AI8</f>
        <v>0</v>
      </c>
      <c r="AK8" s="14">
        <f>AJ8*AI8*G8</f>
        <v>0</v>
      </c>
      <c r="AL8" s="14">
        <v>14</v>
      </c>
      <c r="AM8" s="14">
        <v>70</v>
      </c>
      <c r="AN8" s="9">
        <f>AJ8/AM8</f>
        <v>0</v>
      </c>
      <c r="AO8" s="14"/>
      <c r="AP8" s="14"/>
      <c r="AQ8" s="14"/>
      <c r="AR8" s="14"/>
      <c r="AS8" s="14"/>
      <c r="AT8" s="14"/>
      <c r="AU8" s="14"/>
      <c r="AV8" s="14"/>
      <c r="AW8" s="14"/>
    </row>
    <row r="9" spans="1:49" x14ac:dyDescent="0.25">
      <c r="A9" s="14" t="s">
        <v>51</v>
      </c>
      <c r="B9" s="14" t="s">
        <v>43</v>
      </c>
      <c r="C9" s="14"/>
      <c r="D9" s="14">
        <v>168</v>
      </c>
      <c r="E9" s="14">
        <v>7</v>
      </c>
      <c r="F9" s="14">
        <v>161</v>
      </c>
      <c r="G9" s="7">
        <v>0.24</v>
      </c>
      <c r="H9" s="14">
        <v>180</v>
      </c>
      <c r="I9" s="14" t="s">
        <v>49</v>
      </c>
      <c r="J9" s="14"/>
      <c r="K9" s="14">
        <v>7</v>
      </c>
      <c r="L9" s="14">
        <f t="shared" si="2"/>
        <v>0</v>
      </c>
      <c r="M9" s="14"/>
      <c r="N9" s="14"/>
      <c r="O9" s="14"/>
      <c r="P9" s="14">
        <f t="shared" si="3"/>
        <v>1.4</v>
      </c>
      <c r="Q9" s="4"/>
      <c r="R9" s="4">
        <f>T9</f>
        <v>504</v>
      </c>
      <c r="S9" s="4">
        <f>AI9*AJ9</f>
        <v>504</v>
      </c>
      <c r="T9" s="4">
        <v>504</v>
      </c>
      <c r="U9" s="14" t="s">
        <v>118</v>
      </c>
      <c r="V9" s="14">
        <f t="shared" si="4"/>
        <v>475.00000000000006</v>
      </c>
      <c r="W9" s="14">
        <f t="shared" si="5"/>
        <v>115.00000000000001</v>
      </c>
      <c r="X9" s="14">
        <f>IFERROR(VLOOKUP(A9,[1]TDSheet!$A:$L,6,0),0)/5</f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/>
      <c r="AH9" s="14">
        <f>G9*R9</f>
        <v>120.96</v>
      </c>
      <c r="AI9" s="7">
        <v>12</v>
      </c>
      <c r="AJ9" s="9">
        <f>MROUND(R9, AI9*AL9)/AI9</f>
        <v>42</v>
      </c>
      <c r="AK9" s="14">
        <f>AJ9*AI9*G9</f>
        <v>120.96</v>
      </c>
      <c r="AL9" s="14">
        <v>14</v>
      </c>
      <c r="AM9" s="14">
        <v>70</v>
      </c>
      <c r="AN9" s="9">
        <f>AJ9/AM9</f>
        <v>0.6</v>
      </c>
      <c r="AO9" s="14"/>
      <c r="AP9" s="14"/>
      <c r="AQ9" s="14"/>
      <c r="AR9" s="14"/>
      <c r="AS9" s="14"/>
      <c r="AT9" s="14"/>
      <c r="AU9" s="14"/>
      <c r="AV9" s="14"/>
      <c r="AW9" s="14"/>
    </row>
    <row r="10" spans="1:49" x14ac:dyDescent="0.25">
      <c r="A10" s="16" t="s">
        <v>52</v>
      </c>
      <c r="B10" s="16" t="s">
        <v>43</v>
      </c>
      <c r="C10" s="16">
        <v>229</v>
      </c>
      <c r="D10" s="16">
        <v>2</v>
      </c>
      <c r="E10" s="16">
        <v>72</v>
      </c>
      <c r="F10" s="16">
        <v>152</v>
      </c>
      <c r="G10" s="17">
        <v>0</v>
      </c>
      <c r="H10" s="16">
        <v>180</v>
      </c>
      <c r="I10" s="18" t="s">
        <v>53</v>
      </c>
      <c r="J10" s="16"/>
      <c r="K10" s="16">
        <v>74</v>
      </c>
      <c r="L10" s="16">
        <f t="shared" si="2"/>
        <v>-2</v>
      </c>
      <c r="M10" s="16"/>
      <c r="N10" s="16"/>
      <c r="O10" s="16"/>
      <c r="P10" s="16">
        <f t="shared" si="3"/>
        <v>14.4</v>
      </c>
      <c r="Q10" s="19"/>
      <c r="R10" s="19"/>
      <c r="S10" s="19"/>
      <c r="T10" s="19"/>
      <c r="U10" s="16"/>
      <c r="V10" s="16">
        <f t="shared" si="4"/>
        <v>10.555555555555555</v>
      </c>
      <c r="W10" s="16">
        <f t="shared" si="5"/>
        <v>10.555555555555555</v>
      </c>
      <c r="X10" s="16">
        <f>IFERROR(VLOOKUP(A10,[1]TDSheet!$A:$L,6,0),0)/5</f>
        <v>11.8</v>
      </c>
      <c r="Y10" s="16">
        <v>13.4</v>
      </c>
      <c r="Z10" s="16">
        <v>11.2</v>
      </c>
      <c r="AA10" s="16">
        <v>30.8</v>
      </c>
      <c r="AB10" s="16">
        <v>33</v>
      </c>
      <c r="AC10" s="16">
        <v>4.1399999999999997</v>
      </c>
      <c r="AD10" s="16">
        <v>1.74</v>
      </c>
      <c r="AE10" s="16">
        <v>9.6</v>
      </c>
      <c r="AF10" s="16">
        <v>10.4</v>
      </c>
      <c r="AG10" s="18" t="s">
        <v>54</v>
      </c>
      <c r="AH10" s="16"/>
      <c r="AI10" s="17"/>
      <c r="AJ10" s="20"/>
      <c r="AK10" s="16"/>
      <c r="AL10" s="16"/>
      <c r="AM10" s="16"/>
      <c r="AN10" s="20"/>
      <c r="AO10" s="14"/>
      <c r="AP10" s="14"/>
      <c r="AQ10" s="14"/>
      <c r="AR10" s="14"/>
      <c r="AS10" s="14"/>
      <c r="AT10" s="14"/>
      <c r="AU10" s="14"/>
      <c r="AV10" s="14"/>
      <c r="AW10" s="14"/>
    </row>
    <row r="11" spans="1:49" x14ac:dyDescent="0.25">
      <c r="A11" s="16" t="s">
        <v>55</v>
      </c>
      <c r="B11" s="16" t="s">
        <v>43</v>
      </c>
      <c r="C11" s="16">
        <v>822</v>
      </c>
      <c r="D11" s="16">
        <v>6</v>
      </c>
      <c r="E11" s="16">
        <v>158</v>
      </c>
      <c r="F11" s="16">
        <v>646</v>
      </c>
      <c r="G11" s="17">
        <v>0</v>
      </c>
      <c r="H11" s="16">
        <v>180</v>
      </c>
      <c r="I11" s="18" t="s">
        <v>53</v>
      </c>
      <c r="J11" s="16"/>
      <c r="K11" s="16">
        <v>164</v>
      </c>
      <c r="L11" s="16">
        <f t="shared" si="2"/>
        <v>-6</v>
      </c>
      <c r="M11" s="16"/>
      <c r="N11" s="16"/>
      <c r="O11" s="16"/>
      <c r="P11" s="16">
        <f t="shared" si="3"/>
        <v>31.6</v>
      </c>
      <c r="Q11" s="19"/>
      <c r="R11" s="19"/>
      <c r="S11" s="19"/>
      <c r="T11" s="19"/>
      <c r="U11" s="16"/>
      <c r="V11" s="16">
        <f t="shared" si="4"/>
        <v>20.443037974683545</v>
      </c>
      <c r="W11" s="16">
        <f t="shared" si="5"/>
        <v>20.443037974683545</v>
      </c>
      <c r="X11" s="16">
        <f>IFERROR(VLOOKUP(A11,[1]TDSheet!$A:$L,6,0),0)/5</f>
        <v>22</v>
      </c>
      <c r="Y11" s="16">
        <v>26.4</v>
      </c>
      <c r="Z11" s="16">
        <v>28.4</v>
      </c>
      <c r="AA11" s="16">
        <v>23.8</v>
      </c>
      <c r="AB11" s="16">
        <v>37</v>
      </c>
      <c r="AC11" s="16">
        <v>6</v>
      </c>
      <c r="AD11" s="16">
        <v>3.66</v>
      </c>
      <c r="AE11" s="16">
        <v>9.8000000000000007</v>
      </c>
      <c r="AF11" s="16">
        <v>34</v>
      </c>
      <c r="AG11" s="21" t="s">
        <v>50</v>
      </c>
      <c r="AH11" s="16"/>
      <c r="AI11" s="17"/>
      <c r="AJ11" s="20"/>
      <c r="AK11" s="16"/>
      <c r="AL11" s="16"/>
      <c r="AM11" s="16"/>
      <c r="AN11" s="20"/>
      <c r="AO11" s="14"/>
      <c r="AP11" s="14"/>
      <c r="AQ11" s="14"/>
      <c r="AR11" s="14"/>
      <c r="AS11" s="14"/>
      <c r="AT11" s="14"/>
      <c r="AU11" s="14"/>
      <c r="AV11" s="14"/>
      <c r="AW11" s="14"/>
    </row>
    <row r="12" spans="1:49" x14ac:dyDescent="0.25">
      <c r="A12" s="14" t="s">
        <v>56</v>
      </c>
      <c r="B12" s="14" t="s">
        <v>43</v>
      </c>
      <c r="C12" s="14">
        <v>-4</v>
      </c>
      <c r="D12" s="14"/>
      <c r="E12" s="14"/>
      <c r="F12" s="14">
        <v>-4</v>
      </c>
      <c r="G12" s="7">
        <v>0.24</v>
      </c>
      <c r="H12" s="14">
        <v>180</v>
      </c>
      <c r="I12" s="14" t="s">
        <v>49</v>
      </c>
      <c r="J12" s="14"/>
      <c r="K12" s="14"/>
      <c r="L12" s="14">
        <f t="shared" si="2"/>
        <v>0</v>
      </c>
      <c r="M12" s="14"/>
      <c r="N12" s="14"/>
      <c r="O12" s="14"/>
      <c r="P12" s="14">
        <f t="shared" si="3"/>
        <v>0</v>
      </c>
      <c r="Q12" s="4"/>
      <c r="R12" s="4"/>
      <c r="S12" s="4">
        <f t="shared" ref="S12:S17" si="6">AI12*AJ12</f>
        <v>0</v>
      </c>
      <c r="T12" s="4"/>
      <c r="U12" s="14"/>
      <c r="V12" s="14" t="e">
        <f t="shared" si="4"/>
        <v>#DIV/0!</v>
      </c>
      <c r="W12" s="14" t="e">
        <f t="shared" si="5"/>
        <v>#DIV/0!</v>
      </c>
      <c r="X12" s="14">
        <f>IFERROR(VLOOKUP(A12,[1]TDSheet!$A:$L,6,0),0)/5</f>
        <v>0.8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/>
      <c r="AH12" s="14">
        <f t="shared" ref="AH12:AH17" si="7">G12*R12</f>
        <v>0</v>
      </c>
      <c r="AI12" s="7">
        <v>12</v>
      </c>
      <c r="AJ12" s="9">
        <f t="shared" ref="AJ12:AJ17" si="8">MROUND(R12, AI12*AL12)/AI12</f>
        <v>0</v>
      </c>
      <c r="AK12" s="14">
        <f t="shared" ref="AK12:AK17" si="9">AJ12*AI12*G12</f>
        <v>0</v>
      </c>
      <c r="AL12" s="14">
        <v>14</v>
      </c>
      <c r="AM12" s="14">
        <v>70</v>
      </c>
      <c r="AN12" s="9">
        <f t="shared" ref="AN12:AN17" si="10">AJ12/AM12</f>
        <v>0</v>
      </c>
      <c r="AO12" s="14"/>
      <c r="AP12" s="14"/>
      <c r="AQ12" s="14"/>
      <c r="AR12" s="14"/>
      <c r="AS12" s="14"/>
      <c r="AT12" s="14"/>
      <c r="AU12" s="14"/>
      <c r="AV12" s="14"/>
      <c r="AW12" s="14"/>
    </row>
    <row r="13" spans="1:49" x14ac:dyDescent="0.25">
      <c r="A13" s="14" t="s">
        <v>57</v>
      </c>
      <c r="B13" s="14" t="s">
        <v>43</v>
      </c>
      <c r="C13" s="14"/>
      <c r="D13" s="14">
        <v>168</v>
      </c>
      <c r="E13" s="14">
        <v>61</v>
      </c>
      <c r="F13" s="14">
        <v>102</v>
      </c>
      <c r="G13" s="7">
        <v>0.24</v>
      </c>
      <c r="H13" s="14">
        <v>180</v>
      </c>
      <c r="I13" s="14" t="s">
        <v>49</v>
      </c>
      <c r="J13" s="14"/>
      <c r="K13" s="14">
        <v>58</v>
      </c>
      <c r="L13" s="14">
        <f t="shared" si="2"/>
        <v>3</v>
      </c>
      <c r="M13" s="14"/>
      <c r="N13" s="14"/>
      <c r="O13" s="14"/>
      <c r="P13" s="14">
        <f t="shared" si="3"/>
        <v>12.2</v>
      </c>
      <c r="Q13" s="4">
        <v>142</v>
      </c>
      <c r="R13" s="4">
        <f t="shared" ref="R13:R14" si="11">T13</f>
        <v>168</v>
      </c>
      <c r="S13" s="4">
        <f t="shared" si="6"/>
        <v>168</v>
      </c>
      <c r="T13" s="4">
        <v>168</v>
      </c>
      <c r="U13" s="14"/>
      <c r="V13" s="14">
        <f t="shared" si="4"/>
        <v>22.131147540983608</v>
      </c>
      <c r="W13" s="14">
        <f t="shared" si="5"/>
        <v>8.3606557377049189</v>
      </c>
      <c r="X13" s="14">
        <f>IFERROR(VLOOKUP(A13,[1]TDSheet!$A:$L,6,0),0)/5</f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/>
      <c r="AH13" s="14">
        <f t="shared" si="7"/>
        <v>40.32</v>
      </c>
      <c r="AI13" s="7">
        <v>12</v>
      </c>
      <c r="AJ13" s="9">
        <f t="shared" si="8"/>
        <v>14</v>
      </c>
      <c r="AK13" s="14">
        <f t="shared" si="9"/>
        <v>40.32</v>
      </c>
      <c r="AL13" s="14">
        <v>14</v>
      </c>
      <c r="AM13" s="14">
        <v>70</v>
      </c>
      <c r="AN13" s="9">
        <f t="shared" si="10"/>
        <v>0.2</v>
      </c>
      <c r="AO13" s="14"/>
      <c r="AP13" s="14"/>
      <c r="AQ13" s="14"/>
      <c r="AR13" s="14"/>
      <c r="AS13" s="14"/>
      <c r="AT13" s="14"/>
      <c r="AU13" s="14"/>
      <c r="AV13" s="14"/>
      <c r="AW13" s="14"/>
    </row>
    <row r="14" spans="1:49" x14ac:dyDescent="0.25">
      <c r="A14" s="14" t="s">
        <v>45</v>
      </c>
      <c r="B14" s="14" t="s">
        <v>43</v>
      </c>
      <c r="C14" s="14">
        <v>665</v>
      </c>
      <c r="D14" s="14"/>
      <c r="E14" s="27">
        <f>116+E6</f>
        <v>426</v>
      </c>
      <c r="F14" s="27">
        <f>532+F6</f>
        <v>118</v>
      </c>
      <c r="G14" s="7">
        <v>0.24</v>
      </c>
      <c r="H14" s="14">
        <v>180</v>
      </c>
      <c r="I14" s="14" t="s">
        <v>49</v>
      </c>
      <c r="J14" s="14"/>
      <c r="K14" s="14">
        <v>116</v>
      </c>
      <c r="L14" s="14">
        <f t="shared" si="2"/>
        <v>310</v>
      </c>
      <c r="M14" s="14"/>
      <c r="N14" s="14"/>
      <c r="O14" s="14"/>
      <c r="P14" s="14">
        <f t="shared" si="3"/>
        <v>85.2</v>
      </c>
      <c r="Q14" s="4">
        <v>1330.4</v>
      </c>
      <c r="R14" s="4">
        <f t="shared" si="11"/>
        <v>1344</v>
      </c>
      <c r="S14" s="4">
        <f t="shared" si="6"/>
        <v>1344</v>
      </c>
      <c r="T14" s="4">
        <v>1344</v>
      </c>
      <c r="U14" s="14"/>
      <c r="V14" s="14">
        <f t="shared" si="4"/>
        <v>17.15962441314554</v>
      </c>
      <c r="W14" s="14">
        <f t="shared" si="5"/>
        <v>1.3849765258215962</v>
      </c>
      <c r="X14" s="14">
        <f>IFERROR(VLOOKUP(A14,[1]TDSheet!$A:$L,6,0),0)/5</f>
        <v>17</v>
      </c>
      <c r="Y14" s="14">
        <v>13.6</v>
      </c>
      <c r="Z14" s="14">
        <v>6.8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/>
      <c r="AH14" s="14">
        <f t="shared" si="7"/>
        <v>322.56</v>
      </c>
      <c r="AI14" s="7">
        <v>12</v>
      </c>
      <c r="AJ14" s="9">
        <f t="shared" si="8"/>
        <v>112</v>
      </c>
      <c r="AK14" s="14">
        <f t="shared" si="9"/>
        <v>322.56</v>
      </c>
      <c r="AL14" s="14">
        <v>14</v>
      </c>
      <c r="AM14" s="14">
        <v>70</v>
      </c>
      <c r="AN14" s="9">
        <f t="shared" si="10"/>
        <v>1.6</v>
      </c>
      <c r="AO14" s="14"/>
      <c r="AP14" s="14"/>
      <c r="AQ14" s="14"/>
      <c r="AR14" s="14"/>
      <c r="AS14" s="14"/>
      <c r="AT14" s="14"/>
      <c r="AU14" s="14"/>
      <c r="AV14" s="14"/>
      <c r="AW14" s="14"/>
    </row>
    <row r="15" spans="1:49" x14ac:dyDescent="0.25">
      <c r="A15" s="14" t="s">
        <v>58</v>
      </c>
      <c r="B15" s="14" t="s">
        <v>43</v>
      </c>
      <c r="C15" s="14">
        <v>839</v>
      </c>
      <c r="D15" s="14"/>
      <c r="E15" s="14">
        <v>25</v>
      </c>
      <c r="F15" s="14">
        <v>814</v>
      </c>
      <c r="G15" s="7">
        <v>0.09</v>
      </c>
      <c r="H15" s="14">
        <v>180</v>
      </c>
      <c r="I15" s="14" t="s">
        <v>49</v>
      </c>
      <c r="J15" s="14"/>
      <c r="K15" s="14">
        <v>29</v>
      </c>
      <c r="L15" s="14">
        <f t="shared" si="2"/>
        <v>-4</v>
      </c>
      <c r="M15" s="14"/>
      <c r="N15" s="14"/>
      <c r="O15" s="14"/>
      <c r="P15" s="14">
        <f t="shared" si="3"/>
        <v>5</v>
      </c>
      <c r="Q15" s="4"/>
      <c r="R15" s="4"/>
      <c r="S15" s="4">
        <f t="shared" si="6"/>
        <v>0</v>
      </c>
      <c r="T15" s="4"/>
      <c r="U15" s="14"/>
      <c r="V15" s="14">
        <f t="shared" si="4"/>
        <v>162.80000000000001</v>
      </c>
      <c r="W15" s="14">
        <f t="shared" si="5"/>
        <v>162.80000000000001</v>
      </c>
      <c r="X15" s="14">
        <f>IFERROR(VLOOKUP(A15,[1]TDSheet!$A:$L,6,0),0)/5</f>
        <v>0</v>
      </c>
      <c r="Y15" s="14">
        <v>17</v>
      </c>
      <c r="Z15" s="14">
        <v>10.8</v>
      </c>
      <c r="AA15" s="14">
        <v>1.4</v>
      </c>
      <c r="AB15" s="14">
        <v>0</v>
      </c>
      <c r="AC15" s="14">
        <v>2.8620000000000001</v>
      </c>
      <c r="AD15" s="14">
        <v>0.09</v>
      </c>
      <c r="AE15" s="14">
        <v>39</v>
      </c>
      <c r="AF15" s="14">
        <v>13.2</v>
      </c>
      <c r="AG15" s="21" t="s">
        <v>50</v>
      </c>
      <c r="AH15" s="14">
        <f t="shared" si="7"/>
        <v>0</v>
      </c>
      <c r="AI15" s="7">
        <v>24</v>
      </c>
      <c r="AJ15" s="9">
        <f t="shared" si="8"/>
        <v>0</v>
      </c>
      <c r="AK15" s="14">
        <f t="shared" si="9"/>
        <v>0</v>
      </c>
      <c r="AL15" s="14">
        <v>14</v>
      </c>
      <c r="AM15" s="14">
        <v>126</v>
      </c>
      <c r="AN15" s="9">
        <f t="shared" si="10"/>
        <v>0</v>
      </c>
      <c r="AO15" s="14"/>
      <c r="AP15" s="14"/>
      <c r="AQ15" s="14"/>
      <c r="AR15" s="14"/>
      <c r="AS15" s="14"/>
      <c r="AT15" s="14"/>
      <c r="AU15" s="14"/>
      <c r="AV15" s="14"/>
      <c r="AW15" s="14"/>
    </row>
    <row r="16" spans="1:49" x14ac:dyDescent="0.25">
      <c r="A16" s="30" t="s">
        <v>59</v>
      </c>
      <c r="B16" s="14" t="s">
        <v>43</v>
      </c>
      <c r="C16" s="14">
        <v>101</v>
      </c>
      <c r="D16" s="14">
        <v>3</v>
      </c>
      <c r="E16" s="14"/>
      <c r="F16" s="14">
        <v>101</v>
      </c>
      <c r="G16" s="7">
        <v>0.36</v>
      </c>
      <c r="H16" s="14">
        <v>180</v>
      </c>
      <c r="I16" s="14" t="s">
        <v>49</v>
      </c>
      <c r="J16" s="14"/>
      <c r="K16" s="14">
        <v>62</v>
      </c>
      <c r="L16" s="14">
        <f t="shared" si="2"/>
        <v>-62</v>
      </c>
      <c r="M16" s="14"/>
      <c r="N16" s="14"/>
      <c r="O16" s="14"/>
      <c r="P16" s="14">
        <f t="shared" si="3"/>
        <v>0</v>
      </c>
      <c r="Q16" s="4"/>
      <c r="R16" s="29">
        <v>0</v>
      </c>
      <c r="S16" s="4">
        <f t="shared" si="6"/>
        <v>0</v>
      </c>
      <c r="T16" s="4">
        <v>420</v>
      </c>
      <c r="U16" s="14" t="s">
        <v>118</v>
      </c>
      <c r="V16" s="14" t="e">
        <f t="shared" si="4"/>
        <v>#DIV/0!</v>
      </c>
      <c r="W16" s="14" t="e">
        <f t="shared" si="5"/>
        <v>#DIV/0!</v>
      </c>
      <c r="X16" s="14">
        <f>IFERROR(VLOOKUP(A16,[1]TDSheet!$A:$L,6,0),0)/5</f>
        <v>0</v>
      </c>
      <c r="Y16" s="14">
        <v>16.600000000000001</v>
      </c>
      <c r="Z16" s="14">
        <v>9.1999999999999993</v>
      </c>
      <c r="AA16" s="14">
        <v>11.2</v>
      </c>
      <c r="AB16" s="14">
        <v>12</v>
      </c>
      <c r="AC16" s="14">
        <v>3.3119999999999998</v>
      </c>
      <c r="AD16" s="14">
        <v>1.512</v>
      </c>
      <c r="AE16" s="14">
        <v>5.8</v>
      </c>
      <c r="AF16" s="14">
        <v>4.2</v>
      </c>
      <c r="AG16" s="32" t="s">
        <v>121</v>
      </c>
      <c r="AH16" s="14">
        <f t="shared" si="7"/>
        <v>0</v>
      </c>
      <c r="AI16" s="7">
        <v>10</v>
      </c>
      <c r="AJ16" s="9">
        <f t="shared" si="8"/>
        <v>0</v>
      </c>
      <c r="AK16" s="14">
        <f t="shared" si="9"/>
        <v>0</v>
      </c>
      <c r="AL16" s="14">
        <v>14</v>
      </c>
      <c r="AM16" s="14">
        <v>70</v>
      </c>
      <c r="AN16" s="9">
        <f t="shared" si="10"/>
        <v>0</v>
      </c>
      <c r="AO16" s="14"/>
      <c r="AP16" s="14"/>
      <c r="AQ16" s="14"/>
      <c r="AR16" s="14"/>
      <c r="AS16" s="14"/>
      <c r="AT16" s="14"/>
      <c r="AU16" s="14"/>
      <c r="AV16" s="14"/>
      <c r="AW16" s="14"/>
    </row>
    <row r="17" spans="1:49" x14ac:dyDescent="0.25">
      <c r="A17" s="14" t="s">
        <v>60</v>
      </c>
      <c r="B17" s="14" t="s">
        <v>43</v>
      </c>
      <c r="C17" s="14">
        <v>3</v>
      </c>
      <c r="D17" s="14">
        <v>504</v>
      </c>
      <c r="E17" s="14">
        <v>76</v>
      </c>
      <c r="F17" s="14">
        <v>393</v>
      </c>
      <c r="G17" s="7">
        <v>0.2</v>
      </c>
      <c r="H17" s="14">
        <v>180</v>
      </c>
      <c r="I17" s="14" t="s">
        <v>49</v>
      </c>
      <c r="J17" s="14"/>
      <c r="K17" s="14">
        <v>100</v>
      </c>
      <c r="L17" s="14">
        <f t="shared" si="2"/>
        <v>-24</v>
      </c>
      <c r="M17" s="14"/>
      <c r="N17" s="14"/>
      <c r="O17" s="14"/>
      <c r="P17" s="14">
        <f t="shared" si="3"/>
        <v>15.2</v>
      </c>
      <c r="Q17" s="4"/>
      <c r="R17" s="4"/>
      <c r="S17" s="4">
        <f t="shared" si="6"/>
        <v>0</v>
      </c>
      <c r="T17" s="4"/>
      <c r="U17" s="14"/>
      <c r="V17" s="14">
        <f t="shared" si="4"/>
        <v>25.855263157894736</v>
      </c>
      <c r="W17" s="14">
        <f t="shared" si="5"/>
        <v>25.855263157894736</v>
      </c>
      <c r="X17" s="14">
        <f>IFERROR(VLOOKUP(A17,[1]TDSheet!$A:$L,6,0),0)/5</f>
        <v>1.2</v>
      </c>
      <c r="Y17" s="14">
        <v>13.6</v>
      </c>
      <c r="Z17" s="14">
        <v>17.8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 t="s">
        <v>61</v>
      </c>
      <c r="AH17" s="14">
        <f t="shared" si="7"/>
        <v>0</v>
      </c>
      <c r="AI17" s="7">
        <v>12</v>
      </c>
      <c r="AJ17" s="9">
        <f t="shared" si="8"/>
        <v>0</v>
      </c>
      <c r="AK17" s="14">
        <f t="shared" si="9"/>
        <v>0</v>
      </c>
      <c r="AL17" s="14">
        <v>14</v>
      </c>
      <c r="AM17" s="14">
        <v>70</v>
      </c>
      <c r="AN17" s="9">
        <f t="shared" si="10"/>
        <v>0</v>
      </c>
      <c r="AO17" s="14"/>
      <c r="AP17" s="14"/>
      <c r="AQ17" s="14"/>
      <c r="AR17" s="14"/>
      <c r="AS17" s="14"/>
      <c r="AT17" s="14"/>
      <c r="AU17" s="14"/>
      <c r="AV17" s="14"/>
      <c r="AW17" s="14"/>
    </row>
    <row r="18" spans="1:49" x14ac:dyDescent="0.25">
      <c r="A18" s="16" t="s">
        <v>62</v>
      </c>
      <c r="B18" s="16" t="s">
        <v>63</v>
      </c>
      <c r="C18" s="16">
        <v>74</v>
      </c>
      <c r="D18" s="16"/>
      <c r="E18" s="16"/>
      <c r="F18" s="16">
        <v>74</v>
      </c>
      <c r="G18" s="17">
        <v>0</v>
      </c>
      <c r="H18" s="16">
        <v>180</v>
      </c>
      <c r="I18" s="16" t="s">
        <v>53</v>
      </c>
      <c r="J18" s="16"/>
      <c r="K18" s="16"/>
      <c r="L18" s="16">
        <f t="shared" si="2"/>
        <v>0</v>
      </c>
      <c r="M18" s="16"/>
      <c r="N18" s="16"/>
      <c r="O18" s="16"/>
      <c r="P18" s="16">
        <f t="shared" si="3"/>
        <v>0</v>
      </c>
      <c r="Q18" s="19"/>
      <c r="R18" s="19"/>
      <c r="S18" s="19"/>
      <c r="T18" s="19"/>
      <c r="U18" s="16"/>
      <c r="V18" s="16" t="e">
        <f t="shared" si="4"/>
        <v>#DIV/0!</v>
      </c>
      <c r="W18" s="16" t="e">
        <f t="shared" si="5"/>
        <v>#DIV/0!</v>
      </c>
      <c r="X18" s="16">
        <f>IFERROR(VLOOKUP(A18,[1]TDSheet!$A:$L,6,0),0)/5</f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22" t="s">
        <v>64</v>
      </c>
      <c r="AH18" s="16"/>
      <c r="AI18" s="17"/>
      <c r="AJ18" s="20"/>
      <c r="AK18" s="16"/>
      <c r="AL18" s="16"/>
      <c r="AM18" s="16"/>
      <c r="AN18" s="20"/>
      <c r="AO18" s="14"/>
      <c r="AP18" s="14"/>
      <c r="AQ18" s="14"/>
      <c r="AR18" s="14"/>
      <c r="AS18" s="14"/>
      <c r="AT18" s="14"/>
      <c r="AU18" s="14"/>
      <c r="AV18" s="14"/>
      <c r="AW18" s="14"/>
    </row>
    <row r="19" spans="1:49" x14ac:dyDescent="0.25">
      <c r="A19" s="16" t="s">
        <v>65</v>
      </c>
      <c r="B19" s="16" t="s">
        <v>43</v>
      </c>
      <c r="C19" s="16">
        <v>-2</v>
      </c>
      <c r="D19" s="16"/>
      <c r="E19" s="16"/>
      <c r="F19" s="16">
        <v>-2</v>
      </c>
      <c r="G19" s="17">
        <v>0</v>
      </c>
      <c r="H19" s="16">
        <v>180</v>
      </c>
      <c r="I19" s="16" t="s">
        <v>53</v>
      </c>
      <c r="J19" s="16"/>
      <c r="K19" s="16"/>
      <c r="L19" s="16">
        <f t="shared" si="2"/>
        <v>0</v>
      </c>
      <c r="M19" s="16"/>
      <c r="N19" s="16"/>
      <c r="O19" s="16"/>
      <c r="P19" s="16">
        <f t="shared" si="3"/>
        <v>0</v>
      </c>
      <c r="Q19" s="19"/>
      <c r="R19" s="19"/>
      <c r="S19" s="19"/>
      <c r="T19" s="19"/>
      <c r="U19" s="16"/>
      <c r="V19" s="16" t="e">
        <f t="shared" si="4"/>
        <v>#DIV/0!</v>
      </c>
      <c r="W19" s="16" t="e">
        <f t="shared" si="5"/>
        <v>#DIV/0!</v>
      </c>
      <c r="X19" s="16">
        <f>IFERROR(VLOOKUP(A19,[1]TDSheet!$A:$L,6,0),0)/5</f>
        <v>0.4</v>
      </c>
      <c r="Y19" s="16">
        <v>1.2</v>
      </c>
      <c r="Z19" s="16">
        <v>0</v>
      </c>
      <c r="AA19" s="16">
        <v>1</v>
      </c>
      <c r="AB19" s="16">
        <v>9</v>
      </c>
      <c r="AC19" s="16">
        <v>2.65</v>
      </c>
      <c r="AD19" s="16">
        <v>0.9</v>
      </c>
      <c r="AE19" s="16">
        <v>8.6</v>
      </c>
      <c r="AF19" s="16">
        <v>7.2</v>
      </c>
      <c r="AG19" s="16" t="s">
        <v>66</v>
      </c>
      <c r="AH19" s="16"/>
      <c r="AI19" s="17"/>
      <c r="AJ19" s="20"/>
      <c r="AK19" s="16"/>
      <c r="AL19" s="16"/>
      <c r="AM19" s="16"/>
      <c r="AN19" s="20"/>
      <c r="AO19" s="14"/>
      <c r="AP19" s="14"/>
      <c r="AQ19" s="14"/>
      <c r="AR19" s="14"/>
      <c r="AS19" s="14"/>
      <c r="AT19" s="14"/>
      <c r="AU19" s="14"/>
      <c r="AV19" s="14"/>
      <c r="AW19" s="14"/>
    </row>
    <row r="20" spans="1:49" x14ac:dyDescent="0.25">
      <c r="A20" s="14" t="s">
        <v>67</v>
      </c>
      <c r="B20" s="14" t="s">
        <v>43</v>
      </c>
      <c r="C20" s="14">
        <v>95</v>
      </c>
      <c r="D20" s="14">
        <v>504</v>
      </c>
      <c r="E20" s="14">
        <v>100</v>
      </c>
      <c r="F20" s="14">
        <v>496</v>
      </c>
      <c r="G20" s="7">
        <v>0.2</v>
      </c>
      <c r="H20" s="14">
        <v>180</v>
      </c>
      <c r="I20" s="14" t="s">
        <v>49</v>
      </c>
      <c r="J20" s="14"/>
      <c r="K20" s="14">
        <v>100</v>
      </c>
      <c r="L20" s="14">
        <f t="shared" si="2"/>
        <v>0</v>
      </c>
      <c r="M20" s="14"/>
      <c r="N20" s="14"/>
      <c r="O20" s="14"/>
      <c r="P20" s="14">
        <f t="shared" si="3"/>
        <v>20</v>
      </c>
      <c r="Q20" s="4"/>
      <c r="R20" s="4"/>
      <c r="S20" s="4">
        <f>AI20*AJ20</f>
        <v>0</v>
      </c>
      <c r="T20" s="4"/>
      <c r="U20" s="14"/>
      <c r="V20" s="14">
        <f t="shared" si="4"/>
        <v>24.8</v>
      </c>
      <c r="W20" s="14">
        <f t="shared" si="5"/>
        <v>24.8</v>
      </c>
      <c r="X20" s="14">
        <f>IFERROR(VLOOKUP(A20,[1]TDSheet!$A:$L,6,0),0)/5</f>
        <v>15.6</v>
      </c>
      <c r="Y20" s="14">
        <v>13</v>
      </c>
      <c r="Z20" s="14">
        <v>17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/>
      <c r="AH20" s="14">
        <f>G20*R20</f>
        <v>0</v>
      </c>
      <c r="AI20" s="7">
        <v>12</v>
      </c>
      <c r="AJ20" s="9">
        <f>MROUND(R20, AI20*AL20)/AI20</f>
        <v>0</v>
      </c>
      <c r="AK20" s="14">
        <f>AJ20*AI20*G20</f>
        <v>0</v>
      </c>
      <c r="AL20" s="14">
        <v>14</v>
      </c>
      <c r="AM20" s="14">
        <v>70</v>
      </c>
      <c r="AN20" s="9">
        <f>AJ20/AM20</f>
        <v>0</v>
      </c>
      <c r="AO20" s="14"/>
      <c r="AP20" s="14"/>
      <c r="AQ20" s="14"/>
      <c r="AR20" s="14"/>
      <c r="AS20" s="14"/>
      <c r="AT20" s="14"/>
      <c r="AU20" s="14"/>
      <c r="AV20" s="14"/>
      <c r="AW20" s="14"/>
    </row>
    <row r="21" spans="1:49" x14ac:dyDescent="0.25">
      <c r="A21" s="16" t="s">
        <v>68</v>
      </c>
      <c r="B21" s="16" t="s">
        <v>43</v>
      </c>
      <c r="C21" s="16">
        <v>56</v>
      </c>
      <c r="D21" s="16">
        <v>2</v>
      </c>
      <c r="E21" s="16">
        <v>8</v>
      </c>
      <c r="F21" s="16">
        <v>46</v>
      </c>
      <c r="G21" s="17">
        <v>0</v>
      </c>
      <c r="H21" s="16">
        <v>180</v>
      </c>
      <c r="I21" s="16" t="s">
        <v>53</v>
      </c>
      <c r="J21" s="16"/>
      <c r="K21" s="16">
        <v>10</v>
      </c>
      <c r="L21" s="16">
        <f t="shared" si="2"/>
        <v>-2</v>
      </c>
      <c r="M21" s="16"/>
      <c r="N21" s="16"/>
      <c r="O21" s="16"/>
      <c r="P21" s="16">
        <f t="shared" si="3"/>
        <v>1.6</v>
      </c>
      <c r="Q21" s="19"/>
      <c r="R21" s="19"/>
      <c r="S21" s="19"/>
      <c r="T21" s="19"/>
      <c r="U21" s="16"/>
      <c r="V21" s="16">
        <f t="shared" si="4"/>
        <v>28.75</v>
      </c>
      <c r="W21" s="16">
        <f t="shared" si="5"/>
        <v>28.75</v>
      </c>
      <c r="X21" s="16">
        <f>IFERROR(VLOOKUP(A21,[1]TDSheet!$A:$L,6,0),0)/5</f>
        <v>2.4</v>
      </c>
      <c r="Y21" s="16">
        <v>7</v>
      </c>
      <c r="Z21" s="16">
        <v>10.4</v>
      </c>
      <c r="AA21" s="16">
        <v>19</v>
      </c>
      <c r="AB21" s="16">
        <v>17.2</v>
      </c>
      <c r="AC21" s="16">
        <v>1.75</v>
      </c>
      <c r="AD21" s="16">
        <v>2.2999999999999998</v>
      </c>
      <c r="AE21" s="16">
        <v>19.8</v>
      </c>
      <c r="AF21" s="16">
        <v>10</v>
      </c>
      <c r="AG21" s="16" t="s">
        <v>66</v>
      </c>
      <c r="AH21" s="16"/>
      <c r="AI21" s="17"/>
      <c r="AJ21" s="20"/>
      <c r="AK21" s="16"/>
      <c r="AL21" s="16"/>
      <c r="AM21" s="16"/>
      <c r="AN21" s="20"/>
      <c r="AO21" s="14"/>
      <c r="AP21" s="14"/>
      <c r="AQ21" s="14"/>
      <c r="AR21" s="14"/>
      <c r="AS21" s="14"/>
      <c r="AT21" s="14"/>
      <c r="AU21" s="14"/>
      <c r="AV21" s="14"/>
      <c r="AW21" s="14"/>
    </row>
    <row r="22" spans="1:49" x14ac:dyDescent="0.25">
      <c r="A22" s="14" t="s">
        <v>69</v>
      </c>
      <c r="B22" s="14" t="s">
        <v>43</v>
      </c>
      <c r="C22" s="14">
        <v>60</v>
      </c>
      <c r="D22" s="14">
        <v>506</v>
      </c>
      <c r="E22" s="14">
        <v>118</v>
      </c>
      <c r="F22" s="14">
        <v>429</v>
      </c>
      <c r="G22" s="7">
        <v>0.2</v>
      </c>
      <c r="H22" s="14">
        <v>180</v>
      </c>
      <c r="I22" s="14" t="s">
        <v>49</v>
      </c>
      <c r="J22" s="14"/>
      <c r="K22" s="14">
        <v>132</v>
      </c>
      <c r="L22" s="14">
        <f t="shared" si="2"/>
        <v>-14</v>
      </c>
      <c r="M22" s="14"/>
      <c r="N22" s="14"/>
      <c r="O22" s="14"/>
      <c r="P22" s="14">
        <f t="shared" si="3"/>
        <v>23.6</v>
      </c>
      <c r="Q22" s="4">
        <v>90.200000000000045</v>
      </c>
      <c r="R22" s="4">
        <f>T22</f>
        <v>366</v>
      </c>
      <c r="S22" s="4">
        <f>AI22*AJ22</f>
        <v>336</v>
      </c>
      <c r="T22" s="4">
        <v>366</v>
      </c>
      <c r="U22" s="14"/>
      <c r="V22" s="14">
        <f t="shared" si="4"/>
        <v>32.415254237288131</v>
      </c>
      <c r="W22" s="14">
        <f t="shared" si="5"/>
        <v>18.177966101694913</v>
      </c>
      <c r="X22" s="14">
        <f>IFERROR(VLOOKUP(A22,[1]TDSheet!$A:$L,6,0),0)/5</f>
        <v>14.6</v>
      </c>
      <c r="Y22" s="14">
        <v>14.8</v>
      </c>
      <c r="Z22" s="14">
        <v>4.4000000000000004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/>
      <c r="AH22" s="14">
        <f>G22*R22</f>
        <v>73.2</v>
      </c>
      <c r="AI22" s="7">
        <v>12</v>
      </c>
      <c r="AJ22" s="9">
        <f>MROUND(R22, AI22*AL22)/AI22</f>
        <v>28</v>
      </c>
      <c r="AK22" s="14">
        <f>AJ22*AI22*G22</f>
        <v>67.2</v>
      </c>
      <c r="AL22" s="14">
        <v>14</v>
      </c>
      <c r="AM22" s="14">
        <v>70</v>
      </c>
      <c r="AN22" s="9">
        <f>AJ22/AM22</f>
        <v>0.4</v>
      </c>
      <c r="AO22" s="14"/>
      <c r="AP22" s="14"/>
      <c r="AQ22" s="14"/>
      <c r="AR22" s="14"/>
      <c r="AS22" s="14"/>
      <c r="AT22" s="14"/>
      <c r="AU22" s="14"/>
      <c r="AV22" s="14"/>
      <c r="AW22" s="14"/>
    </row>
    <row r="23" spans="1:49" x14ac:dyDescent="0.25">
      <c r="A23" s="14" t="s">
        <v>70</v>
      </c>
      <c r="B23" s="14" t="s">
        <v>63</v>
      </c>
      <c r="C23" s="14">
        <v>48.1</v>
      </c>
      <c r="D23" s="14"/>
      <c r="E23" s="14"/>
      <c r="F23" s="14">
        <v>48.1</v>
      </c>
      <c r="G23" s="7">
        <v>1</v>
      </c>
      <c r="H23" s="14">
        <v>180</v>
      </c>
      <c r="I23" s="14" t="s">
        <v>49</v>
      </c>
      <c r="J23" s="14"/>
      <c r="K23" s="14"/>
      <c r="L23" s="14">
        <f t="shared" si="2"/>
        <v>0</v>
      </c>
      <c r="M23" s="14"/>
      <c r="N23" s="14"/>
      <c r="O23" s="14"/>
      <c r="P23" s="14">
        <f t="shared" si="3"/>
        <v>0</v>
      </c>
      <c r="Q23" s="4"/>
      <c r="R23" s="4"/>
      <c r="S23" s="4">
        <f>AI23*AJ23</f>
        <v>0</v>
      </c>
      <c r="T23" s="4"/>
      <c r="U23" s="14"/>
      <c r="V23" s="14" t="e">
        <f t="shared" si="4"/>
        <v>#DIV/0!</v>
      </c>
      <c r="W23" s="14" t="e">
        <f t="shared" si="5"/>
        <v>#DIV/0!</v>
      </c>
      <c r="X23" s="14">
        <f>IFERROR(VLOOKUP(A23,[1]TDSheet!$A:$L,6,0),0)/5</f>
        <v>0.74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0.74</v>
      </c>
      <c r="AF23" s="14">
        <v>0.74</v>
      </c>
      <c r="AG23" s="21" t="s">
        <v>50</v>
      </c>
      <c r="AH23" s="14">
        <f>G23*R23</f>
        <v>0</v>
      </c>
      <c r="AI23" s="7">
        <v>3.7</v>
      </c>
      <c r="AJ23" s="9">
        <f>MROUND(R23, AI23*AL23)/AI23</f>
        <v>0</v>
      </c>
      <c r="AK23" s="14">
        <f>AJ23*AI23*G23</f>
        <v>0</v>
      </c>
      <c r="AL23" s="14">
        <v>14</v>
      </c>
      <c r="AM23" s="14">
        <v>126</v>
      </c>
      <c r="AN23" s="9">
        <f>AJ23/AM23</f>
        <v>0</v>
      </c>
      <c r="AO23" s="14"/>
      <c r="AP23" s="14"/>
      <c r="AQ23" s="14"/>
      <c r="AR23" s="14"/>
      <c r="AS23" s="14"/>
      <c r="AT23" s="14"/>
      <c r="AU23" s="14"/>
      <c r="AV23" s="14"/>
      <c r="AW23" s="14"/>
    </row>
    <row r="24" spans="1:49" x14ac:dyDescent="0.25">
      <c r="A24" s="14" t="s">
        <v>71</v>
      </c>
      <c r="B24" s="14" t="s">
        <v>43</v>
      </c>
      <c r="C24" s="14">
        <v>68</v>
      </c>
      <c r="D24" s="14">
        <v>336</v>
      </c>
      <c r="E24" s="14">
        <v>61</v>
      </c>
      <c r="F24" s="14">
        <v>338</v>
      </c>
      <c r="G24" s="7">
        <v>0.25</v>
      </c>
      <c r="H24" s="14">
        <v>180</v>
      </c>
      <c r="I24" s="14" t="s">
        <v>49</v>
      </c>
      <c r="J24" s="14"/>
      <c r="K24" s="14">
        <v>61</v>
      </c>
      <c r="L24" s="14">
        <f t="shared" si="2"/>
        <v>0</v>
      </c>
      <c r="M24" s="14"/>
      <c r="N24" s="14"/>
      <c r="O24" s="14"/>
      <c r="P24" s="14">
        <f t="shared" si="3"/>
        <v>12.2</v>
      </c>
      <c r="Q24" s="4"/>
      <c r="R24" s="4"/>
      <c r="S24" s="4">
        <f>AI24*AJ24</f>
        <v>0</v>
      </c>
      <c r="T24" s="4"/>
      <c r="U24" s="14"/>
      <c r="V24" s="14">
        <f t="shared" si="4"/>
        <v>27.704918032786885</v>
      </c>
      <c r="W24" s="14">
        <f t="shared" si="5"/>
        <v>27.704918032786885</v>
      </c>
      <c r="X24" s="14">
        <f>IFERROR(VLOOKUP(A24,[1]TDSheet!$A:$L,6,0),0)/5</f>
        <v>27</v>
      </c>
      <c r="Y24" s="14">
        <v>19.399999999999999</v>
      </c>
      <c r="Z24" s="14">
        <v>17.2</v>
      </c>
      <c r="AA24" s="14">
        <v>14.4</v>
      </c>
      <c r="AB24" s="14">
        <v>23</v>
      </c>
      <c r="AC24" s="14">
        <v>4.55</v>
      </c>
      <c r="AD24" s="14">
        <v>1.25</v>
      </c>
      <c r="AE24" s="14">
        <v>24.2</v>
      </c>
      <c r="AF24" s="14">
        <v>4.5999999999999996</v>
      </c>
      <c r="AG24" s="14"/>
      <c r="AH24" s="14">
        <f>G24*R24</f>
        <v>0</v>
      </c>
      <c r="AI24" s="7">
        <v>6</v>
      </c>
      <c r="AJ24" s="9">
        <f>MROUND(R24, AI24*AL24)/AI24</f>
        <v>0</v>
      </c>
      <c r="AK24" s="14">
        <f>AJ24*AI24*G24</f>
        <v>0</v>
      </c>
      <c r="AL24" s="14">
        <v>14</v>
      </c>
      <c r="AM24" s="14">
        <v>140</v>
      </c>
      <c r="AN24" s="9">
        <f>AJ24/AM24</f>
        <v>0</v>
      </c>
      <c r="AO24" s="14"/>
      <c r="AP24" s="14"/>
      <c r="AQ24" s="14"/>
      <c r="AR24" s="14"/>
      <c r="AS24" s="14"/>
      <c r="AT24" s="14"/>
      <c r="AU24" s="14"/>
      <c r="AV24" s="14"/>
      <c r="AW24" s="14"/>
    </row>
    <row r="25" spans="1:49" x14ac:dyDescent="0.25">
      <c r="A25" s="30" t="s">
        <v>72</v>
      </c>
      <c r="B25" s="14" t="s">
        <v>43</v>
      </c>
      <c r="C25" s="14">
        <v>12</v>
      </c>
      <c r="D25" s="14"/>
      <c r="E25" s="14">
        <v>15</v>
      </c>
      <c r="F25" s="14">
        <v>-3</v>
      </c>
      <c r="G25" s="7">
        <v>0.25</v>
      </c>
      <c r="H25" s="14">
        <v>180</v>
      </c>
      <c r="I25" s="14" t="s">
        <v>49</v>
      </c>
      <c r="J25" s="14"/>
      <c r="K25" s="14">
        <v>31</v>
      </c>
      <c r="L25" s="14">
        <f t="shared" si="2"/>
        <v>-16</v>
      </c>
      <c r="M25" s="14"/>
      <c r="N25" s="14"/>
      <c r="O25" s="14"/>
      <c r="P25" s="14">
        <f t="shared" si="3"/>
        <v>3</v>
      </c>
      <c r="Q25" s="15">
        <v>84</v>
      </c>
      <c r="R25" s="29">
        <v>0</v>
      </c>
      <c r="S25" s="4">
        <f>AI25*AJ25</f>
        <v>0</v>
      </c>
      <c r="T25" s="4">
        <v>336</v>
      </c>
      <c r="U25" s="14" t="s">
        <v>117</v>
      </c>
      <c r="V25" s="14">
        <f t="shared" si="4"/>
        <v>-1</v>
      </c>
      <c r="W25" s="14">
        <f t="shared" si="5"/>
        <v>-1</v>
      </c>
      <c r="X25" s="14">
        <f>IFERROR(VLOOKUP(A25,[1]TDSheet!$A:$L,6,0),0)/5</f>
        <v>2.8</v>
      </c>
      <c r="Y25" s="14">
        <v>18.600000000000001</v>
      </c>
      <c r="Z25" s="14">
        <v>13.4</v>
      </c>
      <c r="AA25" s="14">
        <v>15.4</v>
      </c>
      <c r="AB25" s="14">
        <v>11.8</v>
      </c>
      <c r="AC25" s="14">
        <v>2.5</v>
      </c>
      <c r="AD25" s="14">
        <v>2.25</v>
      </c>
      <c r="AE25" s="14">
        <v>5.2</v>
      </c>
      <c r="AF25" s="14">
        <v>2.4</v>
      </c>
      <c r="AG25" s="32" t="s">
        <v>73</v>
      </c>
      <c r="AH25" s="14">
        <f>G25*R25</f>
        <v>0</v>
      </c>
      <c r="AI25" s="7">
        <v>6</v>
      </c>
      <c r="AJ25" s="9">
        <f>MROUND(R25, AI25*AL25)/AI25</f>
        <v>0</v>
      </c>
      <c r="AK25" s="14">
        <f>AJ25*AI25*G25</f>
        <v>0</v>
      </c>
      <c r="AL25" s="14">
        <v>14</v>
      </c>
      <c r="AM25" s="14">
        <v>140</v>
      </c>
      <c r="AN25" s="9">
        <f>AJ25/AM25</f>
        <v>0</v>
      </c>
      <c r="AO25" s="14"/>
      <c r="AP25" s="14"/>
      <c r="AQ25" s="14"/>
      <c r="AR25" s="14"/>
      <c r="AS25" s="14"/>
      <c r="AT25" s="14"/>
      <c r="AU25" s="14"/>
      <c r="AV25" s="14"/>
      <c r="AW25" s="14"/>
    </row>
    <row r="26" spans="1:49" x14ac:dyDescent="0.25">
      <c r="A26" s="16" t="s">
        <v>74</v>
      </c>
      <c r="B26" s="16" t="s">
        <v>63</v>
      </c>
      <c r="C26" s="16">
        <v>6</v>
      </c>
      <c r="D26" s="16">
        <v>84</v>
      </c>
      <c r="E26" s="27">
        <v>24</v>
      </c>
      <c r="F26" s="27">
        <v>60</v>
      </c>
      <c r="G26" s="17">
        <v>0</v>
      </c>
      <c r="H26" s="16">
        <v>180</v>
      </c>
      <c r="I26" s="16" t="s">
        <v>53</v>
      </c>
      <c r="J26" s="16" t="s">
        <v>75</v>
      </c>
      <c r="K26" s="16">
        <v>30</v>
      </c>
      <c r="L26" s="16">
        <f t="shared" si="2"/>
        <v>-6</v>
      </c>
      <c r="M26" s="16"/>
      <c r="N26" s="16"/>
      <c r="O26" s="16"/>
      <c r="P26" s="16">
        <f t="shared" si="3"/>
        <v>4.8</v>
      </c>
      <c r="Q26" s="19"/>
      <c r="R26" s="19"/>
      <c r="S26" s="19"/>
      <c r="T26" s="19"/>
      <c r="U26" s="16"/>
      <c r="V26" s="16">
        <f t="shared" si="4"/>
        <v>12.5</v>
      </c>
      <c r="W26" s="16">
        <f t="shared" si="5"/>
        <v>12.5</v>
      </c>
      <c r="X26" s="16">
        <f>IFERROR(VLOOKUP(A26,[1]TDSheet!$A:$L,6,0),0)/5</f>
        <v>3.6</v>
      </c>
      <c r="Y26" s="16">
        <v>3.6</v>
      </c>
      <c r="Z26" s="16">
        <v>2.4</v>
      </c>
      <c r="AA26" s="16">
        <v>1.2</v>
      </c>
      <c r="AB26" s="16">
        <v>0</v>
      </c>
      <c r="AC26" s="16">
        <v>1.2</v>
      </c>
      <c r="AD26" s="16">
        <v>0</v>
      </c>
      <c r="AE26" s="16">
        <v>0</v>
      </c>
      <c r="AF26" s="16">
        <v>0</v>
      </c>
      <c r="AG26" s="16" t="s">
        <v>76</v>
      </c>
      <c r="AH26" s="16"/>
      <c r="AI26" s="17"/>
      <c r="AJ26" s="20"/>
      <c r="AK26" s="16"/>
      <c r="AL26" s="16"/>
      <c r="AM26" s="16"/>
      <c r="AN26" s="20"/>
      <c r="AO26" s="14"/>
      <c r="AP26" s="14"/>
      <c r="AQ26" s="14"/>
      <c r="AR26" s="14"/>
      <c r="AS26" s="14"/>
      <c r="AT26" s="14"/>
      <c r="AU26" s="14"/>
      <c r="AV26" s="14"/>
      <c r="AW26" s="14"/>
    </row>
    <row r="27" spans="1:49" x14ac:dyDescent="0.25">
      <c r="A27" s="14" t="s">
        <v>77</v>
      </c>
      <c r="B27" s="14" t="s">
        <v>43</v>
      </c>
      <c r="C27" s="14">
        <v>39</v>
      </c>
      <c r="D27" s="14">
        <v>168</v>
      </c>
      <c r="E27" s="14">
        <v>71</v>
      </c>
      <c r="F27" s="14">
        <v>130</v>
      </c>
      <c r="G27" s="7">
        <v>0.23</v>
      </c>
      <c r="H27" s="14">
        <v>180</v>
      </c>
      <c r="I27" s="14" t="s">
        <v>49</v>
      </c>
      <c r="J27" s="14"/>
      <c r="K27" s="14">
        <v>71</v>
      </c>
      <c r="L27" s="14">
        <f t="shared" si="2"/>
        <v>0</v>
      </c>
      <c r="M27" s="14"/>
      <c r="N27" s="14"/>
      <c r="O27" s="14"/>
      <c r="P27" s="14">
        <f t="shared" si="3"/>
        <v>14.2</v>
      </c>
      <c r="Q27" s="4">
        <v>154</v>
      </c>
      <c r="R27" s="4">
        <f t="shared" ref="R27:R31" si="12">T27</f>
        <v>336</v>
      </c>
      <c r="S27" s="4">
        <f t="shared" ref="S27:S62" si="13">AI27*AJ27</f>
        <v>336</v>
      </c>
      <c r="T27" s="4">
        <v>336</v>
      </c>
      <c r="U27" s="14"/>
      <c r="V27" s="14">
        <f t="shared" si="4"/>
        <v>32.816901408450704</v>
      </c>
      <c r="W27" s="14">
        <f t="shared" si="5"/>
        <v>9.1549295774647899</v>
      </c>
      <c r="X27" s="14">
        <f>IFERROR(VLOOKUP(A27,[1]TDSheet!$A:$L,6,0),0)/5</f>
        <v>7</v>
      </c>
      <c r="Y27" s="14">
        <v>9.4</v>
      </c>
      <c r="Z27" s="14">
        <v>8.6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 t="s">
        <v>61</v>
      </c>
      <c r="AH27" s="14">
        <f t="shared" ref="AH27:AH62" si="14">G27*R27</f>
        <v>77.28</v>
      </c>
      <c r="AI27" s="7">
        <v>12</v>
      </c>
      <c r="AJ27" s="9">
        <f t="shared" ref="AJ27:AJ62" si="15">MROUND(R27, AI27*AL27)/AI27</f>
        <v>28</v>
      </c>
      <c r="AK27" s="14">
        <f t="shared" ref="AK27:AK62" si="16">AJ27*AI27*G27</f>
        <v>77.28</v>
      </c>
      <c r="AL27" s="14">
        <v>14</v>
      </c>
      <c r="AM27" s="14">
        <v>70</v>
      </c>
      <c r="AN27" s="9">
        <f t="shared" ref="AN27:AN62" si="17">AJ27/AM27</f>
        <v>0.4</v>
      </c>
      <c r="AO27" s="14"/>
      <c r="AP27" s="14"/>
      <c r="AQ27" s="14"/>
      <c r="AR27" s="14"/>
      <c r="AS27" s="14"/>
      <c r="AT27" s="14"/>
      <c r="AU27" s="14"/>
      <c r="AV27" s="14"/>
      <c r="AW27" s="14"/>
    </row>
    <row r="28" spans="1:49" x14ac:dyDescent="0.25">
      <c r="A28" s="14" t="s">
        <v>78</v>
      </c>
      <c r="B28" s="14" t="s">
        <v>43</v>
      </c>
      <c r="C28" s="14"/>
      <c r="D28" s="14">
        <v>507</v>
      </c>
      <c r="E28" s="14">
        <v>228</v>
      </c>
      <c r="F28" s="14">
        <v>266</v>
      </c>
      <c r="G28" s="7">
        <v>0.25</v>
      </c>
      <c r="H28" s="14">
        <v>180</v>
      </c>
      <c r="I28" s="14" t="s">
        <v>49</v>
      </c>
      <c r="J28" s="14"/>
      <c r="K28" s="14">
        <v>231</v>
      </c>
      <c r="L28" s="14">
        <f t="shared" si="2"/>
        <v>-3</v>
      </c>
      <c r="M28" s="14"/>
      <c r="N28" s="14"/>
      <c r="O28" s="14"/>
      <c r="P28" s="14">
        <f t="shared" si="3"/>
        <v>45.6</v>
      </c>
      <c r="Q28" s="4">
        <v>646</v>
      </c>
      <c r="R28" s="4">
        <f t="shared" si="12"/>
        <v>672</v>
      </c>
      <c r="S28" s="4">
        <f t="shared" si="13"/>
        <v>672</v>
      </c>
      <c r="T28" s="4">
        <v>672</v>
      </c>
      <c r="U28" s="14"/>
      <c r="V28" s="14">
        <f t="shared" si="4"/>
        <v>20.57017543859649</v>
      </c>
      <c r="W28" s="14">
        <f t="shared" si="5"/>
        <v>5.833333333333333</v>
      </c>
      <c r="X28" s="14">
        <f>IFERROR(VLOOKUP(A28,[1]TDSheet!$A:$L,6,0),0)/5</f>
        <v>0</v>
      </c>
      <c r="Y28" s="14">
        <v>34.799999999999997</v>
      </c>
      <c r="Z28" s="14">
        <v>31.8</v>
      </c>
      <c r="AA28" s="14">
        <v>22.4</v>
      </c>
      <c r="AB28" s="14">
        <v>16.8</v>
      </c>
      <c r="AC28" s="14">
        <v>2.5</v>
      </c>
      <c r="AD28" s="14">
        <v>3.15</v>
      </c>
      <c r="AE28" s="14">
        <v>6.6</v>
      </c>
      <c r="AF28" s="14">
        <v>14</v>
      </c>
      <c r="AG28" s="14"/>
      <c r="AH28" s="14">
        <f t="shared" si="14"/>
        <v>168</v>
      </c>
      <c r="AI28" s="7">
        <v>12</v>
      </c>
      <c r="AJ28" s="9">
        <f t="shared" si="15"/>
        <v>56</v>
      </c>
      <c r="AK28" s="14">
        <f t="shared" si="16"/>
        <v>168</v>
      </c>
      <c r="AL28" s="14">
        <v>14</v>
      </c>
      <c r="AM28" s="14">
        <v>70</v>
      </c>
      <c r="AN28" s="9">
        <f t="shared" si="17"/>
        <v>0.8</v>
      </c>
      <c r="AO28" s="14"/>
      <c r="AP28" s="14"/>
      <c r="AQ28" s="14"/>
      <c r="AR28" s="14"/>
      <c r="AS28" s="14"/>
      <c r="AT28" s="14"/>
      <c r="AU28" s="14"/>
      <c r="AV28" s="14"/>
      <c r="AW28" s="14"/>
    </row>
    <row r="29" spans="1:49" x14ac:dyDescent="0.25">
      <c r="A29" s="14" t="s">
        <v>79</v>
      </c>
      <c r="B29" s="14" t="s">
        <v>43</v>
      </c>
      <c r="C29" s="14"/>
      <c r="D29" s="14">
        <v>504</v>
      </c>
      <c r="E29" s="14">
        <v>120</v>
      </c>
      <c r="F29" s="14">
        <v>381</v>
      </c>
      <c r="G29" s="7">
        <v>0.25</v>
      </c>
      <c r="H29" s="14">
        <v>180</v>
      </c>
      <c r="I29" s="14" t="s">
        <v>49</v>
      </c>
      <c r="J29" s="14"/>
      <c r="K29" s="14">
        <v>120</v>
      </c>
      <c r="L29" s="14">
        <f t="shared" si="2"/>
        <v>0</v>
      </c>
      <c r="M29" s="14"/>
      <c r="N29" s="14"/>
      <c r="O29" s="14"/>
      <c r="P29" s="14">
        <f t="shared" si="3"/>
        <v>24</v>
      </c>
      <c r="Q29" s="4">
        <v>99</v>
      </c>
      <c r="R29" s="4">
        <f t="shared" si="12"/>
        <v>168</v>
      </c>
      <c r="S29" s="4">
        <f t="shared" si="13"/>
        <v>168</v>
      </c>
      <c r="T29" s="4">
        <v>168</v>
      </c>
      <c r="U29" s="14"/>
      <c r="V29" s="14">
        <f t="shared" si="4"/>
        <v>22.875</v>
      </c>
      <c r="W29" s="14">
        <f t="shared" si="5"/>
        <v>15.875</v>
      </c>
      <c r="X29" s="14">
        <f>IFERROR(VLOOKUP(A29,[1]TDSheet!$A:$L,6,0),0)/5</f>
        <v>8.4</v>
      </c>
      <c r="Y29" s="14">
        <v>16.2</v>
      </c>
      <c r="Z29" s="14">
        <v>11.8</v>
      </c>
      <c r="AA29" s="14">
        <v>14.6</v>
      </c>
      <c r="AB29" s="14">
        <v>8.8000000000000007</v>
      </c>
      <c r="AC29" s="14">
        <v>1.45</v>
      </c>
      <c r="AD29" s="14">
        <v>1.6</v>
      </c>
      <c r="AE29" s="14">
        <v>5.6</v>
      </c>
      <c r="AF29" s="14">
        <v>5.8</v>
      </c>
      <c r="AG29" s="14"/>
      <c r="AH29" s="14">
        <f t="shared" si="14"/>
        <v>42</v>
      </c>
      <c r="AI29" s="7">
        <v>12</v>
      </c>
      <c r="AJ29" s="9">
        <f t="shared" si="15"/>
        <v>14</v>
      </c>
      <c r="AK29" s="14">
        <f t="shared" si="16"/>
        <v>42</v>
      </c>
      <c r="AL29" s="14">
        <v>14</v>
      </c>
      <c r="AM29" s="14">
        <v>70</v>
      </c>
      <c r="AN29" s="9">
        <f t="shared" si="17"/>
        <v>0.2</v>
      </c>
      <c r="AO29" s="14"/>
      <c r="AP29" s="14"/>
      <c r="AQ29" s="14"/>
      <c r="AR29" s="14"/>
      <c r="AS29" s="14"/>
      <c r="AT29" s="14"/>
      <c r="AU29" s="14"/>
      <c r="AV29" s="14"/>
      <c r="AW29" s="14"/>
    </row>
    <row r="30" spans="1:49" x14ac:dyDescent="0.25">
      <c r="A30" s="14" t="s">
        <v>80</v>
      </c>
      <c r="B30" s="14" t="s">
        <v>43</v>
      </c>
      <c r="C30" s="14">
        <v>97</v>
      </c>
      <c r="D30" s="14">
        <v>342</v>
      </c>
      <c r="E30" s="14">
        <v>110</v>
      </c>
      <c r="F30" s="14">
        <v>327</v>
      </c>
      <c r="G30" s="7">
        <v>0.25</v>
      </c>
      <c r="H30" s="14">
        <v>180</v>
      </c>
      <c r="I30" s="14" t="s">
        <v>49</v>
      </c>
      <c r="J30" s="14"/>
      <c r="K30" s="14">
        <v>110</v>
      </c>
      <c r="L30" s="14">
        <f t="shared" si="2"/>
        <v>0</v>
      </c>
      <c r="M30" s="14"/>
      <c r="N30" s="14"/>
      <c r="O30" s="14"/>
      <c r="P30" s="14">
        <f t="shared" si="3"/>
        <v>22</v>
      </c>
      <c r="Q30" s="4">
        <v>113</v>
      </c>
      <c r="R30" s="4">
        <f t="shared" si="12"/>
        <v>168</v>
      </c>
      <c r="S30" s="4">
        <f t="shared" si="13"/>
        <v>168</v>
      </c>
      <c r="T30" s="4">
        <v>168</v>
      </c>
      <c r="U30" s="14"/>
      <c r="V30" s="14">
        <f t="shared" si="4"/>
        <v>22.5</v>
      </c>
      <c r="W30" s="14">
        <f t="shared" si="5"/>
        <v>14.863636363636363</v>
      </c>
      <c r="X30" s="14">
        <f>IFERROR(VLOOKUP(A30,[1]TDSheet!$A:$L,6,0),0)/5</f>
        <v>20</v>
      </c>
      <c r="Y30" s="14">
        <v>17.8</v>
      </c>
      <c r="Z30" s="14">
        <v>11.2</v>
      </c>
      <c r="AA30" s="14">
        <v>8.6</v>
      </c>
      <c r="AB30" s="14">
        <v>11.8</v>
      </c>
      <c r="AC30" s="14">
        <v>1.1499999999999999</v>
      </c>
      <c r="AD30" s="14">
        <v>2.5</v>
      </c>
      <c r="AE30" s="14">
        <v>6.8</v>
      </c>
      <c r="AF30" s="14">
        <v>5.6</v>
      </c>
      <c r="AG30" s="14"/>
      <c r="AH30" s="14">
        <f t="shared" si="14"/>
        <v>42</v>
      </c>
      <c r="AI30" s="7">
        <v>12</v>
      </c>
      <c r="AJ30" s="9">
        <f t="shared" si="15"/>
        <v>14</v>
      </c>
      <c r="AK30" s="14">
        <f t="shared" si="16"/>
        <v>42</v>
      </c>
      <c r="AL30" s="14">
        <v>14</v>
      </c>
      <c r="AM30" s="14">
        <v>70</v>
      </c>
      <c r="AN30" s="9">
        <f t="shared" si="17"/>
        <v>0.2</v>
      </c>
      <c r="AO30" s="14"/>
      <c r="AP30" s="14"/>
      <c r="AQ30" s="14"/>
      <c r="AR30" s="14"/>
      <c r="AS30" s="14"/>
      <c r="AT30" s="14"/>
      <c r="AU30" s="14"/>
      <c r="AV30" s="14"/>
      <c r="AW30" s="14"/>
    </row>
    <row r="31" spans="1:49" x14ac:dyDescent="0.25">
      <c r="A31" s="14" t="s">
        <v>75</v>
      </c>
      <c r="B31" s="14" t="s">
        <v>63</v>
      </c>
      <c r="C31" s="14"/>
      <c r="D31" s="14"/>
      <c r="E31" s="27">
        <f>0+E26</f>
        <v>24</v>
      </c>
      <c r="F31" s="27">
        <f>0+F26</f>
        <v>60</v>
      </c>
      <c r="G31" s="7">
        <v>1</v>
      </c>
      <c r="H31" s="14">
        <v>180</v>
      </c>
      <c r="I31" s="14" t="s">
        <v>49</v>
      </c>
      <c r="J31" s="14"/>
      <c r="K31" s="14"/>
      <c r="L31" s="14">
        <f t="shared" si="2"/>
        <v>24</v>
      </c>
      <c r="M31" s="14"/>
      <c r="N31" s="14"/>
      <c r="O31" s="14"/>
      <c r="P31" s="14">
        <f t="shared" si="3"/>
        <v>4.8</v>
      </c>
      <c r="Q31" s="4">
        <v>36</v>
      </c>
      <c r="R31" s="4">
        <f t="shared" si="12"/>
        <v>72</v>
      </c>
      <c r="S31" s="4">
        <f t="shared" si="13"/>
        <v>72</v>
      </c>
      <c r="T31" s="4">
        <v>72</v>
      </c>
      <c r="U31" s="14"/>
      <c r="V31" s="14">
        <f t="shared" si="4"/>
        <v>27.5</v>
      </c>
      <c r="W31" s="14">
        <f t="shared" si="5"/>
        <v>12.5</v>
      </c>
      <c r="X31" s="14">
        <f>IFERROR(VLOOKUP(A31,[1]TDSheet!$A:$L,6,0),0)/5</f>
        <v>0</v>
      </c>
      <c r="Y31" s="14">
        <v>3.6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2.4</v>
      </c>
      <c r="AF31" s="14">
        <v>3.6</v>
      </c>
      <c r="AG31" s="14" t="s">
        <v>81</v>
      </c>
      <c r="AH31" s="14">
        <f t="shared" si="14"/>
        <v>72</v>
      </c>
      <c r="AI31" s="7">
        <v>6</v>
      </c>
      <c r="AJ31" s="9">
        <f t="shared" si="15"/>
        <v>12</v>
      </c>
      <c r="AK31" s="14">
        <f t="shared" si="16"/>
        <v>72</v>
      </c>
      <c r="AL31" s="14">
        <v>12</v>
      </c>
      <c r="AM31" s="14">
        <v>84</v>
      </c>
      <c r="AN31" s="9">
        <f t="shared" si="17"/>
        <v>0.14285714285714285</v>
      </c>
      <c r="AO31" s="14"/>
      <c r="AP31" s="14"/>
      <c r="AQ31" s="14"/>
      <c r="AR31" s="14"/>
      <c r="AS31" s="14"/>
      <c r="AT31" s="14"/>
      <c r="AU31" s="14"/>
      <c r="AV31" s="14"/>
      <c r="AW31" s="14"/>
    </row>
    <row r="32" spans="1:49" x14ac:dyDescent="0.25">
      <c r="A32" s="14" t="s">
        <v>82</v>
      </c>
      <c r="B32" s="14" t="s">
        <v>43</v>
      </c>
      <c r="C32" s="14">
        <v>40</v>
      </c>
      <c r="D32" s="14">
        <v>506</v>
      </c>
      <c r="E32" s="14">
        <v>47</v>
      </c>
      <c r="F32" s="14">
        <v>495</v>
      </c>
      <c r="G32" s="7">
        <v>0.25</v>
      </c>
      <c r="H32" s="14">
        <v>180</v>
      </c>
      <c r="I32" s="14" t="s">
        <v>49</v>
      </c>
      <c r="J32" s="14"/>
      <c r="K32" s="14">
        <v>49</v>
      </c>
      <c r="L32" s="14">
        <f t="shared" si="2"/>
        <v>-2</v>
      </c>
      <c r="M32" s="14"/>
      <c r="N32" s="14"/>
      <c r="O32" s="14"/>
      <c r="P32" s="14">
        <f t="shared" si="3"/>
        <v>9.4</v>
      </c>
      <c r="Q32" s="4"/>
      <c r="R32" s="4"/>
      <c r="S32" s="4">
        <f t="shared" si="13"/>
        <v>0</v>
      </c>
      <c r="T32" s="4"/>
      <c r="U32" s="14"/>
      <c r="V32" s="14">
        <f t="shared" si="4"/>
        <v>52.659574468085104</v>
      </c>
      <c r="W32" s="14">
        <f t="shared" si="5"/>
        <v>52.659574468085104</v>
      </c>
      <c r="X32" s="14">
        <f>IFERROR(VLOOKUP(A32,[1]TDSheet!$A:$L,6,0),0)/5</f>
        <v>3</v>
      </c>
      <c r="Y32" s="14">
        <v>34.4</v>
      </c>
      <c r="Z32" s="14">
        <v>2.8</v>
      </c>
      <c r="AA32" s="14">
        <v>24.8</v>
      </c>
      <c r="AB32" s="14">
        <v>2.6</v>
      </c>
      <c r="AC32" s="14">
        <v>2.7</v>
      </c>
      <c r="AD32" s="14">
        <v>5.15</v>
      </c>
      <c r="AE32" s="14">
        <v>9</v>
      </c>
      <c r="AF32" s="14">
        <v>12.8</v>
      </c>
      <c r="AG32" s="14"/>
      <c r="AH32" s="14">
        <f t="shared" si="14"/>
        <v>0</v>
      </c>
      <c r="AI32" s="7">
        <v>12</v>
      </c>
      <c r="AJ32" s="9">
        <f t="shared" si="15"/>
        <v>0</v>
      </c>
      <c r="AK32" s="14">
        <f t="shared" si="16"/>
        <v>0</v>
      </c>
      <c r="AL32" s="14">
        <v>14</v>
      </c>
      <c r="AM32" s="14">
        <v>70</v>
      </c>
      <c r="AN32" s="9">
        <f t="shared" si="17"/>
        <v>0</v>
      </c>
      <c r="AO32" s="14"/>
      <c r="AP32" s="14"/>
      <c r="AQ32" s="14"/>
      <c r="AR32" s="14"/>
      <c r="AS32" s="14"/>
      <c r="AT32" s="14"/>
      <c r="AU32" s="14"/>
      <c r="AV32" s="14"/>
      <c r="AW32" s="14"/>
    </row>
    <row r="33" spans="1:49" x14ac:dyDescent="0.25">
      <c r="A33" s="30" t="s">
        <v>83</v>
      </c>
      <c r="B33" s="14" t="s">
        <v>43</v>
      </c>
      <c r="C33" s="14">
        <v>129</v>
      </c>
      <c r="D33" s="14"/>
      <c r="E33" s="14">
        <v>49</v>
      </c>
      <c r="F33" s="14">
        <v>80</v>
      </c>
      <c r="G33" s="7">
        <v>0.4</v>
      </c>
      <c r="H33" s="14">
        <v>180</v>
      </c>
      <c r="I33" s="14" t="s">
        <v>49</v>
      </c>
      <c r="J33" s="14"/>
      <c r="K33" s="14">
        <v>49</v>
      </c>
      <c r="L33" s="14">
        <f t="shared" si="2"/>
        <v>0</v>
      </c>
      <c r="M33" s="14"/>
      <c r="N33" s="14"/>
      <c r="O33" s="14"/>
      <c r="P33" s="14">
        <f t="shared" si="3"/>
        <v>9.8000000000000007</v>
      </c>
      <c r="Q33" s="4">
        <v>116</v>
      </c>
      <c r="R33" s="29">
        <v>0</v>
      </c>
      <c r="S33" s="4">
        <f t="shared" si="13"/>
        <v>0</v>
      </c>
      <c r="T33" s="4">
        <v>192</v>
      </c>
      <c r="U33" s="14"/>
      <c r="V33" s="14">
        <f t="shared" si="4"/>
        <v>8.1632653061224492</v>
      </c>
      <c r="W33" s="14">
        <f t="shared" si="5"/>
        <v>8.1632653061224492</v>
      </c>
      <c r="X33" s="14">
        <f>IFERROR(VLOOKUP(A33,[1]TDSheet!$A:$L,6,0),0)/5</f>
        <v>6.8</v>
      </c>
      <c r="Y33" s="14">
        <v>7.2</v>
      </c>
      <c r="Z33" s="14">
        <v>4.8</v>
      </c>
      <c r="AA33" s="14">
        <v>5.2</v>
      </c>
      <c r="AB33" s="14">
        <v>4.8</v>
      </c>
      <c r="AC33" s="14">
        <v>1.04</v>
      </c>
      <c r="AD33" s="14">
        <v>0.32</v>
      </c>
      <c r="AE33" s="14">
        <v>0</v>
      </c>
      <c r="AF33" s="14">
        <v>0</v>
      </c>
      <c r="AG33" s="32" t="s">
        <v>73</v>
      </c>
      <c r="AH33" s="14">
        <f t="shared" si="14"/>
        <v>0</v>
      </c>
      <c r="AI33" s="7">
        <v>16</v>
      </c>
      <c r="AJ33" s="9">
        <f t="shared" si="15"/>
        <v>0</v>
      </c>
      <c r="AK33" s="14">
        <f t="shared" si="16"/>
        <v>0</v>
      </c>
      <c r="AL33" s="14">
        <v>12</v>
      </c>
      <c r="AM33" s="14">
        <v>84</v>
      </c>
      <c r="AN33" s="9">
        <f t="shared" si="17"/>
        <v>0</v>
      </c>
      <c r="AO33" s="14"/>
      <c r="AP33" s="14"/>
      <c r="AQ33" s="14"/>
      <c r="AR33" s="14"/>
      <c r="AS33" s="14"/>
      <c r="AT33" s="14"/>
      <c r="AU33" s="14"/>
      <c r="AV33" s="14"/>
      <c r="AW33" s="14"/>
    </row>
    <row r="34" spans="1:49" x14ac:dyDescent="0.25">
      <c r="A34" s="14" t="s">
        <v>84</v>
      </c>
      <c r="B34" s="14" t="s">
        <v>43</v>
      </c>
      <c r="C34" s="14">
        <v>132</v>
      </c>
      <c r="D34" s="14"/>
      <c r="E34" s="14">
        <v>46</v>
      </c>
      <c r="F34" s="14">
        <v>86</v>
      </c>
      <c r="G34" s="7">
        <v>0.7</v>
      </c>
      <c r="H34" s="14">
        <v>180</v>
      </c>
      <c r="I34" s="14" t="s">
        <v>49</v>
      </c>
      <c r="J34" s="14"/>
      <c r="K34" s="14">
        <v>46</v>
      </c>
      <c r="L34" s="14">
        <f t="shared" si="2"/>
        <v>0</v>
      </c>
      <c r="M34" s="14"/>
      <c r="N34" s="14"/>
      <c r="O34" s="14"/>
      <c r="P34" s="14">
        <f t="shared" si="3"/>
        <v>9.1999999999999993</v>
      </c>
      <c r="Q34" s="4">
        <v>98</v>
      </c>
      <c r="R34" s="4">
        <f t="shared" ref="R33:R36" si="18">T34</f>
        <v>120</v>
      </c>
      <c r="S34" s="4">
        <f t="shared" si="13"/>
        <v>120</v>
      </c>
      <c r="T34" s="4">
        <v>120</v>
      </c>
      <c r="U34" s="14"/>
      <c r="V34" s="14">
        <f t="shared" si="4"/>
        <v>22.39130434782609</v>
      </c>
      <c r="W34" s="14">
        <f t="shared" si="5"/>
        <v>9.3478260869565233</v>
      </c>
      <c r="X34" s="14">
        <f>IFERROR(VLOOKUP(A34,[1]TDSheet!$A:$L,6,0),0)/5</f>
        <v>7.2</v>
      </c>
      <c r="Y34" s="14">
        <v>7.8</v>
      </c>
      <c r="Z34" s="14">
        <v>7</v>
      </c>
      <c r="AA34" s="14">
        <v>0</v>
      </c>
      <c r="AB34" s="14">
        <v>0.4</v>
      </c>
      <c r="AC34" s="14">
        <v>0.7</v>
      </c>
      <c r="AD34" s="14">
        <v>3.36</v>
      </c>
      <c r="AE34" s="14">
        <v>0</v>
      </c>
      <c r="AF34" s="14">
        <v>0</v>
      </c>
      <c r="AG34" s="14"/>
      <c r="AH34" s="14">
        <f t="shared" si="14"/>
        <v>84</v>
      </c>
      <c r="AI34" s="7">
        <v>10</v>
      </c>
      <c r="AJ34" s="9">
        <f t="shared" si="15"/>
        <v>12</v>
      </c>
      <c r="AK34" s="14">
        <f t="shared" si="16"/>
        <v>84</v>
      </c>
      <c r="AL34" s="14">
        <v>12</v>
      </c>
      <c r="AM34" s="14">
        <v>84</v>
      </c>
      <c r="AN34" s="9">
        <f t="shared" si="17"/>
        <v>0.14285714285714285</v>
      </c>
      <c r="AO34" s="14"/>
      <c r="AP34" s="14"/>
      <c r="AQ34" s="14"/>
      <c r="AR34" s="14"/>
      <c r="AS34" s="14"/>
      <c r="AT34" s="14"/>
      <c r="AU34" s="14"/>
      <c r="AV34" s="14"/>
      <c r="AW34" s="14"/>
    </row>
    <row r="35" spans="1:49" x14ac:dyDescent="0.25">
      <c r="A35" s="14" t="s">
        <v>86</v>
      </c>
      <c r="B35" s="14" t="s">
        <v>43</v>
      </c>
      <c r="C35" s="14">
        <v>349</v>
      </c>
      <c r="D35" s="14">
        <v>5</v>
      </c>
      <c r="E35" s="14">
        <v>37</v>
      </c>
      <c r="F35" s="14">
        <v>308</v>
      </c>
      <c r="G35" s="7">
        <v>0.4</v>
      </c>
      <c r="H35" s="14">
        <v>180</v>
      </c>
      <c r="I35" s="14" t="s">
        <v>49</v>
      </c>
      <c r="J35" s="14"/>
      <c r="K35" s="14">
        <v>42</v>
      </c>
      <c r="L35" s="14">
        <f t="shared" si="2"/>
        <v>-5</v>
      </c>
      <c r="M35" s="14"/>
      <c r="N35" s="14"/>
      <c r="O35" s="14"/>
      <c r="P35" s="14">
        <f t="shared" si="3"/>
        <v>7.4</v>
      </c>
      <c r="Q35" s="4"/>
      <c r="R35" s="4">
        <f t="shared" si="18"/>
        <v>192</v>
      </c>
      <c r="S35" s="4">
        <f t="shared" si="13"/>
        <v>192</v>
      </c>
      <c r="T35" s="4">
        <v>192</v>
      </c>
      <c r="U35" s="14" t="s">
        <v>119</v>
      </c>
      <c r="V35" s="14">
        <f t="shared" si="4"/>
        <v>67.567567567567565</v>
      </c>
      <c r="W35" s="14">
        <f t="shared" si="5"/>
        <v>41.621621621621621</v>
      </c>
      <c r="X35" s="14">
        <f>IFERROR(VLOOKUP(A35,[1]TDSheet!$A:$L,6,0),0)/5</f>
        <v>4.2</v>
      </c>
      <c r="Y35" s="14">
        <v>7.6</v>
      </c>
      <c r="Z35" s="14">
        <v>6.6</v>
      </c>
      <c r="AA35" s="14">
        <v>5.8</v>
      </c>
      <c r="AB35" s="14">
        <v>3.8</v>
      </c>
      <c r="AC35" s="14">
        <v>1.28</v>
      </c>
      <c r="AD35" s="14">
        <v>0.55999999999999994</v>
      </c>
      <c r="AE35" s="14">
        <v>0</v>
      </c>
      <c r="AF35" s="14">
        <v>-0.2</v>
      </c>
      <c r="AG35" s="21" t="s">
        <v>50</v>
      </c>
      <c r="AH35" s="14">
        <f t="shared" si="14"/>
        <v>76.800000000000011</v>
      </c>
      <c r="AI35" s="7">
        <v>16</v>
      </c>
      <c r="AJ35" s="9">
        <f t="shared" si="15"/>
        <v>12</v>
      </c>
      <c r="AK35" s="14">
        <f t="shared" si="16"/>
        <v>76.800000000000011</v>
      </c>
      <c r="AL35" s="14">
        <v>12</v>
      </c>
      <c r="AM35" s="14">
        <v>84</v>
      </c>
      <c r="AN35" s="9">
        <f t="shared" si="17"/>
        <v>0.14285714285714285</v>
      </c>
      <c r="AO35" s="14"/>
      <c r="AP35" s="14"/>
      <c r="AQ35" s="14"/>
      <c r="AR35" s="14"/>
      <c r="AS35" s="14"/>
      <c r="AT35" s="14"/>
      <c r="AU35" s="14"/>
      <c r="AV35" s="14"/>
      <c r="AW35" s="14"/>
    </row>
    <row r="36" spans="1:49" x14ac:dyDescent="0.25">
      <c r="A36" s="14" t="s">
        <v>87</v>
      </c>
      <c r="B36" s="14" t="s">
        <v>43</v>
      </c>
      <c r="C36" s="14"/>
      <c r="D36" s="14">
        <v>242</v>
      </c>
      <c r="E36" s="14">
        <v>56</v>
      </c>
      <c r="F36" s="14">
        <v>184</v>
      </c>
      <c r="G36" s="7">
        <v>0.7</v>
      </c>
      <c r="H36" s="14">
        <v>180</v>
      </c>
      <c r="I36" s="14" t="s">
        <v>49</v>
      </c>
      <c r="J36" s="14"/>
      <c r="K36" s="14">
        <v>63</v>
      </c>
      <c r="L36" s="14">
        <f t="shared" si="2"/>
        <v>-7</v>
      </c>
      <c r="M36" s="14"/>
      <c r="N36" s="14"/>
      <c r="O36" s="14"/>
      <c r="P36" s="14">
        <f t="shared" si="3"/>
        <v>11.2</v>
      </c>
      <c r="Q36" s="4">
        <v>62.399999999999977</v>
      </c>
      <c r="R36" s="4">
        <f t="shared" si="18"/>
        <v>120</v>
      </c>
      <c r="S36" s="4">
        <f t="shared" si="13"/>
        <v>120</v>
      </c>
      <c r="T36" s="4">
        <v>120</v>
      </c>
      <c r="U36" s="14"/>
      <c r="V36" s="14">
        <f t="shared" si="4"/>
        <v>27.142857142857146</v>
      </c>
      <c r="W36" s="14">
        <f t="shared" si="5"/>
        <v>16.428571428571431</v>
      </c>
      <c r="X36" s="14">
        <f>IFERROR(VLOOKUP(A36,[1]TDSheet!$A:$L,6,0),0)/5</f>
        <v>0.2</v>
      </c>
      <c r="Y36" s="14">
        <v>11.4</v>
      </c>
      <c r="Z36" s="14">
        <v>11.2</v>
      </c>
      <c r="AA36" s="14">
        <v>0</v>
      </c>
      <c r="AB36" s="14">
        <v>0</v>
      </c>
      <c r="AC36" s="14">
        <v>0.28000000000000003</v>
      </c>
      <c r="AD36" s="14">
        <v>1.1200000000000001</v>
      </c>
      <c r="AE36" s="14">
        <v>9.1999999999999993</v>
      </c>
      <c r="AF36" s="14">
        <v>3</v>
      </c>
      <c r="AG36" s="14"/>
      <c r="AH36" s="14">
        <f t="shared" si="14"/>
        <v>84</v>
      </c>
      <c r="AI36" s="7">
        <v>10</v>
      </c>
      <c r="AJ36" s="9">
        <f t="shared" si="15"/>
        <v>12</v>
      </c>
      <c r="AK36" s="14">
        <f t="shared" si="16"/>
        <v>84</v>
      </c>
      <c r="AL36" s="14">
        <v>12</v>
      </c>
      <c r="AM36" s="14">
        <v>84</v>
      </c>
      <c r="AN36" s="9">
        <f t="shared" si="17"/>
        <v>0.14285714285714285</v>
      </c>
      <c r="AO36" s="14"/>
      <c r="AP36" s="14"/>
      <c r="AQ36" s="14"/>
      <c r="AR36" s="14"/>
      <c r="AS36" s="14"/>
      <c r="AT36" s="14"/>
      <c r="AU36" s="14"/>
      <c r="AV36" s="14"/>
      <c r="AW36" s="14"/>
    </row>
    <row r="37" spans="1:49" x14ac:dyDescent="0.25">
      <c r="A37" s="14" t="s">
        <v>88</v>
      </c>
      <c r="B37" s="14" t="s">
        <v>63</v>
      </c>
      <c r="C37" s="14">
        <v>40.5</v>
      </c>
      <c r="D37" s="14">
        <v>2.7</v>
      </c>
      <c r="E37" s="14">
        <v>2.7</v>
      </c>
      <c r="F37" s="14">
        <v>40.5</v>
      </c>
      <c r="G37" s="7">
        <v>1</v>
      </c>
      <c r="H37" s="14">
        <v>180</v>
      </c>
      <c r="I37" s="14" t="s">
        <v>49</v>
      </c>
      <c r="J37" s="14"/>
      <c r="K37" s="14">
        <v>2.7</v>
      </c>
      <c r="L37" s="14">
        <f t="shared" si="2"/>
        <v>0</v>
      </c>
      <c r="M37" s="14"/>
      <c r="N37" s="14"/>
      <c r="O37" s="14"/>
      <c r="P37" s="14">
        <f t="shared" si="3"/>
        <v>0.54</v>
      </c>
      <c r="Q37" s="4"/>
      <c r="R37" s="4"/>
      <c r="S37" s="4">
        <f t="shared" si="13"/>
        <v>0</v>
      </c>
      <c r="T37" s="4"/>
      <c r="U37" s="14"/>
      <c r="V37" s="14">
        <f t="shared" si="4"/>
        <v>75</v>
      </c>
      <c r="W37" s="14">
        <f t="shared" si="5"/>
        <v>75</v>
      </c>
      <c r="X37" s="14">
        <f>IFERROR(VLOOKUP(A37,[1]TDSheet!$A:$L,6,0),0)/5</f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2.16</v>
      </c>
      <c r="AF37" s="14">
        <v>0.54</v>
      </c>
      <c r="AG37" s="21" t="s">
        <v>50</v>
      </c>
      <c r="AH37" s="14">
        <f t="shared" si="14"/>
        <v>0</v>
      </c>
      <c r="AI37" s="7">
        <v>2.7</v>
      </c>
      <c r="AJ37" s="9">
        <f t="shared" si="15"/>
        <v>0</v>
      </c>
      <c r="AK37" s="14">
        <f t="shared" si="16"/>
        <v>0</v>
      </c>
      <c r="AL37" s="14">
        <v>18</v>
      </c>
      <c r="AM37" s="14">
        <v>234</v>
      </c>
      <c r="AN37" s="9">
        <f t="shared" si="17"/>
        <v>0</v>
      </c>
      <c r="AO37" s="14"/>
      <c r="AP37" s="14"/>
      <c r="AQ37" s="14"/>
      <c r="AR37" s="14"/>
      <c r="AS37" s="14"/>
      <c r="AT37" s="14"/>
      <c r="AU37" s="14"/>
      <c r="AV37" s="14"/>
      <c r="AW37" s="14"/>
    </row>
    <row r="38" spans="1:49" x14ac:dyDescent="0.25">
      <c r="A38" s="14" t="s">
        <v>89</v>
      </c>
      <c r="B38" s="14" t="s">
        <v>43</v>
      </c>
      <c r="C38" s="14">
        <v>15</v>
      </c>
      <c r="D38" s="14">
        <v>960</v>
      </c>
      <c r="E38" s="14">
        <v>181</v>
      </c>
      <c r="F38" s="14">
        <v>781</v>
      </c>
      <c r="G38" s="7">
        <v>0.4</v>
      </c>
      <c r="H38" s="14">
        <v>180</v>
      </c>
      <c r="I38" s="14" t="s">
        <v>49</v>
      </c>
      <c r="J38" s="14"/>
      <c r="K38" s="14">
        <v>185</v>
      </c>
      <c r="L38" s="14">
        <f t="shared" ref="L38:L64" si="19">E38-K38</f>
        <v>-4</v>
      </c>
      <c r="M38" s="14"/>
      <c r="N38" s="14"/>
      <c r="O38" s="14"/>
      <c r="P38" s="14">
        <f t="shared" ref="P38:P64" si="20">E38/5</f>
        <v>36.200000000000003</v>
      </c>
      <c r="Q38" s="4"/>
      <c r="R38" s="4"/>
      <c r="S38" s="4">
        <f t="shared" si="13"/>
        <v>0</v>
      </c>
      <c r="T38" s="4"/>
      <c r="U38" s="14"/>
      <c r="V38" s="14">
        <f t="shared" ref="V38:V64" si="21">(F38+S38)/P38</f>
        <v>21.574585635359114</v>
      </c>
      <c r="W38" s="14">
        <f t="shared" ref="W38:W64" si="22">F38/P38</f>
        <v>21.574585635359114</v>
      </c>
      <c r="X38" s="14">
        <f>IFERROR(VLOOKUP(A38,[1]TDSheet!$A:$L,6,0),0)/5</f>
        <v>2</v>
      </c>
      <c r="Y38" s="14">
        <v>10</v>
      </c>
      <c r="Z38" s="14">
        <v>30.6</v>
      </c>
      <c r="AA38" s="14">
        <v>14</v>
      </c>
      <c r="AB38" s="14">
        <v>9.4</v>
      </c>
      <c r="AC38" s="14">
        <v>8.8000000000000007</v>
      </c>
      <c r="AD38" s="14">
        <v>4.32</v>
      </c>
      <c r="AE38" s="14">
        <v>6</v>
      </c>
      <c r="AF38" s="14">
        <v>6.8</v>
      </c>
      <c r="AG38" s="14"/>
      <c r="AH38" s="14">
        <f t="shared" si="14"/>
        <v>0</v>
      </c>
      <c r="AI38" s="7">
        <v>16</v>
      </c>
      <c r="AJ38" s="9">
        <f t="shared" si="15"/>
        <v>0</v>
      </c>
      <c r="AK38" s="14">
        <f t="shared" si="16"/>
        <v>0</v>
      </c>
      <c r="AL38" s="14">
        <v>12</v>
      </c>
      <c r="AM38" s="14">
        <v>84</v>
      </c>
      <c r="AN38" s="9">
        <f t="shared" si="17"/>
        <v>0</v>
      </c>
      <c r="AO38" s="14"/>
      <c r="AP38" s="14"/>
      <c r="AQ38" s="14"/>
      <c r="AR38" s="14"/>
      <c r="AS38" s="14"/>
      <c r="AT38" s="14"/>
      <c r="AU38" s="14"/>
      <c r="AV38" s="14"/>
      <c r="AW38" s="14"/>
    </row>
    <row r="39" spans="1:49" x14ac:dyDescent="0.25">
      <c r="A39" s="14" t="s">
        <v>47</v>
      </c>
      <c r="B39" s="14" t="s">
        <v>43</v>
      </c>
      <c r="C39" s="14">
        <v>238</v>
      </c>
      <c r="D39" s="14">
        <v>960</v>
      </c>
      <c r="E39" s="27">
        <f>185+E7</f>
        <v>427</v>
      </c>
      <c r="F39" s="27">
        <f>994+F7</f>
        <v>711</v>
      </c>
      <c r="G39" s="7">
        <v>0.7</v>
      </c>
      <c r="H39" s="14">
        <v>180</v>
      </c>
      <c r="I39" s="14" t="s">
        <v>49</v>
      </c>
      <c r="J39" s="14"/>
      <c r="K39" s="14">
        <v>185</v>
      </c>
      <c r="L39" s="14">
        <f t="shared" si="19"/>
        <v>242</v>
      </c>
      <c r="M39" s="14"/>
      <c r="N39" s="14"/>
      <c r="O39" s="14"/>
      <c r="P39" s="14">
        <f t="shared" si="20"/>
        <v>85.4</v>
      </c>
      <c r="Q39" s="4">
        <v>997</v>
      </c>
      <c r="R39" s="4">
        <f t="shared" ref="R39:R41" si="23">T39</f>
        <v>960</v>
      </c>
      <c r="S39" s="4">
        <f t="shared" si="13"/>
        <v>960</v>
      </c>
      <c r="T39" s="4">
        <v>960</v>
      </c>
      <c r="U39" s="14"/>
      <c r="V39" s="14">
        <f t="shared" si="21"/>
        <v>19.566744730679154</v>
      </c>
      <c r="W39" s="14">
        <f t="shared" si="22"/>
        <v>8.3255269320843084</v>
      </c>
      <c r="X39" s="14">
        <f>IFERROR(VLOOKUP(A39,[1]TDSheet!$A:$L,6,0),0)/5</f>
        <v>31</v>
      </c>
      <c r="Y39" s="14">
        <v>39.200000000000003</v>
      </c>
      <c r="Z39" s="14">
        <v>32.799999999999997</v>
      </c>
      <c r="AA39" s="14">
        <v>1.8</v>
      </c>
      <c r="AB39" s="14">
        <v>23.4</v>
      </c>
      <c r="AC39" s="14">
        <v>8.5400000000000009</v>
      </c>
      <c r="AD39" s="14">
        <v>8.68</v>
      </c>
      <c r="AE39" s="14">
        <v>13.6</v>
      </c>
      <c r="AF39" s="14">
        <v>7.6</v>
      </c>
      <c r="AG39" s="14"/>
      <c r="AH39" s="14">
        <f t="shared" si="14"/>
        <v>672</v>
      </c>
      <c r="AI39" s="7">
        <v>10</v>
      </c>
      <c r="AJ39" s="9">
        <f t="shared" si="15"/>
        <v>96</v>
      </c>
      <c r="AK39" s="14">
        <f t="shared" si="16"/>
        <v>672</v>
      </c>
      <c r="AL39" s="14">
        <v>12</v>
      </c>
      <c r="AM39" s="14">
        <v>84</v>
      </c>
      <c r="AN39" s="9">
        <f t="shared" si="17"/>
        <v>1.1428571428571428</v>
      </c>
      <c r="AO39" s="14"/>
      <c r="AP39" s="14"/>
      <c r="AQ39" s="14"/>
      <c r="AR39" s="14"/>
      <c r="AS39" s="14"/>
      <c r="AT39" s="14"/>
      <c r="AU39" s="14"/>
      <c r="AV39" s="14"/>
      <c r="AW39" s="14"/>
    </row>
    <row r="40" spans="1:49" x14ac:dyDescent="0.25">
      <c r="A40" s="14" t="s">
        <v>90</v>
      </c>
      <c r="B40" s="14" t="s">
        <v>43</v>
      </c>
      <c r="C40" s="14">
        <v>316</v>
      </c>
      <c r="D40" s="14">
        <v>576</v>
      </c>
      <c r="E40" s="14">
        <v>195</v>
      </c>
      <c r="F40" s="14">
        <v>681</v>
      </c>
      <c r="G40" s="7">
        <v>0.4</v>
      </c>
      <c r="H40" s="14">
        <v>180</v>
      </c>
      <c r="I40" s="14" t="s">
        <v>49</v>
      </c>
      <c r="J40" s="14"/>
      <c r="K40" s="14">
        <v>195</v>
      </c>
      <c r="L40" s="14">
        <f t="shared" si="19"/>
        <v>0</v>
      </c>
      <c r="M40" s="14"/>
      <c r="N40" s="14"/>
      <c r="O40" s="14"/>
      <c r="P40" s="14">
        <f t="shared" si="20"/>
        <v>39</v>
      </c>
      <c r="Q40" s="4">
        <v>99</v>
      </c>
      <c r="R40" s="4">
        <f t="shared" si="23"/>
        <v>192</v>
      </c>
      <c r="S40" s="4">
        <f t="shared" si="13"/>
        <v>192</v>
      </c>
      <c r="T40" s="4">
        <v>192</v>
      </c>
      <c r="U40" s="14"/>
      <c r="V40" s="14">
        <f t="shared" si="21"/>
        <v>22.384615384615383</v>
      </c>
      <c r="W40" s="14">
        <f t="shared" si="22"/>
        <v>17.46153846153846</v>
      </c>
      <c r="X40" s="14">
        <f>IFERROR(VLOOKUP(A40,[1]TDSheet!$A:$L,6,0),0)/5</f>
        <v>0</v>
      </c>
      <c r="Y40" s="14">
        <v>10.4</v>
      </c>
      <c r="Z40" s="14">
        <v>26.6</v>
      </c>
      <c r="AA40" s="14">
        <v>22</v>
      </c>
      <c r="AB40" s="14">
        <v>14.4</v>
      </c>
      <c r="AC40" s="14">
        <v>5.92</v>
      </c>
      <c r="AD40" s="14">
        <v>6.24</v>
      </c>
      <c r="AE40" s="14">
        <v>5.8</v>
      </c>
      <c r="AF40" s="14">
        <v>7.2</v>
      </c>
      <c r="AG40" s="14"/>
      <c r="AH40" s="14">
        <f t="shared" si="14"/>
        <v>76.800000000000011</v>
      </c>
      <c r="AI40" s="7">
        <v>16</v>
      </c>
      <c r="AJ40" s="9">
        <f t="shared" si="15"/>
        <v>12</v>
      </c>
      <c r="AK40" s="14">
        <f t="shared" si="16"/>
        <v>76.800000000000011</v>
      </c>
      <c r="AL40" s="14">
        <v>12</v>
      </c>
      <c r="AM40" s="14">
        <v>84</v>
      </c>
      <c r="AN40" s="9">
        <f t="shared" si="17"/>
        <v>0.14285714285714285</v>
      </c>
      <c r="AO40" s="14"/>
      <c r="AP40" s="14"/>
      <c r="AQ40" s="14"/>
      <c r="AR40" s="14"/>
      <c r="AS40" s="14"/>
      <c r="AT40" s="14"/>
      <c r="AU40" s="14"/>
      <c r="AV40" s="14"/>
      <c r="AW40" s="14"/>
    </row>
    <row r="41" spans="1:49" x14ac:dyDescent="0.25">
      <c r="A41" s="14" t="s">
        <v>91</v>
      </c>
      <c r="B41" s="14" t="s">
        <v>43</v>
      </c>
      <c r="C41" s="14"/>
      <c r="D41" s="14">
        <v>600</v>
      </c>
      <c r="E41" s="14">
        <v>211</v>
      </c>
      <c r="F41" s="14">
        <v>365</v>
      </c>
      <c r="G41" s="7">
        <v>0.7</v>
      </c>
      <c r="H41" s="14">
        <v>180</v>
      </c>
      <c r="I41" s="14" t="s">
        <v>49</v>
      </c>
      <c r="J41" s="14"/>
      <c r="K41" s="14">
        <v>211</v>
      </c>
      <c r="L41" s="14">
        <f t="shared" si="19"/>
        <v>0</v>
      </c>
      <c r="M41" s="14"/>
      <c r="N41" s="14"/>
      <c r="O41" s="14"/>
      <c r="P41" s="14">
        <f t="shared" si="20"/>
        <v>42.2</v>
      </c>
      <c r="Q41" s="4">
        <v>479</v>
      </c>
      <c r="R41" s="4">
        <f t="shared" si="23"/>
        <v>480</v>
      </c>
      <c r="S41" s="4">
        <f t="shared" si="13"/>
        <v>480</v>
      </c>
      <c r="T41" s="4">
        <v>480</v>
      </c>
      <c r="U41" s="14"/>
      <c r="V41" s="14">
        <f t="shared" si="21"/>
        <v>20.023696682464454</v>
      </c>
      <c r="W41" s="14">
        <f t="shared" si="22"/>
        <v>8.6492890995260652</v>
      </c>
      <c r="X41" s="14">
        <f>IFERROR(VLOOKUP(A41,[1]TDSheet!$A:$L,6,0),0)/5</f>
        <v>0</v>
      </c>
      <c r="Y41" s="14">
        <v>12.8</v>
      </c>
      <c r="Z41" s="14">
        <v>21.8</v>
      </c>
      <c r="AA41" s="14">
        <v>16</v>
      </c>
      <c r="AB41" s="14">
        <v>15.4</v>
      </c>
      <c r="AC41" s="14">
        <v>8.9599999999999991</v>
      </c>
      <c r="AD41" s="14">
        <v>10.78</v>
      </c>
      <c r="AE41" s="14">
        <v>7.6</v>
      </c>
      <c r="AF41" s="14">
        <v>12</v>
      </c>
      <c r="AG41" s="14"/>
      <c r="AH41" s="14">
        <f t="shared" si="14"/>
        <v>336</v>
      </c>
      <c r="AI41" s="7">
        <v>10</v>
      </c>
      <c r="AJ41" s="9">
        <f t="shared" si="15"/>
        <v>48</v>
      </c>
      <c r="AK41" s="14">
        <f t="shared" si="16"/>
        <v>336</v>
      </c>
      <c r="AL41" s="14">
        <v>12</v>
      </c>
      <c r="AM41" s="14">
        <v>84</v>
      </c>
      <c r="AN41" s="9">
        <f t="shared" si="17"/>
        <v>0.5714285714285714</v>
      </c>
      <c r="AO41" s="14"/>
      <c r="AP41" s="14"/>
      <c r="AQ41" s="14"/>
      <c r="AR41" s="14"/>
      <c r="AS41" s="14"/>
      <c r="AT41" s="14"/>
      <c r="AU41" s="14"/>
      <c r="AV41" s="14"/>
      <c r="AW41" s="14"/>
    </row>
    <row r="42" spans="1:49" x14ac:dyDescent="0.25">
      <c r="A42" s="14" t="s">
        <v>92</v>
      </c>
      <c r="B42" s="14" t="s">
        <v>43</v>
      </c>
      <c r="C42" s="14">
        <v>65</v>
      </c>
      <c r="D42" s="14">
        <v>508</v>
      </c>
      <c r="E42" s="14">
        <v>19</v>
      </c>
      <c r="F42" s="14">
        <v>548</v>
      </c>
      <c r="G42" s="7">
        <v>0.22</v>
      </c>
      <c r="H42" s="14">
        <v>180</v>
      </c>
      <c r="I42" s="14" t="s">
        <v>49</v>
      </c>
      <c r="J42" s="14"/>
      <c r="K42" s="14">
        <v>23</v>
      </c>
      <c r="L42" s="14">
        <f t="shared" si="19"/>
        <v>-4</v>
      </c>
      <c r="M42" s="14"/>
      <c r="N42" s="14"/>
      <c r="O42" s="14"/>
      <c r="P42" s="14">
        <f t="shared" si="20"/>
        <v>3.8</v>
      </c>
      <c r="Q42" s="4"/>
      <c r="R42" s="4"/>
      <c r="S42" s="4">
        <f t="shared" si="13"/>
        <v>0</v>
      </c>
      <c r="T42" s="4"/>
      <c r="U42" s="14"/>
      <c r="V42" s="14">
        <f t="shared" si="21"/>
        <v>144.21052631578948</v>
      </c>
      <c r="W42" s="14">
        <f t="shared" si="22"/>
        <v>144.21052631578948</v>
      </c>
      <c r="X42" s="14">
        <f>IFERROR(VLOOKUP(A42,[1]TDSheet!$A:$L,6,0),0)/5</f>
        <v>3.2</v>
      </c>
      <c r="Y42" s="14">
        <v>6.2</v>
      </c>
      <c r="Z42" s="14">
        <v>7.8</v>
      </c>
      <c r="AA42" s="14">
        <v>15.8</v>
      </c>
      <c r="AB42" s="14">
        <v>4</v>
      </c>
      <c r="AC42" s="14">
        <v>3.3879999999999999</v>
      </c>
      <c r="AD42" s="14">
        <v>0</v>
      </c>
      <c r="AE42" s="14">
        <v>0</v>
      </c>
      <c r="AF42" s="14">
        <v>0</v>
      </c>
      <c r="AG42" s="22" t="s">
        <v>116</v>
      </c>
      <c r="AH42" s="14">
        <f t="shared" si="14"/>
        <v>0</v>
      </c>
      <c r="AI42" s="7">
        <v>12</v>
      </c>
      <c r="AJ42" s="9">
        <f t="shared" si="15"/>
        <v>0</v>
      </c>
      <c r="AK42" s="14">
        <f t="shared" si="16"/>
        <v>0</v>
      </c>
      <c r="AL42" s="14">
        <v>14</v>
      </c>
      <c r="AM42" s="14">
        <v>70</v>
      </c>
      <c r="AN42" s="9">
        <f t="shared" si="17"/>
        <v>0</v>
      </c>
      <c r="AO42" s="14"/>
      <c r="AP42" s="14"/>
      <c r="AQ42" s="14"/>
      <c r="AR42" s="14"/>
      <c r="AS42" s="14"/>
      <c r="AT42" s="14"/>
      <c r="AU42" s="14"/>
      <c r="AV42" s="14"/>
      <c r="AW42" s="14"/>
    </row>
    <row r="43" spans="1:49" x14ac:dyDescent="0.25">
      <c r="A43" s="14" t="s">
        <v>93</v>
      </c>
      <c r="B43" s="14" t="s">
        <v>43</v>
      </c>
      <c r="C43" s="14">
        <v>296</v>
      </c>
      <c r="D43" s="14"/>
      <c r="E43" s="14">
        <v>26</v>
      </c>
      <c r="F43" s="14">
        <v>270</v>
      </c>
      <c r="G43" s="7">
        <v>0.4</v>
      </c>
      <c r="H43" s="14">
        <v>180</v>
      </c>
      <c r="I43" s="14" t="s">
        <v>49</v>
      </c>
      <c r="J43" s="14"/>
      <c r="K43" s="14">
        <v>26</v>
      </c>
      <c r="L43" s="14">
        <f t="shared" si="19"/>
        <v>0</v>
      </c>
      <c r="M43" s="14"/>
      <c r="N43" s="14"/>
      <c r="O43" s="14"/>
      <c r="P43" s="14">
        <f t="shared" si="20"/>
        <v>5.2</v>
      </c>
      <c r="Q43" s="4"/>
      <c r="R43" s="4"/>
      <c r="S43" s="4">
        <f t="shared" si="13"/>
        <v>0</v>
      </c>
      <c r="T43" s="4"/>
      <c r="U43" s="14"/>
      <c r="V43" s="14">
        <f t="shared" si="21"/>
        <v>51.92307692307692</v>
      </c>
      <c r="W43" s="14">
        <f t="shared" si="22"/>
        <v>51.92307692307692</v>
      </c>
      <c r="X43" s="14">
        <f>IFERROR(VLOOKUP(A43,[1]TDSheet!$A:$L,6,0),0)/5</f>
        <v>1.2</v>
      </c>
      <c r="Y43" s="14">
        <v>2.8</v>
      </c>
      <c r="Z43" s="14">
        <v>1</v>
      </c>
      <c r="AA43" s="14">
        <v>1</v>
      </c>
      <c r="AB43" s="14">
        <v>1.2</v>
      </c>
      <c r="AC43" s="14">
        <v>0.24</v>
      </c>
      <c r="AD43" s="14">
        <v>0.32</v>
      </c>
      <c r="AE43" s="14">
        <v>0</v>
      </c>
      <c r="AF43" s="14">
        <v>0</v>
      </c>
      <c r="AG43" s="21" t="s">
        <v>50</v>
      </c>
      <c r="AH43" s="14">
        <f t="shared" si="14"/>
        <v>0</v>
      </c>
      <c r="AI43" s="7">
        <v>16</v>
      </c>
      <c r="AJ43" s="9">
        <f t="shared" si="15"/>
        <v>0</v>
      </c>
      <c r="AK43" s="14">
        <f t="shared" si="16"/>
        <v>0</v>
      </c>
      <c r="AL43" s="14">
        <v>12</v>
      </c>
      <c r="AM43" s="14">
        <v>84</v>
      </c>
      <c r="AN43" s="9">
        <f t="shared" si="17"/>
        <v>0</v>
      </c>
      <c r="AO43" s="14"/>
      <c r="AP43" s="14"/>
      <c r="AQ43" s="14"/>
      <c r="AR43" s="14"/>
      <c r="AS43" s="14"/>
      <c r="AT43" s="14"/>
      <c r="AU43" s="14"/>
      <c r="AV43" s="14"/>
      <c r="AW43" s="14"/>
    </row>
    <row r="44" spans="1:49" x14ac:dyDescent="0.25">
      <c r="A44" s="14" t="s">
        <v>94</v>
      </c>
      <c r="B44" s="14" t="s">
        <v>43</v>
      </c>
      <c r="C44" s="14"/>
      <c r="D44" s="14"/>
      <c r="E44" s="14"/>
      <c r="F44" s="14"/>
      <c r="G44" s="7">
        <v>0.7</v>
      </c>
      <c r="H44" s="14">
        <v>180</v>
      </c>
      <c r="I44" s="14" t="s">
        <v>49</v>
      </c>
      <c r="J44" s="14"/>
      <c r="K44" s="14"/>
      <c r="L44" s="14">
        <f t="shared" si="19"/>
        <v>0</v>
      </c>
      <c r="M44" s="14"/>
      <c r="N44" s="14"/>
      <c r="O44" s="14"/>
      <c r="P44" s="14">
        <f t="shared" si="20"/>
        <v>0</v>
      </c>
      <c r="Q44" s="4">
        <v>96</v>
      </c>
      <c r="R44" s="4">
        <f t="shared" ref="R44:R45" si="24">T44</f>
        <v>96</v>
      </c>
      <c r="S44" s="4">
        <f t="shared" si="13"/>
        <v>96</v>
      </c>
      <c r="T44" s="4">
        <v>96</v>
      </c>
      <c r="U44" s="14"/>
      <c r="V44" s="14" t="e">
        <f t="shared" si="21"/>
        <v>#DIV/0!</v>
      </c>
      <c r="W44" s="14" t="e">
        <f t="shared" si="22"/>
        <v>#DIV/0!</v>
      </c>
      <c r="X44" s="14">
        <f>IFERROR(VLOOKUP(A44,[1]TDSheet!$A:$L,6,0),0)/5</f>
        <v>3.4</v>
      </c>
      <c r="Y44" s="14">
        <v>3.2</v>
      </c>
      <c r="Z44" s="14">
        <v>2</v>
      </c>
      <c r="AA44" s="14">
        <v>1.6</v>
      </c>
      <c r="AB44" s="14">
        <v>2</v>
      </c>
      <c r="AC44" s="14">
        <v>0.42</v>
      </c>
      <c r="AD44" s="14">
        <v>0</v>
      </c>
      <c r="AE44" s="14">
        <v>0.6</v>
      </c>
      <c r="AF44" s="14">
        <v>1.2</v>
      </c>
      <c r="AG44" s="14"/>
      <c r="AH44" s="14">
        <f t="shared" si="14"/>
        <v>67.199999999999989</v>
      </c>
      <c r="AI44" s="7">
        <v>8</v>
      </c>
      <c r="AJ44" s="9">
        <f t="shared" si="15"/>
        <v>12</v>
      </c>
      <c r="AK44" s="14">
        <f t="shared" si="16"/>
        <v>67.199999999999989</v>
      </c>
      <c r="AL44" s="14">
        <v>12</v>
      </c>
      <c r="AM44" s="14">
        <v>84</v>
      </c>
      <c r="AN44" s="9">
        <f t="shared" si="17"/>
        <v>0.14285714285714285</v>
      </c>
      <c r="AO44" s="14"/>
      <c r="AP44" s="14"/>
      <c r="AQ44" s="14"/>
      <c r="AR44" s="14"/>
      <c r="AS44" s="14"/>
      <c r="AT44" s="14"/>
      <c r="AU44" s="14"/>
      <c r="AV44" s="14"/>
      <c r="AW44" s="14"/>
    </row>
    <row r="45" spans="1:49" x14ac:dyDescent="0.25">
      <c r="A45" s="14" t="s">
        <v>95</v>
      </c>
      <c r="B45" s="14" t="s">
        <v>63</v>
      </c>
      <c r="C45" s="14"/>
      <c r="D45" s="14">
        <v>240</v>
      </c>
      <c r="E45" s="14">
        <v>128</v>
      </c>
      <c r="F45" s="14">
        <v>107</v>
      </c>
      <c r="G45" s="7">
        <v>1</v>
      </c>
      <c r="H45" s="14">
        <v>180</v>
      </c>
      <c r="I45" s="14" t="s">
        <v>49</v>
      </c>
      <c r="J45" s="14"/>
      <c r="K45" s="14">
        <v>128</v>
      </c>
      <c r="L45" s="14">
        <f t="shared" si="19"/>
        <v>0</v>
      </c>
      <c r="M45" s="14"/>
      <c r="N45" s="14"/>
      <c r="O45" s="14"/>
      <c r="P45" s="14">
        <f t="shared" si="20"/>
        <v>25.6</v>
      </c>
      <c r="Q45" s="4">
        <v>405</v>
      </c>
      <c r="R45" s="4">
        <f t="shared" si="24"/>
        <v>420</v>
      </c>
      <c r="S45" s="4">
        <f t="shared" si="13"/>
        <v>420</v>
      </c>
      <c r="T45" s="4">
        <v>420</v>
      </c>
      <c r="U45" s="14"/>
      <c r="V45" s="14">
        <f t="shared" si="21"/>
        <v>20.5859375</v>
      </c>
      <c r="W45" s="14">
        <f t="shared" si="22"/>
        <v>4.1796875</v>
      </c>
      <c r="X45" s="14">
        <f>IFERROR(VLOOKUP(A45,[1]TDSheet!$A:$L,6,0),0)/5</f>
        <v>0</v>
      </c>
      <c r="Y45" s="14">
        <v>0</v>
      </c>
      <c r="Z45" s="14">
        <v>5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3" t="s">
        <v>96</v>
      </c>
      <c r="AH45" s="14">
        <f t="shared" si="14"/>
        <v>420</v>
      </c>
      <c r="AI45" s="7">
        <v>5</v>
      </c>
      <c r="AJ45" s="9">
        <f t="shared" si="15"/>
        <v>84</v>
      </c>
      <c r="AK45" s="14">
        <f t="shared" si="16"/>
        <v>420</v>
      </c>
      <c r="AL45" s="14">
        <v>12</v>
      </c>
      <c r="AM45" s="14">
        <v>84</v>
      </c>
      <c r="AN45" s="9">
        <f t="shared" si="17"/>
        <v>1</v>
      </c>
      <c r="AO45" s="14"/>
      <c r="AP45" s="14"/>
      <c r="AQ45" s="14"/>
      <c r="AR45" s="14"/>
      <c r="AS45" s="14"/>
      <c r="AT45" s="14"/>
      <c r="AU45" s="14"/>
      <c r="AV45" s="14"/>
      <c r="AW45" s="14"/>
    </row>
    <row r="46" spans="1:49" x14ac:dyDescent="0.25">
      <c r="A46" s="30" t="s">
        <v>97</v>
      </c>
      <c r="B46" s="14" t="s">
        <v>43</v>
      </c>
      <c r="C46" s="14"/>
      <c r="D46" s="14">
        <v>480</v>
      </c>
      <c r="E46" s="14">
        <v>130</v>
      </c>
      <c r="F46" s="14">
        <v>345</v>
      </c>
      <c r="G46" s="7">
        <v>0.7</v>
      </c>
      <c r="H46" s="14">
        <v>180</v>
      </c>
      <c r="I46" s="14" t="s">
        <v>49</v>
      </c>
      <c r="J46" s="14"/>
      <c r="K46" s="14">
        <v>130</v>
      </c>
      <c r="L46" s="14">
        <f t="shared" si="19"/>
        <v>0</v>
      </c>
      <c r="M46" s="14"/>
      <c r="N46" s="14"/>
      <c r="O46" s="14"/>
      <c r="P46" s="14">
        <f t="shared" si="20"/>
        <v>26</v>
      </c>
      <c r="Q46" s="4">
        <v>175</v>
      </c>
      <c r="R46" s="29">
        <v>0</v>
      </c>
      <c r="S46" s="4">
        <f t="shared" si="13"/>
        <v>0</v>
      </c>
      <c r="T46" s="4">
        <v>192</v>
      </c>
      <c r="U46" s="14"/>
      <c r="V46" s="14">
        <f t="shared" si="21"/>
        <v>13.26923076923077</v>
      </c>
      <c r="W46" s="14">
        <f t="shared" si="22"/>
        <v>13.26923076923077</v>
      </c>
      <c r="X46" s="14">
        <f>IFERROR(VLOOKUP(A46,[1]TDSheet!$A:$L,6,0),0)/5</f>
        <v>0</v>
      </c>
      <c r="Y46" s="14">
        <v>15.4</v>
      </c>
      <c r="Z46" s="14">
        <v>32</v>
      </c>
      <c r="AA46" s="14">
        <v>0</v>
      </c>
      <c r="AB46" s="14">
        <v>0</v>
      </c>
      <c r="AC46" s="14">
        <v>0</v>
      </c>
      <c r="AD46" s="14">
        <v>0.7</v>
      </c>
      <c r="AE46" s="14">
        <v>8</v>
      </c>
      <c r="AF46" s="14">
        <v>5.8</v>
      </c>
      <c r="AG46" s="32" t="s">
        <v>73</v>
      </c>
      <c r="AH46" s="14">
        <f t="shared" si="14"/>
        <v>0</v>
      </c>
      <c r="AI46" s="7">
        <v>8</v>
      </c>
      <c r="AJ46" s="9">
        <f t="shared" si="15"/>
        <v>0</v>
      </c>
      <c r="AK46" s="14">
        <f t="shared" si="16"/>
        <v>0</v>
      </c>
      <c r="AL46" s="14">
        <v>12</v>
      </c>
      <c r="AM46" s="14">
        <v>84</v>
      </c>
      <c r="AN46" s="9">
        <f t="shared" si="17"/>
        <v>0</v>
      </c>
      <c r="AO46" s="14"/>
      <c r="AP46" s="14"/>
      <c r="AQ46" s="14"/>
      <c r="AR46" s="14"/>
      <c r="AS46" s="14"/>
      <c r="AT46" s="14"/>
      <c r="AU46" s="14"/>
      <c r="AV46" s="14"/>
      <c r="AW46" s="14"/>
    </row>
    <row r="47" spans="1:49" x14ac:dyDescent="0.25">
      <c r="A47" s="14" t="s">
        <v>98</v>
      </c>
      <c r="B47" s="14" t="s">
        <v>43</v>
      </c>
      <c r="C47" s="14"/>
      <c r="D47" s="14">
        <v>96</v>
      </c>
      <c r="E47" s="14">
        <v>55</v>
      </c>
      <c r="F47" s="14">
        <v>41</v>
      </c>
      <c r="G47" s="7">
        <v>0.9</v>
      </c>
      <c r="H47" s="14">
        <v>180</v>
      </c>
      <c r="I47" s="14" t="s">
        <v>49</v>
      </c>
      <c r="J47" s="14"/>
      <c r="K47" s="14">
        <v>55</v>
      </c>
      <c r="L47" s="14">
        <f t="shared" si="19"/>
        <v>0</v>
      </c>
      <c r="M47" s="14"/>
      <c r="N47" s="14"/>
      <c r="O47" s="14"/>
      <c r="P47" s="14">
        <f t="shared" si="20"/>
        <v>11</v>
      </c>
      <c r="Q47" s="4">
        <v>179</v>
      </c>
      <c r="R47" s="4">
        <f>T47</f>
        <v>192</v>
      </c>
      <c r="S47" s="4">
        <f t="shared" si="13"/>
        <v>192</v>
      </c>
      <c r="T47" s="4">
        <v>192</v>
      </c>
      <c r="U47" s="14"/>
      <c r="V47" s="14">
        <f t="shared" si="21"/>
        <v>21.181818181818183</v>
      </c>
      <c r="W47" s="14">
        <f t="shared" si="22"/>
        <v>3.7272727272727271</v>
      </c>
      <c r="X47" s="14">
        <f>IFERROR(VLOOKUP(A47,[1]TDSheet!$A:$L,6,0),0)/5</f>
        <v>0</v>
      </c>
      <c r="Y47" s="14">
        <v>5.2</v>
      </c>
      <c r="Z47" s="14">
        <v>14.2</v>
      </c>
      <c r="AA47" s="14">
        <v>0</v>
      </c>
      <c r="AB47" s="14">
        <v>0</v>
      </c>
      <c r="AC47" s="14">
        <v>0.72</v>
      </c>
      <c r="AD47" s="14">
        <v>1.44</v>
      </c>
      <c r="AE47" s="14">
        <v>0</v>
      </c>
      <c r="AF47" s="14">
        <v>0.6</v>
      </c>
      <c r="AG47" s="14"/>
      <c r="AH47" s="14">
        <f t="shared" si="14"/>
        <v>172.8</v>
      </c>
      <c r="AI47" s="7">
        <v>8</v>
      </c>
      <c r="AJ47" s="9">
        <f t="shared" si="15"/>
        <v>24</v>
      </c>
      <c r="AK47" s="14">
        <f t="shared" si="16"/>
        <v>172.8</v>
      </c>
      <c r="AL47" s="14">
        <v>12</v>
      </c>
      <c r="AM47" s="14">
        <v>84</v>
      </c>
      <c r="AN47" s="9">
        <f t="shared" si="17"/>
        <v>0.2857142857142857</v>
      </c>
      <c r="AO47" s="14"/>
      <c r="AP47" s="14"/>
      <c r="AQ47" s="14"/>
      <c r="AR47" s="14"/>
      <c r="AS47" s="14"/>
      <c r="AT47" s="14"/>
      <c r="AU47" s="14"/>
      <c r="AV47" s="14"/>
      <c r="AW47" s="14"/>
    </row>
    <row r="48" spans="1:49" x14ac:dyDescent="0.25">
      <c r="A48" s="14" t="s">
        <v>99</v>
      </c>
      <c r="B48" s="14" t="s">
        <v>43</v>
      </c>
      <c r="C48" s="14">
        <v>36</v>
      </c>
      <c r="D48" s="14">
        <v>192</v>
      </c>
      <c r="E48" s="14">
        <v>30</v>
      </c>
      <c r="F48" s="14">
        <v>198</v>
      </c>
      <c r="G48" s="7">
        <v>0.43</v>
      </c>
      <c r="H48" s="14">
        <v>180</v>
      </c>
      <c r="I48" s="14" t="s">
        <v>49</v>
      </c>
      <c r="J48" s="14"/>
      <c r="K48" s="14">
        <v>30</v>
      </c>
      <c r="L48" s="14">
        <f t="shared" si="19"/>
        <v>0</v>
      </c>
      <c r="M48" s="14"/>
      <c r="N48" s="14"/>
      <c r="O48" s="14"/>
      <c r="P48" s="14">
        <f t="shared" si="20"/>
        <v>6</v>
      </c>
      <c r="Q48" s="4"/>
      <c r="R48" s="4"/>
      <c r="S48" s="4">
        <f t="shared" si="13"/>
        <v>0</v>
      </c>
      <c r="T48" s="4"/>
      <c r="U48" s="14"/>
      <c r="V48" s="14">
        <f t="shared" si="21"/>
        <v>33</v>
      </c>
      <c r="W48" s="14">
        <f t="shared" si="22"/>
        <v>33</v>
      </c>
      <c r="X48" s="14">
        <f>IFERROR(VLOOKUP(A48,[1]TDSheet!$A:$L,6,0),0)/5</f>
        <v>0.4</v>
      </c>
      <c r="Y48" s="14">
        <v>3.4</v>
      </c>
      <c r="Z48" s="14">
        <v>3.8</v>
      </c>
      <c r="AA48" s="14">
        <v>2</v>
      </c>
      <c r="AB48" s="14">
        <v>0.4</v>
      </c>
      <c r="AC48" s="14">
        <v>1.8919999999999999</v>
      </c>
      <c r="AD48" s="14">
        <v>0.94600000000000006</v>
      </c>
      <c r="AE48" s="14">
        <v>1.2</v>
      </c>
      <c r="AF48" s="14">
        <v>0.8</v>
      </c>
      <c r="AG48" s="14"/>
      <c r="AH48" s="14">
        <f t="shared" si="14"/>
        <v>0</v>
      </c>
      <c r="AI48" s="7">
        <v>16</v>
      </c>
      <c r="AJ48" s="9">
        <f t="shared" si="15"/>
        <v>0</v>
      </c>
      <c r="AK48" s="14">
        <f t="shared" si="16"/>
        <v>0</v>
      </c>
      <c r="AL48" s="14">
        <v>12</v>
      </c>
      <c r="AM48" s="14">
        <v>84</v>
      </c>
      <c r="AN48" s="9">
        <f t="shared" si="17"/>
        <v>0</v>
      </c>
      <c r="AO48" s="14"/>
      <c r="AP48" s="14"/>
      <c r="AQ48" s="14"/>
      <c r="AR48" s="14"/>
      <c r="AS48" s="14"/>
      <c r="AT48" s="14"/>
      <c r="AU48" s="14"/>
      <c r="AV48" s="14"/>
      <c r="AW48" s="14"/>
    </row>
    <row r="49" spans="1:49" x14ac:dyDescent="0.25">
      <c r="A49" s="14" t="s">
        <v>100</v>
      </c>
      <c r="B49" s="14" t="s">
        <v>43</v>
      </c>
      <c r="C49" s="14">
        <v>32</v>
      </c>
      <c r="D49" s="14">
        <v>96</v>
      </c>
      <c r="E49" s="14">
        <v>62</v>
      </c>
      <c r="F49" s="14">
        <v>66</v>
      </c>
      <c r="G49" s="7">
        <v>0.9</v>
      </c>
      <c r="H49" s="14">
        <v>180</v>
      </c>
      <c r="I49" s="14" t="s">
        <v>49</v>
      </c>
      <c r="J49" s="14"/>
      <c r="K49" s="14">
        <v>62</v>
      </c>
      <c r="L49" s="14">
        <f t="shared" si="19"/>
        <v>0</v>
      </c>
      <c r="M49" s="14"/>
      <c r="N49" s="14"/>
      <c r="O49" s="14"/>
      <c r="P49" s="14">
        <f t="shared" si="20"/>
        <v>12.4</v>
      </c>
      <c r="Q49" s="4">
        <v>182</v>
      </c>
      <c r="R49" s="4">
        <f t="shared" ref="R49:R51" si="25">T49</f>
        <v>192</v>
      </c>
      <c r="S49" s="4">
        <f t="shared" si="13"/>
        <v>192</v>
      </c>
      <c r="T49" s="4">
        <v>192</v>
      </c>
      <c r="U49" s="14"/>
      <c r="V49" s="14">
        <f t="shared" si="21"/>
        <v>20.806451612903224</v>
      </c>
      <c r="W49" s="14">
        <f t="shared" si="22"/>
        <v>5.32258064516129</v>
      </c>
      <c r="X49" s="14">
        <f>IFERROR(VLOOKUP(A49,[1]TDSheet!$A:$L,6,0),0)/5</f>
        <v>0</v>
      </c>
      <c r="Y49" s="14">
        <v>7.2</v>
      </c>
      <c r="Z49" s="14">
        <v>11.8</v>
      </c>
      <c r="AA49" s="14">
        <v>0</v>
      </c>
      <c r="AB49" s="14">
        <v>0</v>
      </c>
      <c r="AC49" s="14">
        <v>1.08</v>
      </c>
      <c r="AD49" s="14">
        <v>4.1399999999999997</v>
      </c>
      <c r="AE49" s="14">
        <v>0</v>
      </c>
      <c r="AF49" s="14">
        <v>0.4</v>
      </c>
      <c r="AG49" s="14"/>
      <c r="AH49" s="14">
        <f t="shared" si="14"/>
        <v>172.8</v>
      </c>
      <c r="AI49" s="7">
        <v>8</v>
      </c>
      <c r="AJ49" s="9">
        <f t="shared" si="15"/>
        <v>24</v>
      </c>
      <c r="AK49" s="14">
        <f t="shared" si="16"/>
        <v>172.8</v>
      </c>
      <c r="AL49" s="14">
        <v>12</v>
      </c>
      <c r="AM49" s="14">
        <v>84</v>
      </c>
      <c r="AN49" s="9">
        <f t="shared" si="17"/>
        <v>0.2857142857142857</v>
      </c>
      <c r="AO49" s="14"/>
      <c r="AP49" s="14"/>
      <c r="AQ49" s="14"/>
      <c r="AR49" s="14"/>
      <c r="AS49" s="14"/>
      <c r="AT49" s="14"/>
      <c r="AU49" s="14"/>
      <c r="AV49" s="14"/>
      <c r="AW49" s="14"/>
    </row>
    <row r="50" spans="1:49" x14ac:dyDescent="0.25">
      <c r="A50" s="14" t="s">
        <v>101</v>
      </c>
      <c r="B50" s="14" t="s">
        <v>43</v>
      </c>
      <c r="C50" s="14">
        <v>116</v>
      </c>
      <c r="D50" s="14"/>
      <c r="E50" s="14">
        <v>30</v>
      </c>
      <c r="F50" s="14">
        <v>86</v>
      </c>
      <c r="G50" s="7">
        <v>0.43</v>
      </c>
      <c r="H50" s="14">
        <v>180</v>
      </c>
      <c r="I50" s="14" t="s">
        <v>49</v>
      </c>
      <c r="J50" s="14"/>
      <c r="K50" s="14">
        <v>37</v>
      </c>
      <c r="L50" s="14">
        <f t="shared" si="19"/>
        <v>-7</v>
      </c>
      <c r="M50" s="14"/>
      <c r="N50" s="14"/>
      <c r="O50" s="14"/>
      <c r="P50" s="14">
        <f t="shared" si="20"/>
        <v>6</v>
      </c>
      <c r="Q50" s="4"/>
      <c r="R50" s="4">
        <f t="shared" si="25"/>
        <v>192</v>
      </c>
      <c r="S50" s="4">
        <f t="shared" si="13"/>
        <v>192</v>
      </c>
      <c r="T50" s="4">
        <v>192</v>
      </c>
      <c r="U50" s="14" t="s">
        <v>119</v>
      </c>
      <c r="V50" s="14">
        <f t="shared" si="21"/>
        <v>46.333333333333336</v>
      </c>
      <c r="W50" s="14">
        <f t="shared" si="22"/>
        <v>14.333333333333334</v>
      </c>
      <c r="X50" s="14">
        <f>IFERROR(VLOOKUP(A50,[1]TDSheet!$A:$L,6,0),0)/5</f>
        <v>3.8</v>
      </c>
      <c r="Y50" s="14">
        <v>5.6</v>
      </c>
      <c r="Z50" s="14">
        <v>8.1999999999999993</v>
      </c>
      <c r="AA50" s="14">
        <v>2.2000000000000002</v>
      </c>
      <c r="AB50" s="14">
        <v>1.6</v>
      </c>
      <c r="AC50" s="14">
        <v>1.548</v>
      </c>
      <c r="AD50" s="14">
        <v>0.68799999999999994</v>
      </c>
      <c r="AE50" s="14">
        <v>0.6</v>
      </c>
      <c r="AF50" s="14">
        <v>0.6</v>
      </c>
      <c r="AG50" s="14"/>
      <c r="AH50" s="14">
        <f t="shared" si="14"/>
        <v>82.56</v>
      </c>
      <c r="AI50" s="7">
        <v>16</v>
      </c>
      <c r="AJ50" s="9">
        <f t="shared" si="15"/>
        <v>12</v>
      </c>
      <c r="AK50" s="14">
        <f t="shared" si="16"/>
        <v>82.56</v>
      </c>
      <c r="AL50" s="14">
        <v>12</v>
      </c>
      <c r="AM50" s="14">
        <v>84</v>
      </c>
      <c r="AN50" s="9">
        <f t="shared" si="17"/>
        <v>0.14285714285714285</v>
      </c>
      <c r="AO50" s="14"/>
      <c r="AP50" s="14"/>
      <c r="AQ50" s="14"/>
      <c r="AR50" s="14"/>
      <c r="AS50" s="14"/>
      <c r="AT50" s="14"/>
      <c r="AU50" s="14"/>
      <c r="AV50" s="14"/>
      <c r="AW50" s="14"/>
    </row>
    <row r="51" spans="1:49" x14ac:dyDescent="0.25">
      <c r="A51" s="14" t="s">
        <v>102</v>
      </c>
      <c r="B51" s="14" t="s">
        <v>63</v>
      </c>
      <c r="C51" s="14">
        <v>20</v>
      </c>
      <c r="D51" s="14"/>
      <c r="E51" s="14"/>
      <c r="F51" s="14">
        <v>20</v>
      </c>
      <c r="G51" s="7">
        <v>1</v>
      </c>
      <c r="H51" s="14">
        <v>180</v>
      </c>
      <c r="I51" s="14" t="s">
        <v>49</v>
      </c>
      <c r="J51" s="14"/>
      <c r="K51" s="14">
        <v>15</v>
      </c>
      <c r="L51" s="14">
        <f t="shared" si="19"/>
        <v>-15</v>
      </c>
      <c r="M51" s="14"/>
      <c r="N51" s="14"/>
      <c r="O51" s="14"/>
      <c r="P51" s="14">
        <f t="shared" si="20"/>
        <v>0</v>
      </c>
      <c r="Q51" s="4"/>
      <c r="R51" s="4">
        <f t="shared" si="25"/>
        <v>60</v>
      </c>
      <c r="S51" s="4">
        <f t="shared" si="13"/>
        <v>60</v>
      </c>
      <c r="T51" s="4">
        <v>60</v>
      </c>
      <c r="U51" s="14" t="s">
        <v>117</v>
      </c>
      <c r="V51" s="14" t="e">
        <f t="shared" si="21"/>
        <v>#DIV/0!</v>
      </c>
      <c r="W51" s="14" t="e">
        <f t="shared" si="22"/>
        <v>#DIV/0!</v>
      </c>
      <c r="X51" s="14">
        <f>IFERROR(VLOOKUP(A51,[1]TDSheet!$A:$L,6,0),0)/5</f>
        <v>0</v>
      </c>
      <c r="Y51" s="14">
        <v>1</v>
      </c>
      <c r="Z51" s="14">
        <v>3</v>
      </c>
      <c r="AA51" s="14">
        <v>0</v>
      </c>
      <c r="AB51" s="14">
        <v>0</v>
      </c>
      <c r="AC51" s="14">
        <v>0</v>
      </c>
      <c r="AD51" s="14">
        <v>0</v>
      </c>
      <c r="AE51" s="14">
        <v>2</v>
      </c>
      <c r="AF51" s="14">
        <v>1</v>
      </c>
      <c r="AG51" s="21" t="s">
        <v>50</v>
      </c>
      <c r="AH51" s="14">
        <f t="shared" si="14"/>
        <v>60</v>
      </c>
      <c r="AI51" s="7">
        <v>5</v>
      </c>
      <c r="AJ51" s="9">
        <f t="shared" si="15"/>
        <v>12</v>
      </c>
      <c r="AK51" s="14">
        <f t="shared" si="16"/>
        <v>60</v>
      </c>
      <c r="AL51" s="14">
        <v>12</v>
      </c>
      <c r="AM51" s="14">
        <v>144</v>
      </c>
      <c r="AN51" s="9">
        <f t="shared" si="17"/>
        <v>8.3333333333333329E-2</v>
      </c>
      <c r="AO51" s="14"/>
      <c r="AP51" s="14"/>
      <c r="AQ51" s="14"/>
      <c r="AR51" s="14"/>
      <c r="AS51" s="14"/>
      <c r="AT51" s="14"/>
      <c r="AU51" s="14"/>
      <c r="AV51" s="14"/>
      <c r="AW51" s="14"/>
    </row>
    <row r="52" spans="1:49" x14ac:dyDescent="0.25">
      <c r="A52" s="30" t="s">
        <v>103</v>
      </c>
      <c r="B52" s="14" t="s">
        <v>43</v>
      </c>
      <c r="C52" s="14"/>
      <c r="D52" s="14"/>
      <c r="E52" s="14"/>
      <c r="F52" s="14"/>
      <c r="G52" s="7">
        <v>1</v>
      </c>
      <c r="H52" s="14">
        <v>180</v>
      </c>
      <c r="I52" s="14" t="s">
        <v>49</v>
      </c>
      <c r="J52" s="14"/>
      <c r="K52" s="14"/>
      <c r="L52" s="14">
        <f t="shared" si="19"/>
        <v>0</v>
      </c>
      <c r="M52" s="14"/>
      <c r="N52" s="14"/>
      <c r="O52" s="14"/>
      <c r="P52" s="14">
        <f t="shared" si="20"/>
        <v>0</v>
      </c>
      <c r="Q52" s="4">
        <v>60</v>
      </c>
      <c r="R52" s="29">
        <v>0</v>
      </c>
      <c r="S52" s="4">
        <f t="shared" si="13"/>
        <v>0</v>
      </c>
      <c r="T52" s="4">
        <v>60</v>
      </c>
      <c r="U52" s="14"/>
      <c r="V52" s="14" t="e">
        <f t="shared" si="21"/>
        <v>#DIV/0!</v>
      </c>
      <c r="W52" s="14" t="e">
        <f t="shared" si="22"/>
        <v>#DIV/0!</v>
      </c>
      <c r="X52" s="14">
        <f>IFERROR(VLOOKUP(A52,[1]TDSheet!$A:$L,6,0),0)/5</f>
        <v>3</v>
      </c>
      <c r="Y52" s="14">
        <v>1.6</v>
      </c>
      <c r="Z52" s="14">
        <v>4.4000000000000004</v>
      </c>
      <c r="AA52" s="14">
        <v>0.4</v>
      </c>
      <c r="AB52" s="14">
        <v>2.8</v>
      </c>
      <c r="AC52" s="14">
        <v>0</v>
      </c>
      <c r="AD52" s="14">
        <v>0</v>
      </c>
      <c r="AE52" s="14">
        <v>4.8</v>
      </c>
      <c r="AF52" s="14">
        <v>4.2</v>
      </c>
      <c r="AG52" s="32" t="s">
        <v>73</v>
      </c>
      <c r="AH52" s="14">
        <f t="shared" si="14"/>
        <v>0</v>
      </c>
      <c r="AI52" s="7">
        <v>5</v>
      </c>
      <c r="AJ52" s="9">
        <f t="shared" si="15"/>
        <v>0</v>
      </c>
      <c r="AK52" s="14">
        <f t="shared" si="16"/>
        <v>0</v>
      </c>
      <c r="AL52" s="14">
        <v>12</v>
      </c>
      <c r="AM52" s="14">
        <v>84</v>
      </c>
      <c r="AN52" s="9">
        <f t="shared" si="17"/>
        <v>0</v>
      </c>
      <c r="AO52" s="14"/>
      <c r="AP52" s="14"/>
      <c r="AQ52" s="14"/>
      <c r="AR52" s="14"/>
      <c r="AS52" s="14"/>
      <c r="AT52" s="14"/>
      <c r="AU52" s="14"/>
      <c r="AV52" s="14"/>
      <c r="AW52" s="14"/>
    </row>
    <row r="53" spans="1:49" x14ac:dyDescent="0.25">
      <c r="A53" s="14" t="s">
        <v>104</v>
      </c>
      <c r="B53" s="14" t="s">
        <v>63</v>
      </c>
      <c r="C53" s="14">
        <v>18.5</v>
      </c>
      <c r="D53" s="14"/>
      <c r="E53" s="14"/>
      <c r="F53" s="14">
        <v>18.5</v>
      </c>
      <c r="G53" s="7">
        <v>1</v>
      </c>
      <c r="H53" s="14">
        <v>180</v>
      </c>
      <c r="I53" s="14" t="s">
        <v>49</v>
      </c>
      <c r="J53" s="14"/>
      <c r="K53" s="14"/>
      <c r="L53" s="14">
        <f t="shared" si="19"/>
        <v>0</v>
      </c>
      <c r="M53" s="14"/>
      <c r="N53" s="14"/>
      <c r="O53" s="14"/>
      <c r="P53" s="14">
        <f t="shared" si="20"/>
        <v>0</v>
      </c>
      <c r="Q53" s="4"/>
      <c r="R53" s="4"/>
      <c r="S53" s="4">
        <f t="shared" si="13"/>
        <v>0</v>
      </c>
      <c r="T53" s="4"/>
      <c r="U53" s="14"/>
      <c r="V53" s="14" t="e">
        <f t="shared" si="21"/>
        <v>#DIV/0!</v>
      </c>
      <c r="W53" s="14" t="e">
        <f t="shared" si="22"/>
        <v>#DIV/0!</v>
      </c>
      <c r="X53" s="14">
        <f>IFERROR(VLOOKUP(A53,[1]TDSheet!$A:$L,6,0),0)/5</f>
        <v>0</v>
      </c>
      <c r="Y53" s="14">
        <v>0.74</v>
      </c>
      <c r="Z53" s="14">
        <v>0</v>
      </c>
      <c r="AA53" s="14">
        <v>0</v>
      </c>
      <c r="AB53" s="14">
        <v>0</v>
      </c>
      <c r="AC53" s="14">
        <v>0</v>
      </c>
      <c r="AD53" s="14">
        <v>0.74</v>
      </c>
      <c r="AE53" s="14">
        <v>0</v>
      </c>
      <c r="AF53" s="14">
        <v>0</v>
      </c>
      <c r="AG53" s="21" t="s">
        <v>50</v>
      </c>
      <c r="AH53" s="14">
        <f t="shared" si="14"/>
        <v>0</v>
      </c>
      <c r="AI53" s="7">
        <v>3.7</v>
      </c>
      <c r="AJ53" s="9">
        <f t="shared" si="15"/>
        <v>0</v>
      </c>
      <c r="AK53" s="14">
        <f t="shared" si="16"/>
        <v>0</v>
      </c>
      <c r="AL53" s="14">
        <v>14</v>
      </c>
      <c r="AM53" s="14">
        <v>126</v>
      </c>
      <c r="AN53" s="9">
        <f t="shared" si="17"/>
        <v>0</v>
      </c>
      <c r="AO53" s="14"/>
      <c r="AP53" s="14"/>
      <c r="AQ53" s="14"/>
      <c r="AR53" s="14"/>
      <c r="AS53" s="14"/>
      <c r="AT53" s="14"/>
      <c r="AU53" s="14"/>
      <c r="AV53" s="14"/>
      <c r="AW53" s="14"/>
    </row>
    <row r="54" spans="1:49" x14ac:dyDescent="0.25">
      <c r="A54" s="14" t="s">
        <v>105</v>
      </c>
      <c r="B54" s="14" t="s">
        <v>43</v>
      </c>
      <c r="C54" s="14">
        <v>808</v>
      </c>
      <c r="D54" s="14"/>
      <c r="E54" s="14">
        <v>25</v>
      </c>
      <c r="F54" s="14">
        <v>780</v>
      </c>
      <c r="G54" s="7">
        <v>0.09</v>
      </c>
      <c r="H54" s="14">
        <v>180</v>
      </c>
      <c r="I54" s="14" t="s">
        <v>49</v>
      </c>
      <c r="J54" s="14"/>
      <c r="K54" s="14">
        <v>25</v>
      </c>
      <c r="L54" s="14">
        <f t="shared" si="19"/>
        <v>0</v>
      </c>
      <c r="M54" s="14"/>
      <c r="N54" s="14"/>
      <c r="O54" s="14"/>
      <c r="P54" s="14">
        <f t="shared" si="20"/>
        <v>5</v>
      </c>
      <c r="Q54" s="4"/>
      <c r="R54" s="4"/>
      <c r="S54" s="4">
        <f t="shared" si="13"/>
        <v>0</v>
      </c>
      <c r="T54" s="4"/>
      <c r="U54" s="14"/>
      <c r="V54" s="14">
        <f t="shared" si="21"/>
        <v>156</v>
      </c>
      <c r="W54" s="14">
        <f t="shared" si="22"/>
        <v>156</v>
      </c>
      <c r="X54" s="14">
        <f>IFERROR(VLOOKUP(A54,[1]TDSheet!$A:$L,6,0),0)/5</f>
        <v>10</v>
      </c>
      <c r="Y54" s="14">
        <v>2.8</v>
      </c>
      <c r="Z54" s="14">
        <v>6.4</v>
      </c>
      <c r="AA54" s="14">
        <v>43.6</v>
      </c>
      <c r="AB54" s="14">
        <v>48</v>
      </c>
      <c r="AC54" s="14">
        <v>3.42</v>
      </c>
      <c r="AD54" s="14">
        <v>2.286</v>
      </c>
      <c r="AE54" s="14">
        <v>17</v>
      </c>
      <c r="AF54" s="14">
        <v>28</v>
      </c>
      <c r="AG54" s="21" t="s">
        <v>50</v>
      </c>
      <c r="AH54" s="14">
        <f t="shared" si="14"/>
        <v>0</v>
      </c>
      <c r="AI54" s="7">
        <v>30</v>
      </c>
      <c r="AJ54" s="9">
        <f t="shared" si="15"/>
        <v>0</v>
      </c>
      <c r="AK54" s="14">
        <f t="shared" si="16"/>
        <v>0</v>
      </c>
      <c r="AL54" s="14">
        <v>14</v>
      </c>
      <c r="AM54" s="14">
        <v>126</v>
      </c>
      <c r="AN54" s="9">
        <f t="shared" si="17"/>
        <v>0</v>
      </c>
      <c r="AO54" s="14"/>
      <c r="AP54" s="14"/>
      <c r="AQ54" s="14"/>
      <c r="AR54" s="14"/>
      <c r="AS54" s="14"/>
      <c r="AT54" s="14"/>
      <c r="AU54" s="14"/>
      <c r="AV54" s="14"/>
      <c r="AW54" s="14"/>
    </row>
    <row r="55" spans="1:49" x14ac:dyDescent="0.25">
      <c r="A55" s="14" t="s">
        <v>106</v>
      </c>
      <c r="B55" s="14" t="s">
        <v>43</v>
      </c>
      <c r="C55" s="14">
        <v>52</v>
      </c>
      <c r="D55" s="14">
        <v>504</v>
      </c>
      <c r="E55" s="14">
        <v>226</v>
      </c>
      <c r="F55" s="14">
        <v>313</v>
      </c>
      <c r="G55" s="7">
        <v>0.25</v>
      </c>
      <c r="H55" s="14">
        <v>180</v>
      </c>
      <c r="I55" s="14" t="s">
        <v>49</v>
      </c>
      <c r="J55" s="14"/>
      <c r="K55" s="14">
        <v>226</v>
      </c>
      <c r="L55" s="14">
        <f t="shared" si="19"/>
        <v>0</v>
      </c>
      <c r="M55" s="14"/>
      <c r="N55" s="14"/>
      <c r="O55" s="14"/>
      <c r="P55" s="14">
        <f t="shared" si="20"/>
        <v>45.2</v>
      </c>
      <c r="Q55" s="4">
        <v>591</v>
      </c>
      <c r="R55" s="4">
        <f t="shared" ref="R55:R56" si="26">T55</f>
        <v>672</v>
      </c>
      <c r="S55" s="4">
        <f t="shared" si="13"/>
        <v>672</v>
      </c>
      <c r="T55" s="4">
        <v>672</v>
      </c>
      <c r="U55" s="14"/>
      <c r="V55" s="14">
        <f t="shared" si="21"/>
        <v>21.792035398230087</v>
      </c>
      <c r="W55" s="14">
        <f t="shared" si="22"/>
        <v>6.9247787610619467</v>
      </c>
      <c r="X55" s="14">
        <f>IFERROR(VLOOKUP(A55,[1]TDSheet!$A:$L,6,0),0)/5</f>
        <v>27.8</v>
      </c>
      <c r="Y55" s="14">
        <v>34.200000000000003</v>
      </c>
      <c r="Z55" s="14">
        <v>31.2</v>
      </c>
      <c r="AA55" s="14">
        <v>38.4</v>
      </c>
      <c r="AB55" s="14">
        <v>21.8</v>
      </c>
      <c r="AC55" s="14">
        <v>6.95</v>
      </c>
      <c r="AD55" s="14">
        <v>3.75</v>
      </c>
      <c r="AE55" s="14">
        <v>20.2</v>
      </c>
      <c r="AF55" s="14">
        <v>11.6</v>
      </c>
      <c r="AG55" s="14"/>
      <c r="AH55" s="14">
        <f t="shared" si="14"/>
        <v>168</v>
      </c>
      <c r="AI55" s="7">
        <v>12</v>
      </c>
      <c r="AJ55" s="9">
        <f t="shared" si="15"/>
        <v>56</v>
      </c>
      <c r="AK55" s="14">
        <f t="shared" si="16"/>
        <v>168</v>
      </c>
      <c r="AL55" s="14">
        <v>14</v>
      </c>
      <c r="AM55" s="14">
        <v>70</v>
      </c>
      <c r="AN55" s="9">
        <f t="shared" si="17"/>
        <v>0.8</v>
      </c>
      <c r="AO55" s="14"/>
      <c r="AP55" s="14"/>
      <c r="AQ55" s="14"/>
      <c r="AR55" s="14"/>
      <c r="AS55" s="14"/>
      <c r="AT55" s="14"/>
      <c r="AU55" s="14"/>
      <c r="AV55" s="14"/>
      <c r="AW55" s="14"/>
    </row>
    <row r="56" spans="1:49" x14ac:dyDescent="0.25">
      <c r="A56" s="14" t="s">
        <v>107</v>
      </c>
      <c r="B56" s="14" t="s">
        <v>43</v>
      </c>
      <c r="C56" s="14">
        <v>8</v>
      </c>
      <c r="D56" s="14">
        <v>507</v>
      </c>
      <c r="E56" s="14">
        <v>132</v>
      </c>
      <c r="F56" s="14">
        <v>373</v>
      </c>
      <c r="G56" s="7">
        <v>0.3</v>
      </c>
      <c r="H56" s="14">
        <v>180</v>
      </c>
      <c r="I56" s="14" t="s">
        <v>49</v>
      </c>
      <c r="J56" s="14"/>
      <c r="K56" s="14">
        <v>135</v>
      </c>
      <c r="L56" s="14">
        <f t="shared" si="19"/>
        <v>-3</v>
      </c>
      <c r="M56" s="14"/>
      <c r="N56" s="14"/>
      <c r="O56" s="14"/>
      <c r="P56" s="14">
        <f t="shared" si="20"/>
        <v>26.4</v>
      </c>
      <c r="Q56" s="4">
        <v>155</v>
      </c>
      <c r="R56" s="4">
        <f t="shared" si="26"/>
        <v>168</v>
      </c>
      <c r="S56" s="4">
        <f t="shared" si="13"/>
        <v>168</v>
      </c>
      <c r="T56" s="4">
        <v>168</v>
      </c>
      <c r="U56" s="14"/>
      <c r="V56" s="14">
        <f t="shared" si="21"/>
        <v>20.492424242424242</v>
      </c>
      <c r="W56" s="14">
        <f t="shared" si="22"/>
        <v>14.128787878787879</v>
      </c>
      <c r="X56" s="14">
        <f>IFERROR(VLOOKUP(A56,[1]TDSheet!$A:$L,6,0),0)/5</f>
        <v>15.8</v>
      </c>
      <c r="Y56" s="14">
        <v>17.600000000000001</v>
      </c>
      <c r="Z56" s="14">
        <v>16</v>
      </c>
      <c r="AA56" s="14">
        <v>19.399999999999999</v>
      </c>
      <c r="AB56" s="14">
        <v>11.8</v>
      </c>
      <c r="AC56" s="14">
        <v>3.06</v>
      </c>
      <c r="AD56" s="14">
        <v>2.34</v>
      </c>
      <c r="AE56" s="14">
        <v>6</v>
      </c>
      <c r="AF56" s="14">
        <v>6.4</v>
      </c>
      <c r="AG56" s="14"/>
      <c r="AH56" s="14">
        <f t="shared" si="14"/>
        <v>50.4</v>
      </c>
      <c r="AI56" s="7">
        <v>12</v>
      </c>
      <c r="AJ56" s="9">
        <f t="shared" si="15"/>
        <v>14</v>
      </c>
      <c r="AK56" s="14">
        <f t="shared" si="16"/>
        <v>50.4</v>
      </c>
      <c r="AL56" s="14">
        <v>14</v>
      </c>
      <c r="AM56" s="14">
        <v>70</v>
      </c>
      <c r="AN56" s="9">
        <f t="shared" si="17"/>
        <v>0.2</v>
      </c>
      <c r="AO56" s="14"/>
      <c r="AP56" s="14"/>
      <c r="AQ56" s="14"/>
      <c r="AR56" s="14"/>
      <c r="AS56" s="14"/>
      <c r="AT56" s="14"/>
      <c r="AU56" s="14"/>
      <c r="AV56" s="14"/>
      <c r="AW56" s="14"/>
    </row>
    <row r="57" spans="1:49" x14ac:dyDescent="0.25">
      <c r="A57" s="30" t="s">
        <v>108</v>
      </c>
      <c r="B57" s="14" t="s">
        <v>63</v>
      </c>
      <c r="C57" s="14">
        <v>32.4</v>
      </c>
      <c r="D57" s="14"/>
      <c r="E57" s="14"/>
      <c r="F57" s="14">
        <v>32.4</v>
      </c>
      <c r="G57" s="7">
        <v>1</v>
      </c>
      <c r="H57" s="14">
        <v>180</v>
      </c>
      <c r="I57" s="14" t="s">
        <v>49</v>
      </c>
      <c r="J57" s="14"/>
      <c r="K57" s="14"/>
      <c r="L57" s="14">
        <f t="shared" si="19"/>
        <v>0</v>
      </c>
      <c r="M57" s="14"/>
      <c r="N57" s="14"/>
      <c r="O57" s="14"/>
      <c r="P57" s="14">
        <f t="shared" si="20"/>
        <v>0</v>
      </c>
      <c r="Q57" s="4"/>
      <c r="R57" s="29">
        <v>0</v>
      </c>
      <c r="S57" s="4">
        <f t="shared" si="13"/>
        <v>0</v>
      </c>
      <c r="T57" s="4">
        <v>32.4</v>
      </c>
      <c r="U57" s="14"/>
      <c r="V57" s="14" t="e">
        <f t="shared" si="21"/>
        <v>#DIV/0!</v>
      </c>
      <c r="W57" s="14" t="e">
        <f t="shared" si="22"/>
        <v>#DIV/0!</v>
      </c>
      <c r="X57" s="14">
        <f>IFERROR(VLOOKUP(A57,[1]TDSheet!$A:$L,6,0),0)/5</f>
        <v>1.8</v>
      </c>
      <c r="Y57" s="14">
        <v>0.72</v>
      </c>
      <c r="Z57" s="14">
        <v>1.08</v>
      </c>
      <c r="AA57" s="14">
        <v>0.36</v>
      </c>
      <c r="AB57" s="14">
        <v>0</v>
      </c>
      <c r="AC57" s="14">
        <v>0.36</v>
      </c>
      <c r="AD57" s="14">
        <v>1.8</v>
      </c>
      <c r="AE57" s="14">
        <v>1.44</v>
      </c>
      <c r="AF57" s="14">
        <v>1.08</v>
      </c>
      <c r="AG57" s="32" t="s">
        <v>121</v>
      </c>
      <c r="AH57" s="14">
        <f t="shared" si="14"/>
        <v>0</v>
      </c>
      <c r="AI57" s="7">
        <v>1.8</v>
      </c>
      <c r="AJ57" s="9">
        <f t="shared" si="15"/>
        <v>0</v>
      </c>
      <c r="AK57" s="14">
        <f t="shared" si="16"/>
        <v>0</v>
      </c>
      <c r="AL57" s="14">
        <v>18</v>
      </c>
      <c r="AM57" s="14">
        <v>234</v>
      </c>
      <c r="AN57" s="9">
        <f t="shared" si="17"/>
        <v>0</v>
      </c>
      <c r="AO57" s="14"/>
      <c r="AP57" s="14"/>
      <c r="AQ57" s="14"/>
      <c r="AR57" s="14"/>
      <c r="AS57" s="14"/>
      <c r="AT57" s="14"/>
      <c r="AU57" s="14"/>
      <c r="AV57" s="14"/>
      <c r="AW57" s="14"/>
    </row>
    <row r="58" spans="1:49" x14ac:dyDescent="0.25">
      <c r="A58" s="14" t="s">
        <v>109</v>
      </c>
      <c r="B58" s="14" t="s">
        <v>43</v>
      </c>
      <c r="C58" s="14">
        <v>307</v>
      </c>
      <c r="D58" s="14">
        <v>504</v>
      </c>
      <c r="E58" s="14">
        <v>115</v>
      </c>
      <c r="F58" s="14">
        <v>689</v>
      </c>
      <c r="G58" s="7">
        <v>0.3</v>
      </c>
      <c r="H58" s="14">
        <v>180</v>
      </c>
      <c r="I58" s="14" t="s">
        <v>49</v>
      </c>
      <c r="J58" s="14"/>
      <c r="K58" s="14">
        <v>115</v>
      </c>
      <c r="L58" s="14">
        <f t="shared" si="19"/>
        <v>0</v>
      </c>
      <c r="M58" s="14"/>
      <c r="N58" s="14"/>
      <c r="O58" s="14"/>
      <c r="P58" s="14">
        <f t="shared" si="20"/>
        <v>23</v>
      </c>
      <c r="Q58" s="4"/>
      <c r="R58" s="4"/>
      <c r="S58" s="4">
        <f t="shared" si="13"/>
        <v>0</v>
      </c>
      <c r="T58" s="4"/>
      <c r="U58" s="14"/>
      <c r="V58" s="14">
        <f t="shared" si="21"/>
        <v>29.956521739130434</v>
      </c>
      <c r="W58" s="14">
        <f t="shared" si="22"/>
        <v>29.956521739130434</v>
      </c>
      <c r="X58" s="14">
        <f>IFERROR(VLOOKUP(A58,[1]TDSheet!$A:$L,6,0),0)/5</f>
        <v>15.8</v>
      </c>
      <c r="Y58" s="14">
        <v>24.6</v>
      </c>
      <c r="Z58" s="14">
        <v>17</v>
      </c>
      <c r="AA58" s="14">
        <v>0</v>
      </c>
      <c r="AB58" s="14">
        <v>12.8</v>
      </c>
      <c r="AC58" s="14">
        <v>3.6</v>
      </c>
      <c r="AD58" s="14">
        <v>1.62</v>
      </c>
      <c r="AE58" s="14">
        <v>8.6</v>
      </c>
      <c r="AF58" s="14">
        <v>8.8000000000000007</v>
      </c>
      <c r="AG58" s="28" t="s">
        <v>85</v>
      </c>
      <c r="AH58" s="14">
        <f t="shared" si="14"/>
        <v>0</v>
      </c>
      <c r="AI58" s="7">
        <v>12</v>
      </c>
      <c r="AJ58" s="9">
        <f t="shared" si="15"/>
        <v>0</v>
      </c>
      <c r="AK58" s="14">
        <f t="shared" si="16"/>
        <v>0</v>
      </c>
      <c r="AL58" s="14">
        <v>14</v>
      </c>
      <c r="AM58" s="14">
        <v>70</v>
      </c>
      <c r="AN58" s="9">
        <f t="shared" si="17"/>
        <v>0</v>
      </c>
      <c r="AO58" s="14"/>
      <c r="AP58" s="14"/>
      <c r="AQ58" s="14"/>
      <c r="AR58" s="14"/>
      <c r="AS58" s="14"/>
      <c r="AT58" s="14"/>
      <c r="AU58" s="14"/>
      <c r="AV58" s="14"/>
      <c r="AW58" s="14"/>
    </row>
    <row r="59" spans="1:49" x14ac:dyDescent="0.25">
      <c r="A59" s="14" t="s">
        <v>110</v>
      </c>
      <c r="B59" s="14" t="s">
        <v>43</v>
      </c>
      <c r="C59" s="14">
        <v>4540</v>
      </c>
      <c r="D59" s="14"/>
      <c r="E59" s="14">
        <v>446</v>
      </c>
      <c r="F59" s="14">
        <v>4084</v>
      </c>
      <c r="G59" s="7">
        <v>0.3</v>
      </c>
      <c r="H59" s="14">
        <v>180</v>
      </c>
      <c r="I59" s="14" t="s">
        <v>49</v>
      </c>
      <c r="J59" s="14"/>
      <c r="K59" s="14">
        <v>446</v>
      </c>
      <c r="L59" s="14">
        <f t="shared" si="19"/>
        <v>0</v>
      </c>
      <c r="M59" s="14"/>
      <c r="N59" s="14"/>
      <c r="O59" s="14"/>
      <c r="P59" s="14">
        <f t="shared" si="20"/>
        <v>89.2</v>
      </c>
      <c r="Q59" s="4"/>
      <c r="R59" s="4"/>
      <c r="S59" s="4">
        <f t="shared" si="13"/>
        <v>0</v>
      </c>
      <c r="T59" s="4"/>
      <c r="U59" s="14"/>
      <c r="V59" s="14">
        <f t="shared" si="21"/>
        <v>45.784753363228695</v>
      </c>
      <c r="W59" s="14">
        <f t="shared" si="22"/>
        <v>45.784753363228695</v>
      </c>
      <c r="X59" s="14">
        <f>IFERROR(VLOOKUP(A59,[1]TDSheet!$A:$L,6,0),0)/5</f>
        <v>4</v>
      </c>
      <c r="Y59" s="14">
        <v>147</v>
      </c>
      <c r="Z59" s="14">
        <v>131.6</v>
      </c>
      <c r="AA59" s="14">
        <v>182</v>
      </c>
      <c r="AB59" s="14">
        <v>1</v>
      </c>
      <c r="AC59" s="14">
        <v>39.239999999999988</v>
      </c>
      <c r="AD59" s="14">
        <v>16.8</v>
      </c>
      <c r="AE59" s="14">
        <v>184</v>
      </c>
      <c r="AF59" s="14">
        <v>123</v>
      </c>
      <c r="AG59" s="21" t="s">
        <v>50</v>
      </c>
      <c r="AH59" s="14">
        <f t="shared" si="14"/>
        <v>0</v>
      </c>
      <c r="AI59" s="7">
        <v>14</v>
      </c>
      <c r="AJ59" s="9">
        <f t="shared" si="15"/>
        <v>0</v>
      </c>
      <c r="AK59" s="14">
        <f t="shared" si="16"/>
        <v>0</v>
      </c>
      <c r="AL59" s="14">
        <v>14</v>
      </c>
      <c r="AM59" s="14">
        <v>70</v>
      </c>
      <c r="AN59" s="9">
        <f t="shared" si="17"/>
        <v>0</v>
      </c>
      <c r="AO59" s="14"/>
      <c r="AP59" s="14"/>
      <c r="AQ59" s="14"/>
      <c r="AR59" s="14"/>
      <c r="AS59" s="14"/>
      <c r="AT59" s="14"/>
      <c r="AU59" s="14"/>
      <c r="AV59" s="14"/>
      <c r="AW59" s="14"/>
    </row>
    <row r="60" spans="1:49" x14ac:dyDescent="0.25">
      <c r="A60" s="14" t="s">
        <v>111</v>
      </c>
      <c r="B60" s="14" t="s">
        <v>43</v>
      </c>
      <c r="C60" s="14">
        <v>359</v>
      </c>
      <c r="D60" s="14">
        <v>840</v>
      </c>
      <c r="E60" s="14">
        <v>338</v>
      </c>
      <c r="F60" s="14">
        <v>844</v>
      </c>
      <c r="G60" s="7">
        <v>0.25</v>
      </c>
      <c r="H60" s="14">
        <v>180</v>
      </c>
      <c r="I60" s="14" t="s">
        <v>49</v>
      </c>
      <c r="J60" s="14"/>
      <c r="K60" s="14">
        <v>338</v>
      </c>
      <c r="L60" s="14">
        <f t="shared" si="19"/>
        <v>0</v>
      </c>
      <c r="M60" s="14"/>
      <c r="N60" s="14"/>
      <c r="O60" s="14"/>
      <c r="P60" s="14">
        <f t="shared" si="20"/>
        <v>67.599999999999994</v>
      </c>
      <c r="Q60" s="4">
        <v>508</v>
      </c>
      <c r="R60" s="4">
        <f t="shared" ref="R60:R62" si="27">T60</f>
        <v>504</v>
      </c>
      <c r="S60" s="4">
        <f t="shared" si="13"/>
        <v>504</v>
      </c>
      <c r="T60" s="4">
        <v>504</v>
      </c>
      <c r="U60" s="14"/>
      <c r="V60" s="14">
        <f t="shared" si="21"/>
        <v>19.940828402366865</v>
      </c>
      <c r="W60" s="14">
        <f t="shared" si="22"/>
        <v>12.485207100591717</v>
      </c>
      <c r="X60" s="14">
        <f>IFERROR(VLOOKUP(A60,[1]TDSheet!$A:$L,6,0),0)/5</f>
        <v>34.200000000000003</v>
      </c>
      <c r="Y60" s="14">
        <v>68</v>
      </c>
      <c r="Z60" s="14">
        <v>58.4</v>
      </c>
      <c r="AA60" s="14">
        <v>72.8</v>
      </c>
      <c r="AB60" s="14">
        <v>80</v>
      </c>
      <c r="AC60" s="14">
        <v>11.35</v>
      </c>
      <c r="AD60" s="14">
        <v>7.05</v>
      </c>
      <c r="AE60" s="14">
        <v>77</v>
      </c>
      <c r="AF60" s="14">
        <v>57</v>
      </c>
      <c r="AG60" s="14"/>
      <c r="AH60" s="14">
        <f t="shared" si="14"/>
        <v>126</v>
      </c>
      <c r="AI60" s="7">
        <v>12</v>
      </c>
      <c r="AJ60" s="9">
        <f t="shared" si="15"/>
        <v>42</v>
      </c>
      <c r="AK60" s="14">
        <f t="shared" si="16"/>
        <v>126</v>
      </c>
      <c r="AL60" s="14">
        <v>14</v>
      </c>
      <c r="AM60" s="14">
        <v>70</v>
      </c>
      <c r="AN60" s="9">
        <f t="shared" si="17"/>
        <v>0.6</v>
      </c>
      <c r="AO60" s="14"/>
      <c r="AP60" s="14"/>
      <c r="AQ60" s="14"/>
      <c r="AR60" s="14"/>
      <c r="AS60" s="14"/>
      <c r="AT60" s="14"/>
      <c r="AU60" s="14"/>
      <c r="AV60" s="14"/>
      <c r="AW60" s="14"/>
    </row>
    <row r="61" spans="1:49" x14ac:dyDescent="0.25">
      <c r="A61" s="14" t="s">
        <v>112</v>
      </c>
      <c r="B61" s="14" t="s">
        <v>43</v>
      </c>
      <c r="C61" s="14">
        <v>108</v>
      </c>
      <c r="D61" s="14">
        <v>840</v>
      </c>
      <c r="E61" s="14">
        <v>245</v>
      </c>
      <c r="F61" s="14">
        <v>682</v>
      </c>
      <c r="G61" s="7">
        <v>0.25</v>
      </c>
      <c r="H61" s="14">
        <v>180</v>
      </c>
      <c r="I61" s="14" t="s">
        <v>49</v>
      </c>
      <c r="J61" s="14"/>
      <c r="K61" s="14">
        <v>245</v>
      </c>
      <c r="L61" s="14">
        <f t="shared" si="19"/>
        <v>0</v>
      </c>
      <c r="M61" s="14"/>
      <c r="N61" s="14"/>
      <c r="O61" s="14"/>
      <c r="P61" s="14">
        <f t="shared" si="20"/>
        <v>49</v>
      </c>
      <c r="Q61" s="4">
        <v>298</v>
      </c>
      <c r="R61" s="4">
        <f t="shared" si="27"/>
        <v>336</v>
      </c>
      <c r="S61" s="4">
        <f t="shared" si="13"/>
        <v>336</v>
      </c>
      <c r="T61" s="4">
        <v>336</v>
      </c>
      <c r="U61" s="14"/>
      <c r="V61" s="14">
        <f t="shared" si="21"/>
        <v>20.775510204081634</v>
      </c>
      <c r="W61" s="14">
        <f t="shared" si="22"/>
        <v>13.918367346938776</v>
      </c>
      <c r="X61" s="14">
        <f>IFERROR(VLOOKUP(A61,[1]TDSheet!$A:$L,6,0),0)/5</f>
        <v>36.6</v>
      </c>
      <c r="Y61" s="14">
        <v>57.6</v>
      </c>
      <c r="Z61" s="14">
        <v>43</v>
      </c>
      <c r="AA61" s="14">
        <v>63</v>
      </c>
      <c r="AB61" s="14">
        <v>54.6</v>
      </c>
      <c r="AC61" s="14">
        <v>7.8</v>
      </c>
      <c r="AD61" s="14">
        <v>5.05</v>
      </c>
      <c r="AE61" s="14">
        <v>37.200000000000003</v>
      </c>
      <c r="AF61" s="14">
        <v>37</v>
      </c>
      <c r="AG61" s="14"/>
      <c r="AH61" s="14">
        <f t="shared" si="14"/>
        <v>84</v>
      </c>
      <c r="AI61" s="7">
        <v>12</v>
      </c>
      <c r="AJ61" s="9">
        <f t="shared" si="15"/>
        <v>28</v>
      </c>
      <c r="AK61" s="14">
        <f t="shared" si="16"/>
        <v>84</v>
      </c>
      <c r="AL61" s="14">
        <v>14</v>
      </c>
      <c r="AM61" s="14">
        <v>70</v>
      </c>
      <c r="AN61" s="9">
        <f t="shared" si="17"/>
        <v>0.4</v>
      </c>
      <c r="AO61" s="14"/>
      <c r="AP61" s="14"/>
      <c r="AQ61" s="14"/>
      <c r="AR61" s="14"/>
      <c r="AS61" s="14"/>
      <c r="AT61" s="14"/>
      <c r="AU61" s="14"/>
      <c r="AV61" s="14"/>
      <c r="AW61" s="14"/>
    </row>
    <row r="62" spans="1:49" x14ac:dyDescent="0.25">
      <c r="A62" s="14" t="s">
        <v>113</v>
      </c>
      <c r="B62" s="14" t="s">
        <v>63</v>
      </c>
      <c r="C62" s="14"/>
      <c r="D62" s="14">
        <v>37.799999999999997</v>
      </c>
      <c r="E62" s="14">
        <v>27</v>
      </c>
      <c r="F62" s="14">
        <v>2.7</v>
      </c>
      <c r="G62" s="7">
        <v>1</v>
      </c>
      <c r="H62" s="14">
        <v>180</v>
      </c>
      <c r="I62" s="14" t="s">
        <v>49</v>
      </c>
      <c r="J62" s="14"/>
      <c r="K62" s="14">
        <v>27.6</v>
      </c>
      <c r="L62" s="14">
        <f t="shared" si="19"/>
        <v>-0.60000000000000142</v>
      </c>
      <c r="M62" s="14"/>
      <c r="N62" s="14"/>
      <c r="O62" s="14"/>
      <c r="P62" s="14">
        <f t="shared" si="20"/>
        <v>5.4</v>
      </c>
      <c r="Q62" s="4">
        <v>89.100000000000009</v>
      </c>
      <c r="R62" s="4">
        <f t="shared" si="27"/>
        <v>76</v>
      </c>
      <c r="S62" s="4">
        <f t="shared" si="13"/>
        <v>75.600000000000009</v>
      </c>
      <c r="T62" s="4">
        <v>76</v>
      </c>
      <c r="U62" s="14"/>
      <c r="V62" s="14">
        <f t="shared" si="21"/>
        <v>14.500000000000002</v>
      </c>
      <c r="W62" s="14">
        <f t="shared" si="22"/>
        <v>0.5</v>
      </c>
      <c r="X62" s="14">
        <f>IFERROR(VLOOKUP(A62,[1]TDSheet!$A:$L,6,0),0)/5</f>
        <v>0</v>
      </c>
      <c r="Y62" s="14">
        <v>2.16</v>
      </c>
      <c r="Z62" s="14">
        <v>3.24</v>
      </c>
      <c r="AA62" s="14">
        <v>4.32</v>
      </c>
      <c r="AB62" s="14">
        <v>1.62</v>
      </c>
      <c r="AC62" s="14">
        <v>1.62</v>
      </c>
      <c r="AD62" s="14">
        <v>2.16</v>
      </c>
      <c r="AE62" s="14">
        <v>0</v>
      </c>
      <c r="AF62" s="14">
        <v>0</v>
      </c>
      <c r="AG62" s="14"/>
      <c r="AH62" s="14">
        <f t="shared" si="14"/>
        <v>76</v>
      </c>
      <c r="AI62" s="7">
        <v>2.7</v>
      </c>
      <c r="AJ62" s="9">
        <f t="shared" si="15"/>
        <v>28</v>
      </c>
      <c r="AK62" s="14">
        <f t="shared" si="16"/>
        <v>75.600000000000009</v>
      </c>
      <c r="AL62" s="14">
        <v>14</v>
      </c>
      <c r="AM62" s="14">
        <v>126</v>
      </c>
      <c r="AN62" s="9">
        <f t="shared" si="17"/>
        <v>0.22222222222222221</v>
      </c>
      <c r="AO62" s="14"/>
      <c r="AP62" s="14"/>
      <c r="AQ62" s="14"/>
      <c r="AR62" s="14"/>
      <c r="AS62" s="14"/>
      <c r="AT62" s="14"/>
      <c r="AU62" s="14"/>
      <c r="AV62" s="14"/>
      <c r="AW62" s="14"/>
    </row>
    <row r="63" spans="1:49" x14ac:dyDescent="0.25">
      <c r="A63" s="23" t="s">
        <v>114</v>
      </c>
      <c r="B63" s="23" t="s">
        <v>63</v>
      </c>
      <c r="C63" s="23"/>
      <c r="D63" s="23"/>
      <c r="E63" s="23"/>
      <c r="F63" s="23"/>
      <c r="G63" s="24">
        <v>0</v>
      </c>
      <c r="H63" s="23">
        <v>180</v>
      </c>
      <c r="I63" s="23" t="s">
        <v>49</v>
      </c>
      <c r="J63" s="23"/>
      <c r="K63" s="23"/>
      <c r="L63" s="23">
        <f t="shared" si="19"/>
        <v>0</v>
      </c>
      <c r="M63" s="23"/>
      <c r="N63" s="23"/>
      <c r="O63" s="23"/>
      <c r="P63" s="23">
        <f t="shared" si="20"/>
        <v>0</v>
      </c>
      <c r="Q63" s="25"/>
      <c r="R63" s="25"/>
      <c r="S63" s="25"/>
      <c r="T63" s="25"/>
      <c r="U63" s="23"/>
      <c r="V63" s="23" t="e">
        <f t="shared" si="21"/>
        <v>#DIV/0!</v>
      </c>
      <c r="W63" s="23" t="e">
        <f t="shared" si="22"/>
        <v>#DIV/0!</v>
      </c>
      <c r="X63" s="23">
        <f>IFERROR(VLOOKUP(A63,[1]TDSheet!$A:$L,6,0),0)/5</f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31" t="s">
        <v>120</v>
      </c>
      <c r="AH63" s="23"/>
      <c r="AI63" s="24">
        <v>5</v>
      </c>
      <c r="AJ63" s="26"/>
      <c r="AK63" s="23"/>
      <c r="AL63" s="23">
        <v>12</v>
      </c>
      <c r="AM63" s="23">
        <v>84</v>
      </c>
      <c r="AN63" s="26"/>
      <c r="AO63" s="14"/>
      <c r="AP63" s="14"/>
      <c r="AQ63" s="14"/>
      <c r="AR63" s="14"/>
      <c r="AS63" s="14"/>
      <c r="AT63" s="14"/>
      <c r="AU63" s="14"/>
      <c r="AV63" s="14"/>
      <c r="AW63" s="14"/>
    </row>
    <row r="64" spans="1:49" x14ac:dyDescent="0.25">
      <c r="A64" s="30" t="s">
        <v>115</v>
      </c>
      <c r="B64" s="14" t="s">
        <v>43</v>
      </c>
      <c r="C64" s="14">
        <v>1072</v>
      </c>
      <c r="D64" s="14"/>
      <c r="E64" s="14"/>
      <c r="F64" s="14">
        <v>1072</v>
      </c>
      <c r="G64" s="7">
        <v>0.14000000000000001</v>
      </c>
      <c r="H64" s="14">
        <v>180</v>
      </c>
      <c r="I64" s="14" t="s">
        <v>49</v>
      </c>
      <c r="J64" s="14"/>
      <c r="K64" s="14">
        <v>111</v>
      </c>
      <c r="L64" s="14">
        <f t="shared" si="19"/>
        <v>-111</v>
      </c>
      <c r="M64" s="14"/>
      <c r="N64" s="14"/>
      <c r="O64" s="14"/>
      <c r="P64" s="14">
        <f t="shared" si="20"/>
        <v>0</v>
      </c>
      <c r="Q64" s="4"/>
      <c r="R64" s="29">
        <v>0</v>
      </c>
      <c r="S64" s="4">
        <f>AI64*AJ64</f>
        <v>0</v>
      </c>
      <c r="T64" s="4">
        <v>528</v>
      </c>
      <c r="U64" s="14" t="s">
        <v>118</v>
      </c>
      <c r="V64" s="14" t="e">
        <f t="shared" si="21"/>
        <v>#DIV/0!</v>
      </c>
      <c r="W64" s="14" t="e">
        <f t="shared" si="22"/>
        <v>#DIV/0!</v>
      </c>
      <c r="X64" s="14">
        <f>IFERROR(VLOOKUP(A64,[1]TDSheet!$A:$L,6,0),0)/5</f>
        <v>0</v>
      </c>
      <c r="Y64" s="14">
        <v>2</v>
      </c>
      <c r="Z64" s="14">
        <v>5.8</v>
      </c>
      <c r="AA64" s="14">
        <v>40.799999999999997</v>
      </c>
      <c r="AB64" s="14">
        <v>20.2</v>
      </c>
      <c r="AC64" s="14">
        <v>2.2679999999999998</v>
      </c>
      <c r="AD64" s="14">
        <v>1.512</v>
      </c>
      <c r="AE64" s="14">
        <v>39.6</v>
      </c>
      <c r="AF64" s="14">
        <v>40</v>
      </c>
      <c r="AG64" s="22" t="s">
        <v>122</v>
      </c>
      <c r="AH64" s="14">
        <f>G64*R64</f>
        <v>0</v>
      </c>
      <c r="AI64" s="7">
        <v>22</v>
      </c>
      <c r="AJ64" s="9">
        <f>MROUND(R64, AI64*AL64)/AI64</f>
        <v>0</v>
      </c>
      <c r="AK64" s="14">
        <f>AJ64*AI64*G64</f>
        <v>0</v>
      </c>
      <c r="AL64" s="14">
        <v>12</v>
      </c>
      <c r="AM64" s="14">
        <v>84</v>
      </c>
      <c r="AN64" s="9">
        <f>AJ64/AM64</f>
        <v>0</v>
      </c>
      <c r="AO64" s="14"/>
      <c r="AP64" s="14"/>
      <c r="AQ64" s="14"/>
      <c r="AR64" s="14"/>
      <c r="AS64" s="14"/>
      <c r="AT64" s="14"/>
      <c r="AU64" s="14"/>
      <c r="AV64" s="14"/>
      <c r="AW64" s="14"/>
    </row>
    <row r="65" spans="1:49" x14ac:dyDescent="0.25">
      <c r="A65" s="14"/>
      <c r="B65" s="14"/>
      <c r="C65" s="14"/>
      <c r="D65" s="14"/>
      <c r="E65" s="14"/>
      <c r="F65" s="14"/>
      <c r="G65" s="7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7"/>
      <c r="AJ65" s="9"/>
      <c r="AK65" s="14"/>
      <c r="AL65" s="14"/>
      <c r="AM65" s="14"/>
      <c r="AN65" s="9"/>
      <c r="AO65" s="14"/>
      <c r="AP65" s="14"/>
      <c r="AQ65" s="14"/>
      <c r="AR65" s="14"/>
      <c r="AS65" s="14"/>
      <c r="AT65" s="14"/>
      <c r="AU65" s="14"/>
      <c r="AV65" s="14"/>
      <c r="AW65" s="14"/>
    </row>
    <row r="66" spans="1:49" x14ac:dyDescent="0.25">
      <c r="A66" s="14"/>
      <c r="B66" s="14"/>
      <c r="C66" s="14"/>
      <c r="D66" s="14"/>
      <c r="E66" s="14"/>
      <c r="F66" s="14"/>
      <c r="G66" s="7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7"/>
      <c r="AJ66" s="9"/>
      <c r="AK66" s="14"/>
      <c r="AL66" s="14"/>
      <c r="AM66" s="14"/>
      <c r="AN66" s="9"/>
      <c r="AO66" s="14"/>
      <c r="AP66" s="14"/>
      <c r="AQ66" s="14"/>
      <c r="AR66" s="14"/>
      <c r="AS66" s="14"/>
      <c r="AT66" s="14"/>
      <c r="AU66" s="14"/>
      <c r="AV66" s="14"/>
      <c r="AW66" s="14"/>
    </row>
    <row r="67" spans="1:49" x14ac:dyDescent="0.25">
      <c r="A67" s="14"/>
      <c r="B67" s="14"/>
      <c r="C67" s="14"/>
      <c r="D67" s="14"/>
      <c r="E67" s="14"/>
      <c r="F67" s="14"/>
      <c r="G67" s="7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7"/>
      <c r="AJ67" s="9"/>
      <c r="AK67" s="14"/>
      <c r="AL67" s="14"/>
      <c r="AM67" s="14"/>
      <c r="AN67" s="9"/>
      <c r="AO67" s="14"/>
      <c r="AP67" s="14"/>
      <c r="AQ67" s="14"/>
      <c r="AR67" s="14"/>
      <c r="AS67" s="14"/>
      <c r="AT67" s="14"/>
      <c r="AU67" s="14"/>
      <c r="AV67" s="14"/>
      <c r="AW67" s="14"/>
    </row>
    <row r="68" spans="1:49" x14ac:dyDescent="0.25">
      <c r="A68" s="14"/>
      <c r="B68" s="14"/>
      <c r="C68" s="14"/>
      <c r="D68" s="14"/>
      <c r="E68" s="14"/>
      <c r="F68" s="14"/>
      <c r="G68" s="7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7"/>
      <c r="AJ68" s="9"/>
      <c r="AK68" s="14"/>
      <c r="AL68" s="14"/>
      <c r="AM68" s="14"/>
      <c r="AN68" s="9"/>
      <c r="AO68" s="14"/>
      <c r="AP68" s="14"/>
      <c r="AQ68" s="14"/>
      <c r="AR68" s="14"/>
      <c r="AS68" s="14"/>
      <c r="AT68" s="14"/>
      <c r="AU68" s="14"/>
      <c r="AV68" s="14"/>
      <c r="AW68" s="14"/>
    </row>
    <row r="69" spans="1:49" x14ac:dyDescent="0.25">
      <c r="A69" s="14"/>
      <c r="B69" s="14"/>
      <c r="C69" s="14"/>
      <c r="D69" s="14"/>
      <c r="E69" s="14"/>
      <c r="F69" s="14"/>
      <c r="G69" s="7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7"/>
      <c r="AJ69" s="9"/>
      <c r="AK69" s="14"/>
      <c r="AL69" s="14"/>
      <c r="AM69" s="14"/>
      <c r="AN69" s="9"/>
      <c r="AO69" s="14"/>
      <c r="AP69" s="14"/>
      <c r="AQ69" s="14"/>
      <c r="AR69" s="14"/>
      <c r="AS69" s="14"/>
      <c r="AT69" s="14"/>
      <c r="AU69" s="14"/>
      <c r="AV69" s="14"/>
      <c r="AW69" s="14"/>
    </row>
    <row r="70" spans="1:49" x14ac:dyDescent="0.25">
      <c r="A70" s="14"/>
      <c r="B70" s="14"/>
      <c r="C70" s="14"/>
      <c r="D70" s="14"/>
      <c r="E70" s="14"/>
      <c r="F70" s="14"/>
      <c r="G70" s="7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7"/>
      <c r="AJ70" s="9"/>
      <c r="AK70" s="14"/>
      <c r="AL70" s="14"/>
      <c r="AM70" s="14"/>
      <c r="AN70" s="9"/>
      <c r="AO70" s="14"/>
      <c r="AP70" s="14"/>
      <c r="AQ70" s="14"/>
      <c r="AR70" s="14"/>
      <c r="AS70" s="14"/>
      <c r="AT70" s="14"/>
      <c r="AU70" s="14"/>
      <c r="AV70" s="14"/>
      <c r="AW70" s="14"/>
    </row>
    <row r="71" spans="1:49" x14ac:dyDescent="0.25">
      <c r="A71" s="14"/>
      <c r="B71" s="14"/>
      <c r="C71" s="14"/>
      <c r="D71" s="14"/>
      <c r="E71" s="14"/>
      <c r="F71" s="14"/>
      <c r="G71" s="7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7"/>
      <c r="AJ71" s="9"/>
      <c r="AK71" s="14"/>
      <c r="AL71" s="14"/>
      <c r="AM71" s="14"/>
      <c r="AN71" s="9"/>
      <c r="AO71" s="14"/>
      <c r="AP71" s="14"/>
      <c r="AQ71" s="14"/>
      <c r="AR71" s="14"/>
      <c r="AS71" s="14"/>
      <c r="AT71" s="14"/>
      <c r="AU71" s="14"/>
      <c r="AV71" s="14"/>
      <c r="AW71" s="14"/>
    </row>
    <row r="72" spans="1:49" x14ac:dyDescent="0.25">
      <c r="A72" s="14"/>
      <c r="B72" s="14"/>
      <c r="C72" s="14"/>
      <c r="D72" s="14"/>
      <c r="E72" s="14"/>
      <c r="F72" s="14"/>
      <c r="G72" s="7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7"/>
      <c r="AJ72" s="9"/>
      <c r="AK72" s="14"/>
      <c r="AL72" s="14"/>
      <c r="AM72" s="14"/>
      <c r="AN72" s="9"/>
      <c r="AO72" s="14"/>
      <c r="AP72" s="14"/>
      <c r="AQ72" s="14"/>
      <c r="AR72" s="14"/>
      <c r="AS72" s="14"/>
      <c r="AT72" s="14"/>
      <c r="AU72" s="14"/>
      <c r="AV72" s="14"/>
      <c r="AW72" s="14"/>
    </row>
    <row r="73" spans="1:49" x14ac:dyDescent="0.25">
      <c r="A73" s="14"/>
      <c r="B73" s="14"/>
      <c r="C73" s="14"/>
      <c r="D73" s="14"/>
      <c r="E73" s="14"/>
      <c r="F73" s="14"/>
      <c r="G73" s="7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7"/>
      <c r="AJ73" s="9"/>
      <c r="AK73" s="14"/>
      <c r="AL73" s="14"/>
      <c r="AM73" s="14"/>
      <c r="AN73" s="9"/>
      <c r="AO73" s="14"/>
      <c r="AP73" s="14"/>
      <c r="AQ73" s="14"/>
      <c r="AR73" s="14"/>
      <c r="AS73" s="14"/>
      <c r="AT73" s="14"/>
      <c r="AU73" s="14"/>
      <c r="AV73" s="14"/>
      <c r="AW73" s="14"/>
    </row>
    <row r="74" spans="1:49" x14ac:dyDescent="0.25">
      <c r="A74" s="14"/>
      <c r="B74" s="14"/>
      <c r="C74" s="14"/>
      <c r="D74" s="14"/>
      <c r="E74" s="14"/>
      <c r="F74" s="14"/>
      <c r="G74" s="7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7"/>
      <c r="AJ74" s="9"/>
      <c r="AK74" s="14"/>
      <c r="AL74" s="14"/>
      <c r="AM74" s="14"/>
      <c r="AN74" s="9"/>
      <c r="AO74" s="14"/>
      <c r="AP74" s="14"/>
      <c r="AQ74" s="14"/>
      <c r="AR74" s="14"/>
      <c r="AS74" s="14"/>
      <c r="AT74" s="14"/>
      <c r="AU74" s="14"/>
      <c r="AV74" s="14"/>
      <c r="AW74" s="14"/>
    </row>
    <row r="75" spans="1:49" x14ac:dyDescent="0.25">
      <c r="A75" s="14"/>
      <c r="B75" s="14"/>
      <c r="C75" s="14"/>
      <c r="D75" s="14"/>
      <c r="E75" s="14"/>
      <c r="F75" s="14"/>
      <c r="G75" s="7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7"/>
      <c r="AJ75" s="9"/>
      <c r="AK75" s="14"/>
      <c r="AL75" s="14"/>
      <c r="AM75" s="14"/>
      <c r="AN75" s="9"/>
      <c r="AO75" s="14"/>
      <c r="AP75" s="14"/>
      <c r="AQ75" s="14"/>
      <c r="AR75" s="14"/>
      <c r="AS75" s="14"/>
      <c r="AT75" s="14"/>
      <c r="AU75" s="14"/>
      <c r="AV75" s="14"/>
      <c r="AW75" s="14"/>
    </row>
    <row r="76" spans="1:49" x14ac:dyDescent="0.25">
      <c r="A76" s="14"/>
      <c r="B76" s="14"/>
      <c r="C76" s="14"/>
      <c r="D76" s="14"/>
      <c r="E76" s="14"/>
      <c r="F76" s="14"/>
      <c r="G76" s="7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7"/>
      <c r="AJ76" s="9"/>
      <c r="AK76" s="14"/>
      <c r="AL76" s="14"/>
      <c r="AM76" s="14"/>
      <c r="AN76" s="9"/>
      <c r="AO76" s="14"/>
      <c r="AP76" s="14"/>
      <c r="AQ76" s="14"/>
      <c r="AR76" s="14"/>
      <c r="AS76" s="14"/>
      <c r="AT76" s="14"/>
      <c r="AU76" s="14"/>
      <c r="AV76" s="14"/>
      <c r="AW76" s="14"/>
    </row>
    <row r="77" spans="1:49" x14ac:dyDescent="0.25">
      <c r="A77" s="14"/>
      <c r="B77" s="14"/>
      <c r="C77" s="14"/>
      <c r="D77" s="14"/>
      <c r="E77" s="14"/>
      <c r="F77" s="14"/>
      <c r="G77" s="7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7"/>
      <c r="AJ77" s="9"/>
      <c r="AK77" s="14"/>
      <c r="AL77" s="14"/>
      <c r="AM77" s="14"/>
      <c r="AN77" s="9"/>
      <c r="AO77" s="14"/>
      <c r="AP77" s="14"/>
      <c r="AQ77" s="14"/>
      <c r="AR77" s="14"/>
      <c r="AS77" s="14"/>
      <c r="AT77" s="14"/>
      <c r="AU77" s="14"/>
      <c r="AV77" s="14"/>
      <c r="AW77" s="14"/>
    </row>
    <row r="78" spans="1:49" x14ac:dyDescent="0.25">
      <c r="A78" s="14"/>
      <c r="B78" s="14"/>
      <c r="C78" s="14"/>
      <c r="D78" s="14"/>
      <c r="E78" s="14"/>
      <c r="F78" s="14"/>
      <c r="G78" s="7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7"/>
      <c r="AJ78" s="9"/>
      <c r="AK78" s="14"/>
      <c r="AL78" s="14"/>
      <c r="AM78" s="14"/>
      <c r="AN78" s="9"/>
      <c r="AO78" s="14"/>
      <c r="AP78" s="14"/>
      <c r="AQ78" s="14"/>
      <c r="AR78" s="14"/>
      <c r="AS78" s="14"/>
      <c r="AT78" s="14"/>
      <c r="AU78" s="14"/>
      <c r="AV78" s="14"/>
      <c r="AW78" s="14"/>
    </row>
    <row r="79" spans="1:49" x14ac:dyDescent="0.25">
      <c r="A79" s="14"/>
      <c r="B79" s="14"/>
      <c r="C79" s="14"/>
      <c r="D79" s="14"/>
      <c r="E79" s="14"/>
      <c r="F79" s="14"/>
      <c r="G79" s="7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7"/>
      <c r="AJ79" s="9"/>
      <c r="AK79" s="14"/>
      <c r="AL79" s="14"/>
      <c r="AM79" s="14"/>
      <c r="AN79" s="9"/>
      <c r="AO79" s="14"/>
      <c r="AP79" s="14"/>
      <c r="AQ79" s="14"/>
      <c r="AR79" s="14"/>
      <c r="AS79" s="14"/>
      <c r="AT79" s="14"/>
      <c r="AU79" s="14"/>
      <c r="AV79" s="14"/>
      <c r="AW79" s="14"/>
    </row>
    <row r="80" spans="1:49" x14ac:dyDescent="0.25">
      <c r="A80" s="14"/>
      <c r="B80" s="14"/>
      <c r="C80" s="14"/>
      <c r="D80" s="14"/>
      <c r="E80" s="14"/>
      <c r="F80" s="14"/>
      <c r="G80" s="7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7"/>
      <c r="AJ80" s="9"/>
      <c r="AK80" s="14"/>
      <c r="AL80" s="14"/>
      <c r="AM80" s="14"/>
      <c r="AN80" s="9"/>
      <c r="AO80" s="14"/>
      <c r="AP80" s="14"/>
      <c r="AQ80" s="14"/>
      <c r="AR80" s="14"/>
      <c r="AS80" s="14"/>
      <c r="AT80" s="14"/>
      <c r="AU80" s="14"/>
      <c r="AV80" s="14"/>
      <c r="AW80" s="14"/>
    </row>
    <row r="81" spans="1:49" x14ac:dyDescent="0.25">
      <c r="A81" s="14"/>
      <c r="B81" s="14"/>
      <c r="C81" s="14"/>
      <c r="D81" s="14"/>
      <c r="E81" s="14"/>
      <c r="F81" s="14"/>
      <c r="G81" s="7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7"/>
      <c r="AJ81" s="9"/>
      <c r="AK81" s="14"/>
      <c r="AL81" s="14"/>
      <c r="AM81" s="14"/>
      <c r="AN81" s="9"/>
      <c r="AO81" s="14"/>
      <c r="AP81" s="14"/>
      <c r="AQ81" s="14"/>
      <c r="AR81" s="14"/>
      <c r="AS81" s="14"/>
      <c r="AT81" s="14"/>
      <c r="AU81" s="14"/>
      <c r="AV81" s="14"/>
      <c r="AW81" s="14"/>
    </row>
    <row r="82" spans="1:49" x14ac:dyDescent="0.25">
      <c r="A82" s="14"/>
      <c r="B82" s="14"/>
      <c r="C82" s="14"/>
      <c r="D82" s="14"/>
      <c r="E82" s="14"/>
      <c r="F82" s="14"/>
      <c r="G82" s="7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7"/>
      <c r="AJ82" s="9"/>
      <c r="AK82" s="14"/>
      <c r="AL82" s="14"/>
      <c r="AM82" s="14"/>
      <c r="AN82" s="9"/>
      <c r="AO82" s="14"/>
      <c r="AP82" s="14"/>
      <c r="AQ82" s="14"/>
      <c r="AR82" s="14"/>
      <c r="AS82" s="14"/>
      <c r="AT82" s="14"/>
      <c r="AU82" s="14"/>
      <c r="AV82" s="14"/>
      <c r="AW82" s="14"/>
    </row>
    <row r="83" spans="1:49" x14ac:dyDescent="0.25">
      <c r="A83" s="14"/>
      <c r="B83" s="14"/>
      <c r="C83" s="14"/>
      <c r="D83" s="14"/>
      <c r="E83" s="14"/>
      <c r="F83" s="14"/>
      <c r="G83" s="7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7"/>
      <c r="AJ83" s="9"/>
      <c r="AK83" s="14"/>
      <c r="AL83" s="14"/>
      <c r="AM83" s="14"/>
      <c r="AN83" s="9"/>
      <c r="AO83" s="14"/>
      <c r="AP83" s="14"/>
      <c r="AQ83" s="14"/>
      <c r="AR83" s="14"/>
      <c r="AS83" s="14"/>
      <c r="AT83" s="14"/>
      <c r="AU83" s="14"/>
      <c r="AV83" s="14"/>
      <c r="AW83" s="14"/>
    </row>
    <row r="84" spans="1:49" x14ac:dyDescent="0.25">
      <c r="A84" s="14"/>
      <c r="B84" s="14"/>
      <c r="C84" s="14"/>
      <c r="D84" s="14"/>
      <c r="E84" s="14"/>
      <c r="F84" s="14"/>
      <c r="G84" s="7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7"/>
      <c r="AJ84" s="9"/>
      <c r="AK84" s="14"/>
      <c r="AL84" s="14"/>
      <c r="AM84" s="14"/>
      <c r="AN84" s="9"/>
      <c r="AO84" s="14"/>
      <c r="AP84" s="14"/>
      <c r="AQ84" s="14"/>
      <c r="AR84" s="14"/>
      <c r="AS84" s="14"/>
      <c r="AT84" s="14"/>
      <c r="AU84" s="14"/>
      <c r="AV84" s="14"/>
      <c r="AW84" s="14"/>
    </row>
    <row r="85" spans="1:49" x14ac:dyDescent="0.25">
      <c r="A85" s="14"/>
      <c r="B85" s="14"/>
      <c r="C85" s="14"/>
      <c r="D85" s="14"/>
      <c r="E85" s="14"/>
      <c r="F85" s="14"/>
      <c r="G85" s="7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7"/>
      <c r="AJ85" s="9"/>
      <c r="AK85" s="14"/>
      <c r="AL85" s="14"/>
      <c r="AM85" s="14"/>
      <c r="AN85" s="9"/>
      <c r="AO85" s="14"/>
      <c r="AP85" s="14"/>
      <c r="AQ85" s="14"/>
      <c r="AR85" s="14"/>
      <c r="AS85" s="14"/>
      <c r="AT85" s="14"/>
      <c r="AU85" s="14"/>
      <c r="AV85" s="14"/>
      <c r="AW85" s="14"/>
    </row>
    <row r="86" spans="1:49" x14ac:dyDescent="0.25">
      <c r="A86" s="14"/>
      <c r="B86" s="14"/>
      <c r="C86" s="14"/>
      <c r="D86" s="14"/>
      <c r="E86" s="14"/>
      <c r="F86" s="14"/>
      <c r="G86" s="7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7"/>
      <c r="AJ86" s="9"/>
      <c r="AK86" s="14"/>
      <c r="AL86" s="14"/>
      <c r="AM86" s="14"/>
      <c r="AN86" s="9"/>
      <c r="AO86" s="14"/>
      <c r="AP86" s="14"/>
      <c r="AQ86" s="14"/>
      <c r="AR86" s="14"/>
      <c r="AS86" s="14"/>
      <c r="AT86" s="14"/>
      <c r="AU86" s="14"/>
      <c r="AV86" s="14"/>
      <c r="AW86" s="14"/>
    </row>
    <row r="87" spans="1:49" x14ac:dyDescent="0.25">
      <c r="A87" s="14"/>
      <c r="B87" s="14"/>
      <c r="C87" s="14"/>
      <c r="D87" s="14"/>
      <c r="E87" s="14"/>
      <c r="F87" s="14"/>
      <c r="G87" s="7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7"/>
      <c r="AJ87" s="9"/>
      <c r="AK87" s="14"/>
      <c r="AL87" s="14"/>
      <c r="AM87" s="14"/>
      <c r="AN87" s="9"/>
      <c r="AO87" s="14"/>
      <c r="AP87" s="14"/>
      <c r="AQ87" s="14"/>
      <c r="AR87" s="14"/>
      <c r="AS87" s="14"/>
      <c r="AT87" s="14"/>
      <c r="AU87" s="14"/>
      <c r="AV87" s="14"/>
      <c r="AW87" s="14"/>
    </row>
    <row r="88" spans="1:49" x14ac:dyDescent="0.25">
      <c r="A88" s="14"/>
      <c r="B88" s="14"/>
      <c r="C88" s="14"/>
      <c r="D88" s="14"/>
      <c r="E88" s="14"/>
      <c r="F88" s="14"/>
      <c r="G88" s="7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7"/>
      <c r="AJ88" s="9"/>
      <c r="AK88" s="14"/>
      <c r="AL88" s="14"/>
      <c r="AM88" s="14"/>
      <c r="AN88" s="9"/>
      <c r="AO88" s="14"/>
      <c r="AP88" s="14"/>
      <c r="AQ88" s="14"/>
      <c r="AR88" s="14"/>
      <c r="AS88" s="14"/>
      <c r="AT88" s="14"/>
      <c r="AU88" s="14"/>
      <c r="AV88" s="14"/>
      <c r="AW88" s="14"/>
    </row>
    <row r="89" spans="1:49" x14ac:dyDescent="0.25">
      <c r="A89" s="14"/>
      <c r="B89" s="14"/>
      <c r="C89" s="14"/>
      <c r="D89" s="14"/>
      <c r="E89" s="14"/>
      <c r="F89" s="14"/>
      <c r="G89" s="7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7"/>
      <c r="AJ89" s="9"/>
      <c r="AK89" s="14"/>
      <c r="AL89" s="14"/>
      <c r="AM89" s="14"/>
      <c r="AN89" s="9"/>
      <c r="AO89" s="14"/>
      <c r="AP89" s="14"/>
      <c r="AQ89" s="14"/>
      <c r="AR89" s="14"/>
      <c r="AS89" s="14"/>
      <c r="AT89" s="14"/>
      <c r="AU89" s="14"/>
      <c r="AV89" s="14"/>
      <c r="AW89" s="14"/>
    </row>
    <row r="90" spans="1:49" x14ac:dyDescent="0.25">
      <c r="A90" s="14"/>
      <c r="B90" s="14"/>
      <c r="C90" s="14"/>
      <c r="D90" s="14"/>
      <c r="E90" s="14"/>
      <c r="F90" s="14"/>
      <c r="G90" s="7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7"/>
      <c r="AJ90" s="9"/>
      <c r="AK90" s="14"/>
      <c r="AL90" s="14"/>
      <c r="AM90" s="14"/>
      <c r="AN90" s="9"/>
      <c r="AO90" s="14"/>
      <c r="AP90" s="14"/>
      <c r="AQ90" s="14"/>
      <c r="AR90" s="14"/>
      <c r="AS90" s="14"/>
      <c r="AT90" s="14"/>
      <c r="AU90" s="14"/>
      <c r="AV90" s="14"/>
      <c r="AW90" s="14"/>
    </row>
    <row r="91" spans="1:49" x14ac:dyDescent="0.25">
      <c r="A91" s="14"/>
      <c r="B91" s="14"/>
      <c r="C91" s="14"/>
      <c r="D91" s="14"/>
      <c r="E91" s="14"/>
      <c r="F91" s="14"/>
      <c r="G91" s="7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7"/>
      <c r="AJ91" s="9"/>
      <c r="AK91" s="14"/>
      <c r="AL91" s="14"/>
      <c r="AM91" s="14"/>
      <c r="AN91" s="9"/>
      <c r="AO91" s="14"/>
      <c r="AP91" s="14"/>
      <c r="AQ91" s="14"/>
      <c r="AR91" s="14"/>
      <c r="AS91" s="14"/>
      <c r="AT91" s="14"/>
      <c r="AU91" s="14"/>
      <c r="AV91" s="14"/>
      <c r="AW91" s="14"/>
    </row>
    <row r="92" spans="1:49" x14ac:dyDescent="0.25">
      <c r="A92" s="14"/>
      <c r="B92" s="14"/>
      <c r="C92" s="14"/>
      <c r="D92" s="14"/>
      <c r="E92" s="14"/>
      <c r="F92" s="14"/>
      <c r="G92" s="7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7"/>
      <c r="AJ92" s="9"/>
      <c r="AK92" s="14"/>
      <c r="AL92" s="14"/>
      <c r="AM92" s="14"/>
      <c r="AN92" s="9"/>
      <c r="AO92" s="14"/>
      <c r="AP92" s="14"/>
      <c r="AQ92" s="14"/>
      <c r="AR92" s="14"/>
      <c r="AS92" s="14"/>
      <c r="AT92" s="14"/>
      <c r="AU92" s="14"/>
      <c r="AV92" s="14"/>
      <c r="AW92" s="14"/>
    </row>
    <row r="93" spans="1:49" x14ac:dyDescent="0.25">
      <c r="A93" s="14"/>
      <c r="B93" s="14"/>
      <c r="C93" s="14"/>
      <c r="D93" s="14"/>
      <c r="E93" s="14"/>
      <c r="F93" s="14"/>
      <c r="G93" s="7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7"/>
      <c r="AJ93" s="9"/>
      <c r="AK93" s="14"/>
      <c r="AL93" s="14"/>
      <c r="AM93" s="14"/>
      <c r="AN93" s="9"/>
      <c r="AO93" s="14"/>
      <c r="AP93" s="14"/>
      <c r="AQ93" s="14"/>
      <c r="AR93" s="14"/>
      <c r="AS93" s="14"/>
      <c r="AT93" s="14"/>
      <c r="AU93" s="14"/>
      <c r="AV93" s="14"/>
      <c r="AW93" s="14"/>
    </row>
    <row r="94" spans="1:49" x14ac:dyDescent="0.25">
      <c r="A94" s="14"/>
      <c r="B94" s="14"/>
      <c r="C94" s="14"/>
      <c r="D94" s="14"/>
      <c r="E94" s="14"/>
      <c r="F94" s="14"/>
      <c r="G94" s="7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7"/>
      <c r="AJ94" s="9"/>
      <c r="AK94" s="14"/>
      <c r="AL94" s="14"/>
      <c r="AM94" s="14"/>
      <c r="AN94" s="9"/>
      <c r="AO94" s="14"/>
      <c r="AP94" s="14"/>
      <c r="AQ94" s="14"/>
      <c r="AR94" s="14"/>
      <c r="AS94" s="14"/>
      <c r="AT94" s="14"/>
      <c r="AU94" s="14"/>
      <c r="AV94" s="14"/>
      <c r="AW94" s="14"/>
    </row>
    <row r="95" spans="1:49" x14ac:dyDescent="0.25">
      <c r="A95" s="14"/>
      <c r="B95" s="14"/>
      <c r="C95" s="14"/>
      <c r="D95" s="14"/>
      <c r="E95" s="14"/>
      <c r="F95" s="14"/>
      <c r="G95" s="7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7"/>
      <c r="AJ95" s="9"/>
      <c r="AK95" s="14"/>
      <c r="AL95" s="14"/>
      <c r="AM95" s="14"/>
      <c r="AN95" s="9"/>
      <c r="AO95" s="14"/>
      <c r="AP95" s="14"/>
      <c r="AQ95" s="14"/>
      <c r="AR95" s="14"/>
      <c r="AS95" s="14"/>
      <c r="AT95" s="14"/>
      <c r="AU95" s="14"/>
      <c r="AV95" s="14"/>
      <c r="AW95" s="14"/>
    </row>
    <row r="96" spans="1:49" x14ac:dyDescent="0.25">
      <c r="A96" s="14"/>
      <c r="B96" s="14"/>
      <c r="C96" s="14"/>
      <c r="D96" s="14"/>
      <c r="E96" s="14"/>
      <c r="F96" s="14"/>
      <c r="G96" s="7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7"/>
      <c r="AJ96" s="9"/>
      <c r="AK96" s="14"/>
      <c r="AL96" s="14"/>
      <c r="AM96" s="14"/>
      <c r="AN96" s="9"/>
      <c r="AO96" s="14"/>
      <c r="AP96" s="14"/>
      <c r="AQ96" s="14"/>
      <c r="AR96" s="14"/>
      <c r="AS96" s="14"/>
      <c r="AT96" s="14"/>
      <c r="AU96" s="14"/>
      <c r="AV96" s="14"/>
      <c r="AW96" s="14"/>
    </row>
    <row r="97" spans="1:49" x14ac:dyDescent="0.25">
      <c r="A97" s="14"/>
      <c r="B97" s="14"/>
      <c r="C97" s="14"/>
      <c r="D97" s="14"/>
      <c r="E97" s="14"/>
      <c r="F97" s="14"/>
      <c r="G97" s="7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7"/>
      <c r="AJ97" s="9"/>
      <c r="AK97" s="14"/>
      <c r="AL97" s="14"/>
      <c r="AM97" s="14"/>
      <c r="AN97" s="9"/>
      <c r="AO97" s="14"/>
      <c r="AP97" s="14"/>
      <c r="AQ97" s="14"/>
      <c r="AR97" s="14"/>
      <c r="AS97" s="14"/>
      <c r="AT97" s="14"/>
      <c r="AU97" s="14"/>
      <c r="AV97" s="14"/>
      <c r="AW97" s="14"/>
    </row>
    <row r="98" spans="1:49" x14ac:dyDescent="0.25">
      <c r="A98" s="14"/>
      <c r="B98" s="14"/>
      <c r="C98" s="14"/>
      <c r="D98" s="14"/>
      <c r="E98" s="14"/>
      <c r="F98" s="14"/>
      <c r="G98" s="7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7"/>
      <c r="AJ98" s="9"/>
      <c r="AK98" s="14"/>
      <c r="AL98" s="14"/>
      <c r="AM98" s="14"/>
      <c r="AN98" s="9"/>
      <c r="AO98" s="14"/>
      <c r="AP98" s="14"/>
      <c r="AQ98" s="14"/>
      <c r="AR98" s="14"/>
      <c r="AS98" s="14"/>
      <c r="AT98" s="14"/>
      <c r="AU98" s="14"/>
      <c r="AV98" s="14"/>
      <c r="AW98" s="14"/>
    </row>
    <row r="99" spans="1:49" x14ac:dyDescent="0.25">
      <c r="A99" s="14"/>
      <c r="B99" s="14"/>
      <c r="C99" s="14"/>
      <c r="D99" s="14"/>
      <c r="E99" s="14"/>
      <c r="F99" s="14"/>
      <c r="G99" s="7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7"/>
      <c r="AJ99" s="9"/>
      <c r="AK99" s="14"/>
      <c r="AL99" s="14"/>
      <c r="AM99" s="14"/>
      <c r="AN99" s="9"/>
      <c r="AO99" s="14"/>
      <c r="AP99" s="14"/>
      <c r="AQ99" s="14"/>
      <c r="AR99" s="14"/>
      <c r="AS99" s="14"/>
      <c r="AT99" s="14"/>
      <c r="AU99" s="14"/>
      <c r="AV99" s="14"/>
      <c r="AW99" s="14"/>
    </row>
    <row r="100" spans="1:49" x14ac:dyDescent="0.25">
      <c r="A100" s="14"/>
      <c r="B100" s="14"/>
      <c r="C100" s="14"/>
      <c r="D100" s="14"/>
      <c r="E100" s="14"/>
      <c r="F100" s="14"/>
      <c r="G100" s="7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7"/>
      <c r="AJ100" s="9"/>
      <c r="AK100" s="14"/>
      <c r="AL100" s="14"/>
      <c r="AM100" s="14"/>
      <c r="AN100" s="9"/>
      <c r="AO100" s="14"/>
      <c r="AP100" s="14"/>
      <c r="AQ100" s="14"/>
      <c r="AR100" s="14"/>
      <c r="AS100" s="14"/>
      <c r="AT100" s="14"/>
      <c r="AU100" s="14"/>
      <c r="AV100" s="14"/>
      <c r="AW100" s="14"/>
    </row>
    <row r="101" spans="1:49" x14ac:dyDescent="0.25">
      <c r="A101" s="14"/>
      <c r="B101" s="14"/>
      <c r="C101" s="14"/>
      <c r="D101" s="14"/>
      <c r="E101" s="14"/>
      <c r="F101" s="14"/>
      <c r="G101" s="7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7"/>
      <c r="AJ101" s="9"/>
      <c r="AK101" s="14"/>
      <c r="AL101" s="14"/>
      <c r="AM101" s="14"/>
      <c r="AN101" s="9"/>
      <c r="AO101" s="14"/>
      <c r="AP101" s="14"/>
      <c r="AQ101" s="14"/>
      <c r="AR101" s="14"/>
      <c r="AS101" s="14"/>
      <c r="AT101" s="14"/>
      <c r="AU101" s="14"/>
      <c r="AV101" s="14"/>
      <c r="AW101" s="14"/>
    </row>
    <row r="102" spans="1:49" x14ac:dyDescent="0.25">
      <c r="A102" s="14"/>
      <c r="B102" s="14"/>
      <c r="C102" s="14"/>
      <c r="D102" s="14"/>
      <c r="E102" s="14"/>
      <c r="F102" s="14"/>
      <c r="G102" s="7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7"/>
      <c r="AJ102" s="9"/>
      <c r="AK102" s="14"/>
      <c r="AL102" s="14"/>
      <c r="AM102" s="14"/>
      <c r="AN102" s="9"/>
      <c r="AO102" s="14"/>
      <c r="AP102" s="14"/>
      <c r="AQ102" s="14"/>
      <c r="AR102" s="14"/>
      <c r="AS102" s="14"/>
      <c r="AT102" s="14"/>
      <c r="AU102" s="14"/>
      <c r="AV102" s="14"/>
      <c r="AW102" s="14"/>
    </row>
    <row r="103" spans="1:49" x14ac:dyDescent="0.25">
      <c r="A103" s="14"/>
      <c r="B103" s="14"/>
      <c r="C103" s="14"/>
      <c r="D103" s="14"/>
      <c r="E103" s="14"/>
      <c r="F103" s="14"/>
      <c r="G103" s="7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7"/>
      <c r="AJ103" s="9"/>
      <c r="AK103" s="14"/>
      <c r="AL103" s="14"/>
      <c r="AM103" s="14"/>
      <c r="AN103" s="9"/>
      <c r="AO103" s="14"/>
      <c r="AP103" s="14"/>
      <c r="AQ103" s="14"/>
      <c r="AR103" s="14"/>
      <c r="AS103" s="14"/>
      <c r="AT103" s="14"/>
      <c r="AU103" s="14"/>
      <c r="AV103" s="14"/>
      <c r="AW103" s="14"/>
    </row>
    <row r="104" spans="1:49" x14ac:dyDescent="0.25">
      <c r="A104" s="14"/>
      <c r="B104" s="14"/>
      <c r="C104" s="14"/>
      <c r="D104" s="14"/>
      <c r="E104" s="14"/>
      <c r="F104" s="14"/>
      <c r="G104" s="7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7"/>
      <c r="AJ104" s="9"/>
      <c r="AK104" s="14"/>
      <c r="AL104" s="14"/>
      <c r="AM104" s="14"/>
      <c r="AN104" s="9"/>
      <c r="AO104" s="14"/>
      <c r="AP104" s="14"/>
      <c r="AQ104" s="14"/>
      <c r="AR104" s="14"/>
      <c r="AS104" s="14"/>
      <c r="AT104" s="14"/>
      <c r="AU104" s="14"/>
      <c r="AV104" s="14"/>
      <c r="AW104" s="14"/>
    </row>
    <row r="105" spans="1:49" x14ac:dyDescent="0.25">
      <c r="A105" s="14"/>
      <c r="B105" s="14"/>
      <c r="C105" s="14"/>
      <c r="D105" s="14"/>
      <c r="E105" s="14"/>
      <c r="F105" s="14"/>
      <c r="G105" s="7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7"/>
      <c r="AJ105" s="9"/>
      <c r="AK105" s="14"/>
      <c r="AL105" s="14"/>
      <c r="AM105" s="14"/>
      <c r="AN105" s="9"/>
      <c r="AO105" s="14"/>
      <c r="AP105" s="14"/>
      <c r="AQ105" s="14"/>
      <c r="AR105" s="14"/>
      <c r="AS105" s="14"/>
      <c r="AT105" s="14"/>
      <c r="AU105" s="14"/>
      <c r="AV105" s="14"/>
      <c r="AW105" s="14"/>
    </row>
    <row r="106" spans="1:49" x14ac:dyDescent="0.25">
      <c r="A106" s="14"/>
      <c r="B106" s="14"/>
      <c r="C106" s="14"/>
      <c r="D106" s="14"/>
      <c r="E106" s="14"/>
      <c r="F106" s="14"/>
      <c r="G106" s="7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7"/>
      <c r="AJ106" s="9"/>
      <c r="AK106" s="14"/>
      <c r="AL106" s="14"/>
      <c r="AM106" s="14"/>
      <c r="AN106" s="9"/>
      <c r="AO106" s="14"/>
      <c r="AP106" s="14"/>
      <c r="AQ106" s="14"/>
      <c r="AR106" s="14"/>
      <c r="AS106" s="14"/>
      <c r="AT106" s="14"/>
      <c r="AU106" s="14"/>
      <c r="AV106" s="14"/>
      <c r="AW106" s="14"/>
    </row>
    <row r="107" spans="1:49" x14ac:dyDescent="0.25">
      <c r="A107" s="14"/>
      <c r="B107" s="14"/>
      <c r="C107" s="14"/>
      <c r="D107" s="14"/>
      <c r="E107" s="14"/>
      <c r="F107" s="14"/>
      <c r="G107" s="7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7"/>
      <c r="AJ107" s="9"/>
      <c r="AK107" s="14"/>
      <c r="AL107" s="14"/>
      <c r="AM107" s="14"/>
      <c r="AN107" s="9"/>
      <c r="AO107" s="14"/>
      <c r="AP107" s="14"/>
      <c r="AQ107" s="14"/>
      <c r="AR107" s="14"/>
      <c r="AS107" s="14"/>
      <c r="AT107" s="14"/>
      <c r="AU107" s="14"/>
      <c r="AV107" s="14"/>
      <c r="AW107" s="14"/>
    </row>
    <row r="108" spans="1:49" x14ac:dyDescent="0.25">
      <c r="A108" s="14"/>
      <c r="B108" s="14"/>
      <c r="C108" s="14"/>
      <c r="D108" s="14"/>
      <c r="E108" s="14"/>
      <c r="F108" s="14"/>
      <c r="G108" s="7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7"/>
      <c r="AJ108" s="9"/>
      <c r="AK108" s="14"/>
      <c r="AL108" s="14"/>
      <c r="AM108" s="14"/>
      <c r="AN108" s="9"/>
      <c r="AO108" s="14"/>
      <c r="AP108" s="14"/>
      <c r="AQ108" s="14"/>
      <c r="AR108" s="14"/>
      <c r="AS108" s="14"/>
      <c r="AT108" s="14"/>
      <c r="AU108" s="14"/>
      <c r="AV108" s="14"/>
      <c r="AW108" s="14"/>
    </row>
    <row r="109" spans="1:49" x14ac:dyDescent="0.25">
      <c r="A109" s="14"/>
      <c r="B109" s="14"/>
      <c r="C109" s="14"/>
      <c r="D109" s="14"/>
      <c r="E109" s="14"/>
      <c r="F109" s="14"/>
      <c r="G109" s="7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7"/>
      <c r="AJ109" s="9"/>
      <c r="AK109" s="14"/>
      <c r="AL109" s="14"/>
      <c r="AM109" s="14"/>
      <c r="AN109" s="9"/>
      <c r="AO109" s="14"/>
      <c r="AP109" s="14"/>
      <c r="AQ109" s="14"/>
      <c r="AR109" s="14"/>
      <c r="AS109" s="14"/>
      <c r="AT109" s="14"/>
      <c r="AU109" s="14"/>
      <c r="AV109" s="14"/>
      <c r="AW109" s="14"/>
    </row>
    <row r="110" spans="1:49" x14ac:dyDescent="0.25">
      <c r="A110" s="14"/>
      <c r="B110" s="14"/>
      <c r="C110" s="14"/>
      <c r="D110" s="14"/>
      <c r="E110" s="14"/>
      <c r="F110" s="14"/>
      <c r="G110" s="7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7"/>
      <c r="AJ110" s="9"/>
      <c r="AK110" s="14"/>
      <c r="AL110" s="14"/>
      <c r="AM110" s="14"/>
      <c r="AN110" s="9"/>
      <c r="AO110" s="14"/>
      <c r="AP110" s="14"/>
      <c r="AQ110" s="14"/>
      <c r="AR110" s="14"/>
      <c r="AS110" s="14"/>
      <c r="AT110" s="14"/>
      <c r="AU110" s="14"/>
      <c r="AV110" s="14"/>
      <c r="AW110" s="14"/>
    </row>
    <row r="111" spans="1:49" x14ac:dyDescent="0.25">
      <c r="A111" s="14"/>
      <c r="B111" s="14"/>
      <c r="C111" s="14"/>
      <c r="D111" s="14"/>
      <c r="E111" s="14"/>
      <c r="F111" s="14"/>
      <c r="G111" s="7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7"/>
      <c r="AJ111" s="9"/>
      <c r="AK111" s="14"/>
      <c r="AL111" s="14"/>
      <c r="AM111" s="14"/>
      <c r="AN111" s="9"/>
      <c r="AO111" s="14"/>
      <c r="AP111" s="14"/>
      <c r="AQ111" s="14"/>
      <c r="AR111" s="14"/>
      <c r="AS111" s="14"/>
      <c r="AT111" s="14"/>
      <c r="AU111" s="14"/>
      <c r="AV111" s="14"/>
      <c r="AW111" s="14"/>
    </row>
    <row r="112" spans="1:49" x14ac:dyDescent="0.25">
      <c r="A112" s="14"/>
      <c r="B112" s="14"/>
      <c r="C112" s="14"/>
      <c r="D112" s="14"/>
      <c r="E112" s="14"/>
      <c r="F112" s="14"/>
      <c r="G112" s="7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7"/>
      <c r="AJ112" s="9"/>
      <c r="AK112" s="14"/>
      <c r="AL112" s="14"/>
      <c r="AM112" s="14"/>
      <c r="AN112" s="9"/>
      <c r="AO112" s="14"/>
      <c r="AP112" s="14"/>
      <c r="AQ112" s="14"/>
      <c r="AR112" s="14"/>
      <c r="AS112" s="14"/>
      <c r="AT112" s="14"/>
      <c r="AU112" s="14"/>
      <c r="AV112" s="14"/>
      <c r="AW112" s="14"/>
    </row>
    <row r="113" spans="1:49" x14ac:dyDescent="0.25">
      <c r="A113" s="14"/>
      <c r="B113" s="14"/>
      <c r="C113" s="14"/>
      <c r="D113" s="14"/>
      <c r="E113" s="14"/>
      <c r="F113" s="14"/>
      <c r="G113" s="7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7"/>
      <c r="AJ113" s="9"/>
      <c r="AK113" s="14"/>
      <c r="AL113" s="14"/>
      <c r="AM113" s="14"/>
      <c r="AN113" s="9"/>
      <c r="AO113" s="14"/>
      <c r="AP113" s="14"/>
      <c r="AQ113" s="14"/>
      <c r="AR113" s="14"/>
      <c r="AS113" s="14"/>
      <c r="AT113" s="14"/>
      <c r="AU113" s="14"/>
      <c r="AV113" s="14"/>
      <c r="AW113" s="14"/>
    </row>
    <row r="114" spans="1:49" x14ac:dyDescent="0.25">
      <c r="A114" s="14"/>
      <c r="B114" s="14"/>
      <c r="C114" s="14"/>
      <c r="D114" s="14"/>
      <c r="E114" s="14"/>
      <c r="F114" s="14"/>
      <c r="G114" s="7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7"/>
      <c r="AJ114" s="9"/>
      <c r="AK114" s="14"/>
      <c r="AL114" s="14"/>
      <c r="AM114" s="14"/>
      <c r="AN114" s="9"/>
      <c r="AO114" s="14"/>
      <c r="AP114" s="14"/>
      <c r="AQ114" s="14"/>
      <c r="AR114" s="14"/>
      <c r="AS114" s="14"/>
      <c r="AT114" s="14"/>
      <c r="AU114" s="14"/>
      <c r="AV114" s="14"/>
      <c r="AW114" s="14"/>
    </row>
    <row r="115" spans="1:49" x14ac:dyDescent="0.25">
      <c r="A115" s="14"/>
      <c r="B115" s="14"/>
      <c r="C115" s="14"/>
      <c r="D115" s="14"/>
      <c r="E115" s="14"/>
      <c r="F115" s="14"/>
      <c r="G115" s="7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7"/>
      <c r="AJ115" s="9"/>
      <c r="AK115" s="14"/>
      <c r="AL115" s="14"/>
      <c r="AM115" s="14"/>
      <c r="AN115" s="9"/>
      <c r="AO115" s="14"/>
      <c r="AP115" s="14"/>
      <c r="AQ115" s="14"/>
      <c r="AR115" s="14"/>
      <c r="AS115" s="14"/>
      <c r="AT115" s="14"/>
      <c r="AU115" s="14"/>
      <c r="AV115" s="14"/>
      <c r="AW115" s="14"/>
    </row>
    <row r="116" spans="1:49" x14ac:dyDescent="0.25">
      <c r="A116" s="14"/>
      <c r="B116" s="14"/>
      <c r="C116" s="14"/>
      <c r="D116" s="14"/>
      <c r="E116" s="14"/>
      <c r="F116" s="14"/>
      <c r="G116" s="7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7"/>
      <c r="AJ116" s="9"/>
      <c r="AK116" s="14"/>
      <c r="AL116" s="14"/>
      <c r="AM116" s="14"/>
      <c r="AN116" s="9"/>
      <c r="AO116" s="14"/>
      <c r="AP116" s="14"/>
      <c r="AQ116" s="14"/>
      <c r="AR116" s="14"/>
      <c r="AS116" s="14"/>
      <c r="AT116" s="14"/>
      <c r="AU116" s="14"/>
      <c r="AV116" s="14"/>
      <c r="AW116" s="14"/>
    </row>
    <row r="117" spans="1:49" x14ac:dyDescent="0.25">
      <c r="A117" s="14"/>
      <c r="B117" s="14"/>
      <c r="C117" s="14"/>
      <c r="D117" s="14"/>
      <c r="E117" s="14"/>
      <c r="F117" s="14"/>
      <c r="G117" s="7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7"/>
      <c r="AJ117" s="9"/>
      <c r="AK117" s="14"/>
      <c r="AL117" s="14"/>
      <c r="AM117" s="14"/>
      <c r="AN117" s="9"/>
      <c r="AO117" s="14"/>
      <c r="AP117" s="14"/>
      <c r="AQ117" s="14"/>
      <c r="AR117" s="14"/>
      <c r="AS117" s="14"/>
      <c r="AT117" s="14"/>
      <c r="AU117" s="14"/>
      <c r="AV117" s="14"/>
      <c r="AW117" s="14"/>
    </row>
    <row r="118" spans="1:49" x14ac:dyDescent="0.25">
      <c r="A118" s="14"/>
      <c r="B118" s="14"/>
      <c r="C118" s="14"/>
      <c r="D118" s="14"/>
      <c r="E118" s="14"/>
      <c r="F118" s="14"/>
      <c r="G118" s="7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7"/>
      <c r="AJ118" s="9"/>
      <c r="AK118" s="14"/>
      <c r="AL118" s="14"/>
      <c r="AM118" s="14"/>
      <c r="AN118" s="9"/>
      <c r="AO118" s="14"/>
      <c r="AP118" s="14"/>
      <c r="AQ118" s="14"/>
      <c r="AR118" s="14"/>
      <c r="AS118" s="14"/>
      <c r="AT118" s="14"/>
      <c r="AU118" s="14"/>
      <c r="AV118" s="14"/>
      <c r="AW118" s="14"/>
    </row>
    <row r="119" spans="1:49" x14ac:dyDescent="0.25">
      <c r="A119" s="14"/>
      <c r="B119" s="14"/>
      <c r="C119" s="14"/>
      <c r="D119" s="14"/>
      <c r="E119" s="14"/>
      <c r="F119" s="14"/>
      <c r="G119" s="7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7"/>
      <c r="AJ119" s="9"/>
      <c r="AK119" s="14"/>
      <c r="AL119" s="14"/>
      <c r="AM119" s="14"/>
      <c r="AN119" s="9"/>
      <c r="AO119" s="14"/>
      <c r="AP119" s="14"/>
      <c r="AQ119" s="14"/>
      <c r="AR119" s="14"/>
      <c r="AS119" s="14"/>
      <c r="AT119" s="14"/>
      <c r="AU119" s="14"/>
      <c r="AV119" s="14"/>
      <c r="AW119" s="14"/>
    </row>
    <row r="120" spans="1:49" x14ac:dyDescent="0.25">
      <c r="A120" s="14"/>
      <c r="B120" s="14"/>
      <c r="C120" s="14"/>
      <c r="D120" s="14"/>
      <c r="E120" s="14"/>
      <c r="F120" s="14"/>
      <c r="G120" s="7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7"/>
      <c r="AJ120" s="9"/>
      <c r="AK120" s="14"/>
      <c r="AL120" s="14"/>
      <c r="AM120" s="14"/>
      <c r="AN120" s="9"/>
      <c r="AO120" s="14"/>
      <c r="AP120" s="14"/>
      <c r="AQ120" s="14"/>
      <c r="AR120" s="14"/>
      <c r="AS120" s="14"/>
      <c r="AT120" s="14"/>
      <c r="AU120" s="14"/>
      <c r="AV120" s="14"/>
      <c r="AW120" s="14"/>
    </row>
    <row r="121" spans="1:49" x14ac:dyDescent="0.25">
      <c r="A121" s="14"/>
      <c r="B121" s="14"/>
      <c r="C121" s="14"/>
      <c r="D121" s="14"/>
      <c r="E121" s="14"/>
      <c r="F121" s="14"/>
      <c r="G121" s="7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7"/>
      <c r="AJ121" s="9"/>
      <c r="AK121" s="14"/>
      <c r="AL121" s="14"/>
      <c r="AM121" s="14"/>
      <c r="AN121" s="9"/>
      <c r="AO121" s="14"/>
      <c r="AP121" s="14"/>
      <c r="AQ121" s="14"/>
      <c r="AR121" s="14"/>
      <c r="AS121" s="14"/>
      <c r="AT121" s="14"/>
      <c r="AU121" s="14"/>
      <c r="AV121" s="14"/>
      <c r="AW121" s="14"/>
    </row>
    <row r="122" spans="1:49" x14ac:dyDescent="0.25">
      <c r="A122" s="14"/>
      <c r="B122" s="14"/>
      <c r="C122" s="14"/>
      <c r="D122" s="14"/>
      <c r="E122" s="14"/>
      <c r="F122" s="14"/>
      <c r="G122" s="7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7"/>
      <c r="AJ122" s="9"/>
      <c r="AK122" s="14"/>
      <c r="AL122" s="14"/>
      <c r="AM122" s="14"/>
      <c r="AN122" s="9"/>
      <c r="AO122" s="14"/>
      <c r="AP122" s="14"/>
      <c r="AQ122" s="14"/>
      <c r="AR122" s="14"/>
      <c r="AS122" s="14"/>
      <c r="AT122" s="14"/>
      <c r="AU122" s="14"/>
      <c r="AV122" s="14"/>
      <c r="AW122" s="14"/>
    </row>
    <row r="123" spans="1:49" x14ac:dyDescent="0.25">
      <c r="A123" s="14"/>
      <c r="B123" s="14"/>
      <c r="C123" s="14"/>
      <c r="D123" s="14"/>
      <c r="E123" s="14"/>
      <c r="F123" s="14"/>
      <c r="G123" s="7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7"/>
      <c r="AJ123" s="9"/>
      <c r="AK123" s="14"/>
      <c r="AL123" s="14"/>
      <c r="AM123" s="14"/>
      <c r="AN123" s="9"/>
      <c r="AO123" s="14"/>
      <c r="AP123" s="14"/>
      <c r="AQ123" s="14"/>
      <c r="AR123" s="14"/>
      <c r="AS123" s="14"/>
      <c r="AT123" s="14"/>
      <c r="AU123" s="14"/>
      <c r="AV123" s="14"/>
      <c r="AW123" s="14"/>
    </row>
    <row r="124" spans="1:49" x14ac:dyDescent="0.25">
      <c r="A124" s="14"/>
      <c r="B124" s="14"/>
      <c r="C124" s="14"/>
      <c r="D124" s="14"/>
      <c r="E124" s="14"/>
      <c r="F124" s="14"/>
      <c r="G124" s="7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7"/>
      <c r="AJ124" s="9"/>
      <c r="AK124" s="14"/>
      <c r="AL124" s="14"/>
      <c r="AM124" s="14"/>
      <c r="AN124" s="9"/>
      <c r="AO124" s="14"/>
      <c r="AP124" s="14"/>
      <c r="AQ124" s="14"/>
      <c r="AR124" s="14"/>
      <c r="AS124" s="14"/>
      <c r="AT124" s="14"/>
      <c r="AU124" s="14"/>
      <c r="AV124" s="14"/>
      <c r="AW124" s="14"/>
    </row>
    <row r="125" spans="1:49" x14ac:dyDescent="0.25">
      <c r="A125" s="14"/>
      <c r="B125" s="14"/>
      <c r="C125" s="14"/>
      <c r="D125" s="14"/>
      <c r="E125" s="14"/>
      <c r="F125" s="14"/>
      <c r="G125" s="7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7"/>
      <c r="AJ125" s="9"/>
      <c r="AK125" s="14"/>
      <c r="AL125" s="14"/>
      <c r="AM125" s="14"/>
      <c r="AN125" s="9"/>
      <c r="AO125" s="14"/>
      <c r="AP125" s="14"/>
      <c r="AQ125" s="14"/>
      <c r="AR125" s="14"/>
      <c r="AS125" s="14"/>
      <c r="AT125" s="14"/>
      <c r="AU125" s="14"/>
      <c r="AV125" s="14"/>
      <c r="AW125" s="14"/>
    </row>
    <row r="126" spans="1:49" x14ac:dyDescent="0.25">
      <c r="A126" s="14"/>
      <c r="B126" s="14"/>
      <c r="C126" s="14"/>
      <c r="D126" s="14"/>
      <c r="E126" s="14"/>
      <c r="F126" s="14"/>
      <c r="G126" s="7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7"/>
      <c r="AJ126" s="9"/>
      <c r="AK126" s="14"/>
      <c r="AL126" s="14"/>
      <c r="AM126" s="14"/>
      <c r="AN126" s="9"/>
      <c r="AO126" s="14"/>
      <c r="AP126" s="14"/>
      <c r="AQ126" s="14"/>
      <c r="AR126" s="14"/>
      <c r="AS126" s="14"/>
      <c r="AT126" s="14"/>
      <c r="AU126" s="14"/>
      <c r="AV126" s="14"/>
      <c r="AW126" s="14"/>
    </row>
    <row r="127" spans="1:49" x14ac:dyDescent="0.25">
      <c r="A127" s="14"/>
      <c r="B127" s="14"/>
      <c r="C127" s="14"/>
      <c r="D127" s="14"/>
      <c r="E127" s="14"/>
      <c r="F127" s="14"/>
      <c r="G127" s="7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7"/>
      <c r="AJ127" s="9"/>
      <c r="AK127" s="14"/>
      <c r="AL127" s="14"/>
      <c r="AM127" s="14"/>
      <c r="AN127" s="9"/>
      <c r="AO127" s="14"/>
      <c r="AP127" s="14"/>
      <c r="AQ127" s="14"/>
      <c r="AR127" s="14"/>
      <c r="AS127" s="14"/>
      <c r="AT127" s="14"/>
      <c r="AU127" s="14"/>
      <c r="AV127" s="14"/>
      <c r="AW127" s="14"/>
    </row>
    <row r="128" spans="1:49" x14ac:dyDescent="0.25">
      <c r="A128" s="14"/>
      <c r="B128" s="14"/>
      <c r="C128" s="14"/>
      <c r="D128" s="14"/>
      <c r="E128" s="14"/>
      <c r="F128" s="14"/>
      <c r="G128" s="7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7"/>
      <c r="AJ128" s="9"/>
      <c r="AK128" s="14"/>
      <c r="AL128" s="14"/>
      <c r="AM128" s="14"/>
      <c r="AN128" s="9"/>
      <c r="AO128" s="14"/>
      <c r="AP128" s="14"/>
      <c r="AQ128" s="14"/>
      <c r="AR128" s="14"/>
      <c r="AS128" s="14"/>
      <c r="AT128" s="14"/>
      <c r="AU128" s="14"/>
      <c r="AV128" s="14"/>
      <c r="AW128" s="14"/>
    </row>
    <row r="129" spans="1:49" x14ac:dyDescent="0.25">
      <c r="A129" s="14"/>
      <c r="B129" s="14"/>
      <c r="C129" s="14"/>
      <c r="D129" s="14"/>
      <c r="E129" s="14"/>
      <c r="F129" s="14"/>
      <c r="G129" s="7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7"/>
      <c r="AJ129" s="9"/>
      <c r="AK129" s="14"/>
      <c r="AL129" s="14"/>
      <c r="AM129" s="14"/>
      <c r="AN129" s="9"/>
      <c r="AO129" s="14"/>
      <c r="AP129" s="14"/>
      <c r="AQ129" s="14"/>
      <c r="AR129" s="14"/>
      <c r="AS129" s="14"/>
      <c r="AT129" s="14"/>
      <c r="AU129" s="14"/>
      <c r="AV129" s="14"/>
      <c r="AW129" s="14"/>
    </row>
    <row r="130" spans="1:49" x14ac:dyDescent="0.25">
      <c r="A130" s="14"/>
      <c r="B130" s="14"/>
      <c r="C130" s="14"/>
      <c r="D130" s="14"/>
      <c r="E130" s="14"/>
      <c r="F130" s="14"/>
      <c r="G130" s="7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7"/>
      <c r="AJ130" s="9"/>
      <c r="AK130" s="14"/>
      <c r="AL130" s="14"/>
      <c r="AM130" s="14"/>
      <c r="AN130" s="9"/>
      <c r="AO130" s="14"/>
      <c r="AP130" s="14"/>
      <c r="AQ130" s="14"/>
      <c r="AR130" s="14"/>
      <c r="AS130" s="14"/>
      <c r="AT130" s="14"/>
      <c r="AU130" s="14"/>
      <c r="AV130" s="14"/>
      <c r="AW130" s="14"/>
    </row>
    <row r="131" spans="1:49" x14ac:dyDescent="0.25">
      <c r="A131" s="14"/>
      <c r="B131" s="14"/>
      <c r="C131" s="14"/>
      <c r="D131" s="14"/>
      <c r="E131" s="14"/>
      <c r="F131" s="14"/>
      <c r="G131" s="7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7"/>
      <c r="AJ131" s="9"/>
      <c r="AK131" s="14"/>
      <c r="AL131" s="14"/>
      <c r="AM131" s="14"/>
      <c r="AN131" s="9"/>
      <c r="AO131" s="14"/>
      <c r="AP131" s="14"/>
      <c r="AQ131" s="14"/>
      <c r="AR131" s="14"/>
      <c r="AS131" s="14"/>
      <c r="AT131" s="14"/>
      <c r="AU131" s="14"/>
      <c r="AV131" s="14"/>
      <c r="AW131" s="14"/>
    </row>
    <row r="132" spans="1:49" x14ac:dyDescent="0.25">
      <c r="A132" s="14"/>
      <c r="B132" s="14"/>
      <c r="C132" s="14"/>
      <c r="D132" s="14"/>
      <c r="E132" s="14"/>
      <c r="F132" s="14"/>
      <c r="G132" s="7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7"/>
      <c r="AJ132" s="9"/>
      <c r="AK132" s="14"/>
      <c r="AL132" s="14"/>
      <c r="AM132" s="14"/>
      <c r="AN132" s="9"/>
      <c r="AO132" s="14"/>
      <c r="AP132" s="14"/>
      <c r="AQ132" s="14"/>
      <c r="AR132" s="14"/>
      <c r="AS132" s="14"/>
      <c r="AT132" s="14"/>
      <c r="AU132" s="14"/>
      <c r="AV132" s="14"/>
      <c r="AW132" s="14"/>
    </row>
    <row r="133" spans="1:49" x14ac:dyDescent="0.25">
      <c r="A133" s="14"/>
      <c r="B133" s="14"/>
      <c r="C133" s="14"/>
      <c r="D133" s="14"/>
      <c r="E133" s="14"/>
      <c r="F133" s="14"/>
      <c r="G133" s="7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7"/>
      <c r="AJ133" s="9"/>
      <c r="AK133" s="14"/>
      <c r="AL133" s="14"/>
      <c r="AM133" s="14"/>
      <c r="AN133" s="9"/>
      <c r="AO133" s="14"/>
      <c r="AP133" s="14"/>
      <c r="AQ133" s="14"/>
      <c r="AR133" s="14"/>
      <c r="AS133" s="14"/>
      <c r="AT133" s="14"/>
      <c r="AU133" s="14"/>
      <c r="AV133" s="14"/>
      <c r="AW133" s="14"/>
    </row>
    <row r="134" spans="1:49" x14ac:dyDescent="0.25">
      <c r="A134" s="14"/>
      <c r="B134" s="14"/>
      <c r="C134" s="14"/>
      <c r="D134" s="14"/>
      <c r="E134" s="14"/>
      <c r="F134" s="14"/>
      <c r="G134" s="7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7"/>
      <c r="AJ134" s="9"/>
      <c r="AK134" s="14"/>
      <c r="AL134" s="14"/>
      <c r="AM134" s="14"/>
      <c r="AN134" s="9"/>
      <c r="AO134" s="14"/>
      <c r="AP134" s="14"/>
      <c r="AQ134" s="14"/>
      <c r="AR134" s="14"/>
      <c r="AS134" s="14"/>
      <c r="AT134" s="14"/>
      <c r="AU134" s="14"/>
      <c r="AV134" s="14"/>
      <c r="AW134" s="14"/>
    </row>
    <row r="135" spans="1:49" x14ac:dyDescent="0.25">
      <c r="A135" s="14"/>
      <c r="B135" s="14"/>
      <c r="C135" s="14"/>
      <c r="D135" s="14"/>
      <c r="E135" s="14"/>
      <c r="F135" s="14"/>
      <c r="G135" s="7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7"/>
      <c r="AJ135" s="9"/>
      <c r="AK135" s="14"/>
      <c r="AL135" s="14"/>
      <c r="AM135" s="14"/>
      <c r="AN135" s="9"/>
      <c r="AO135" s="14"/>
      <c r="AP135" s="14"/>
      <c r="AQ135" s="14"/>
      <c r="AR135" s="14"/>
      <c r="AS135" s="14"/>
      <c r="AT135" s="14"/>
      <c r="AU135" s="14"/>
      <c r="AV135" s="14"/>
      <c r="AW135" s="14"/>
    </row>
    <row r="136" spans="1:49" x14ac:dyDescent="0.25">
      <c r="A136" s="14"/>
      <c r="B136" s="14"/>
      <c r="C136" s="14"/>
      <c r="D136" s="14"/>
      <c r="E136" s="14"/>
      <c r="F136" s="14"/>
      <c r="G136" s="7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7"/>
      <c r="AJ136" s="9"/>
      <c r="AK136" s="14"/>
      <c r="AL136" s="14"/>
      <c r="AM136" s="14"/>
      <c r="AN136" s="9"/>
      <c r="AO136" s="14"/>
      <c r="AP136" s="14"/>
      <c r="AQ136" s="14"/>
      <c r="AR136" s="14"/>
      <c r="AS136" s="14"/>
      <c r="AT136" s="14"/>
      <c r="AU136" s="14"/>
      <c r="AV136" s="14"/>
      <c r="AW136" s="14"/>
    </row>
    <row r="137" spans="1:49" x14ac:dyDescent="0.25">
      <c r="A137" s="14"/>
      <c r="B137" s="14"/>
      <c r="C137" s="14"/>
      <c r="D137" s="14"/>
      <c r="E137" s="14"/>
      <c r="F137" s="14"/>
      <c r="G137" s="7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7"/>
      <c r="AJ137" s="9"/>
      <c r="AK137" s="14"/>
      <c r="AL137" s="14"/>
      <c r="AM137" s="14"/>
      <c r="AN137" s="9"/>
      <c r="AO137" s="14"/>
      <c r="AP137" s="14"/>
      <c r="AQ137" s="14"/>
      <c r="AR137" s="14"/>
      <c r="AS137" s="14"/>
      <c r="AT137" s="14"/>
      <c r="AU137" s="14"/>
      <c r="AV137" s="14"/>
      <c r="AW137" s="14"/>
    </row>
    <row r="138" spans="1:49" x14ac:dyDescent="0.25">
      <c r="A138" s="14"/>
      <c r="B138" s="14"/>
      <c r="C138" s="14"/>
      <c r="D138" s="14"/>
      <c r="E138" s="14"/>
      <c r="F138" s="14"/>
      <c r="G138" s="7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7"/>
      <c r="AJ138" s="9"/>
      <c r="AK138" s="14"/>
      <c r="AL138" s="14"/>
      <c r="AM138" s="14"/>
      <c r="AN138" s="9"/>
      <c r="AO138" s="14"/>
      <c r="AP138" s="14"/>
      <c r="AQ138" s="14"/>
      <c r="AR138" s="14"/>
      <c r="AS138" s="14"/>
      <c r="AT138" s="14"/>
      <c r="AU138" s="14"/>
      <c r="AV138" s="14"/>
      <c r="AW138" s="14"/>
    </row>
    <row r="139" spans="1:49" x14ac:dyDescent="0.25">
      <c r="A139" s="14"/>
      <c r="B139" s="14"/>
      <c r="C139" s="14"/>
      <c r="D139" s="14"/>
      <c r="E139" s="14"/>
      <c r="F139" s="14"/>
      <c r="G139" s="7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7"/>
      <c r="AJ139" s="9"/>
      <c r="AK139" s="14"/>
      <c r="AL139" s="14"/>
      <c r="AM139" s="14"/>
      <c r="AN139" s="9"/>
      <c r="AO139" s="14"/>
      <c r="AP139" s="14"/>
      <c r="AQ139" s="14"/>
      <c r="AR139" s="14"/>
      <c r="AS139" s="14"/>
      <c r="AT139" s="14"/>
      <c r="AU139" s="14"/>
      <c r="AV139" s="14"/>
      <c r="AW139" s="14"/>
    </row>
    <row r="140" spans="1:49" x14ac:dyDescent="0.25">
      <c r="A140" s="14"/>
      <c r="B140" s="14"/>
      <c r="C140" s="14"/>
      <c r="D140" s="14"/>
      <c r="E140" s="14"/>
      <c r="F140" s="14"/>
      <c r="G140" s="7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7"/>
      <c r="AJ140" s="9"/>
      <c r="AK140" s="14"/>
      <c r="AL140" s="14"/>
      <c r="AM140" s="14"/>
      <c r="AN140" s="9"/>
      <c r="AO140" s="14"/>
      <c r="AP140" s="14"/>
      <c r="AQ140" s="14"/>
      <c r="AR140" s="14"/>
      <c r="AS140" s="14"/>
      <c r="AT140" s="14"/>
      <c r="AU140" s="14"/>
      <c r="AV140" s="14"/>
      <c r="AW140" s="14"/>
    </row>
    <row r="141" spans="1:49" x14ac:dyDescent="0.25">
      <c r="A141" s="14"/>
      <c r="B141" s="14"/>
      <c r="C141" s="14"/>
      <c r="D141" s="14"/>
      <c r="E141" s="14"/>
      <c r="F141" s="14"/>
      <c r="G141" s="7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7"/>
      <c r="AJ141" s="9"/>
      <c r="AK141" s="14"/>
      <c r="AL141" s="14"/>
      <c r="AM141" s="14"/>
      <c r="AN141" s="9"/>
      <c r="AO141" s="14"/>
      <c r="AP141" s="14"/>
      <c r="AQ141" s="14"/>
      <c r="AR141" s="14"/>
      <c r="AS141" s="14"/>
      <c r="AT141" s="14"/>
      <c r="AU141" s="14"/>
      <c r="AV141" s="14"/>
      <c r="AW141" s="14"/>
    </row>
    <row r="142" spans="1:49" x14ac:dyDescent="0.25">
      <c r="A142" s="14"/>
      <c r="B142" s="14"/>
      <c r="C142" s="14"/>
      <c r="D142" s="14"/>
      <c r="E142" s="14"/>
      <c r="F142" s="14"/>
      <c r="G142" s="7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7"/>
      <c r="AJ142" s="9"/>
      <c r="AK142" s="14"/>
      <c r="AL142" s="14"/>
      <c r="AM142" s="14"/>
      <c r="AN142" s="9"/>
      <c r="AO142" s="14"/>
      <c r="AP142" s="14"/>
      <c r="AQ142" s="14"/>
      <c r="AR142" s="14"/>
      <c r="AS142" s="14"/>
      <c r="AT142" s="14"/>
      <c r="AU142" s="14"/>
      <c r="AV142" s="14"/>
      <c r="AW142" s="14"/>
    </row>
    <row r="143" spans="1:49" x14ac:dyDescent="0.25">
      <c r="A143" s="14"/>
      <c r="B143" s="14"/>
      <c r="C143" s="14"/>
      <c r="D143" s="14"/>
      <c r="E143" s="14"/>
      <c r="F143" s="14"/>
      <c r="G143" s="7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7"/>
      <c r="AJ143" s="9"/>
      <c r="AK143" s="14"/>
      <c r="AL143" s="14"/>
      <c r="AM143" s="14"/>
      <c r="AN143" s="9"/>
      <c r="AO143" s="14"/>
      <c r="AP143" s="14"/>
      <c r="AQ143" s="14"/>
      <c r="AR143" s="14"/>
      <c r="AS143" s="14"/>
      <c r="AT143" s="14"/>
      <c r="AU143" s="14"/>
      <c r="AV143" s="14"/>
      <c r="AW143" s="14"/>
    </row>
    <row r="144" spans="1:49" x14ac:dyDescent="0.25">
      <c r="A144" s="14"/>
      <c r="B144" s="14"/>
      <c r="C144" s="14"/>
      <c r="D144" s="14"/>
      <c r="E144" s="14"/>
      <c r="F144" s="14"/>
      <c r="G144" s="7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7"/>
      <c r="AJ144" s="9"/>
      <c r="AK144" s="14"/>
      <c r="AL144" s="14"/>
      <c r="AM144" s="14"/>
      <c r="AN144" s="9"/>
      <c r="AO144" s="14"/>
      <c r="AP144" s="14"/>
      <c r="AQ144" s="14"/>
      <c r="AR144" s="14"/>
      <c r="AS144" s="14"/>
      <c r="AT144" s="14"/>
      <c r="AU144" s="14"/>
      <c r="AV144" s="14"/>
      <c r="AW144" s="14"/>
    </row>
    <row r="145" spans="1:49" x14ac:dyDescent="0.25">
      <c r="A145" s="14"/>
      <c r="B145" s="14"/>
      <c r="C145" s="14"/>
      <c r="D145" s="14"/>
      <c r="E145" s="14"/>
      <c r="F145" s="14"/>
      <c r="G145" s="7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7"/>
      <c r="AJ145" s="9"/>
      <c r="AK145" s="14"/>
      <c r="AL145" s="14"/>
      <c r="AM145" s="14"/>
      <c r="AN145" s="9"/>
      <c r="AO145" s="14"/>
      <c r="AP145" s="14"/>
      <c r="AQ145" s="14"/>
      <c r="AR145" s="14"/>
      <c r="AS145" s="14"/>
      <c r="AT145" s="14"/>
      <c r="AU145" s="14"/>
      <c r="AV145" s="14"/>
      <c r="AW145" s="14"/>
    </row>
    <row r="146" spans="1:49" x14ac:dyDescent="0.25">
      <c r="A146" s="14"/>
      <c r="B146" s="14"/>
      <c r="C146" s="14"/>
      <c r="D146" s="14"/>
      <c r="E146" s="14"/>
      <c r="F146" s="14"/>
      <c r="G146" s="7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7"/>
      <c r="AJ146" s="9"/>
      <c r="AK146" s="14"/>
      <c r="AL146" s="14"/>
      <c r="AM146" s="14"/>
      <c r="AN146" s="9"/>
      <c r="AO146" s="14"/>
      <c r="AP146" s="14"/>
      <c r="AQ146" s="14"/>
      <c r="AR146" s="14"/>
      <c r="AS146" s="14"/>
      <c r="AT146" s="14"/>
      <c r="AU146" s="14"/>
      <c r="AV146" s="14"/>
      <c r="AW146" s="14"/>
    </row>
    <row r="147" spans="1:49" x14ac:dyDescent="0.25">
      <c r="A147" s="14"/>
      <c r="B147" s="14"/>
      <c r="C147" s="14"/>
      <c r="D147" s="14"/>
      <c r="E147" s="14"/>
      <c r="F147" s="14"/>
      <c r="G147" s="7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7"/>
      <c r="AJ147" s="9"/>
      <c r="AK147" s="14"/>
      <c r="AL147" s="14"/>
      <c r="AM147" s="14"/>
      <c r="AN147" s="9"/>
      <c r="AO147" s="14"/>
      <c r="AP147" s="14"/>
      <c r="AQ147" s="14"/>
      <c r="AR147" s="14"/>
      <c r="AS147" s="14"/>
      <c r="AT147" s="14"/>
      <c r="AU147" s="14"/>
      <c r="AV147" s="14"/>
      <c r="AW147" s="14"/>
    </row>
    <row r="148" spans="1:49" x14ac:dyDescent="0.25">
      <c r="A148" s="14"/>
      <c r="B148" s="14"/>
      <c r="C148" s="14"/>
      <c r="D148" s="14"/>
      <c r="E148" s="14"/>
      <c r="F148" s="14"/>
      <c r="G148" s="7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7"/>
      <c r="AJ148" s="9"/>
      <c r="AK148" s="14"/>
      <c r="AL148" s="14"/>
      <c r="AM148" s="14"/>
      <c r="AN148" s="9"/>
      <c r="AO148" s="14"/>
      <c r="AP148" s="14"/>
      <c r="AQ148" s="14"/>
      <c r="AR148" s="14"/>
      <c r="AS148" s="14"/>
      <c r="AT148" s="14"/>
      <c r="AU148" s="14"/>
      <c r="AV148" s="14"/>
      <c r="AW148" s="14"/>
    </row>
    <row r="149" spans="1:49" x14ac:dyDescent="0.25">
      <c r="A149" s="14"/>
      <c r="B149" s="14"/>
      <c r="C149" s="14"/>
      <c r="D149" s="14"/>
      <c r="E149" s="14"/>
      <c r="F149" s="14"/>
      <c r="G149" s="7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7"/>
      <c r="AJ149" s="9"/>
      <c r="AK149" s="14"/>
      <c r="AL149" s="14"/>
      <c r="AM149" s="14"/>
      <c r="AN149" s="9"/>
      <c r="AO149" s="14"/>
      <c r="AP149" s="14"/>
      <c r="AQ149" s="14"/>
      <c r="AR149" s="14"/>
      <c r="AS149" s="14"/>
      <c r="AT149" s="14"/>
      <c r="AU149" s="14"/>
      <c r="AV149" s="14"/>
      <c r="AW149" s="14"/>
    </row>
    <row r="150" spans="1:49" x14ac:dyDescent="0.25">
      <c r="A150" s="14"/>
      <c r="B150" s="14"/>
      <c r="C150" s="14"/>
      <c r="D150" s="14"/>
      <c r="E150" s="14"/>
      <c r="F150" s="14"/>
      <c r="G150" s="7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7"/>
      <c r="AJ150" s="9"/>
      <c r="AK150" s="14"/>
      <c r="AL150" s="14"/>
      <c r="AM150" s="14"/>
      <c r="AN150" s="9"/>
      <c r="AO150" s="14"/>
      <c r="AP150" s="14"/>
      <c r="AQ150" s="14"/>
      <c r="AR150" s="14"/>
      <c r="AS150" s="14"/>
      <c r="AT150" s="14"/>
      <c r="AU150" s="14"/>
      <c r="AV150" s="14"/>
      <c r="AW150" s="14"/>
    </row>
    <row r="151" spans="1:49" x14ac:dyDescent="0.25">
      <c r="A151" s="14"/>
      <c r="B151" s="14"/>
      <c r="C151" s="14"/>
      <c r="D151" s="14"/>
      <c r="E151" s="14"/>
      <c r="F151" s="14"/>
      <c r="G151" s="7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7"/>
      <c r="AJ151" s="9"/>
      <c r="AK151" s="14"/>
      <c r="AL151" s="14"/>
      <c r="AM151" s="14"/>
      <c r="AN151" s="9"/>
      <c r="AO151" s="14"/>
      <c r="AP151" s="14"/>
      <c r="AQ151" s="14"/>
      <c r="AR151" s="14"/>
      <c r="AS151" s="14"/>
      <c r="AT151" s="14"/>
      <c r="AU151" s="14"/>
      <c r="AV151" s="14"/>
      <c r="AW151" s="14"/>
    </row>
    <row r="152" spans="1:49" x14ac:dyDescent="0.25">
      <c r="A152" s="14"/>
      <c r="B152" s="14"/>
      <c r="C152" s="14"/>
      <c r="D152" s="14"/>
      <c r="E152" s="14"/>
      <c r="F152" s="14"/>
      <c r="G152" s="7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7"/>
      <c r="AJ152" s="9"/>
      <c r="AK152" s="14"/>
      <c r="AL152" s="14"/>
      <c r="AM152" s="14"/>
      <c r="AN152" s="9"/>
      <c r="AO152" s="14"/>
      <c r="AP152" s="14"/>
      <c r="AQ152" s="14"/>
      <c r="AR152" s="14"/>
      <c r="AS152" s="14"/>
      <c r="AT152" s="14"/>
      <c r="AU152" s="14"/>
      <c r="AV152" s="14"/>
      <c r="AW152" s="14"/>
    </row>
    <row r="153" spans="1:49" x14ac:dyDescent="0.25">
      <c r="A153" s="14"/>
      <c r="B153" s="14"/>
      <c r="C153" s="14"/>
      <c r="D153" s="14"/>
      <c r="E153" s="14"/>
      <c r="F153" s="14"/>
      <c r="G153" s="7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7"/>
      <c r="AJ153" s="9"/>
      <c r="AK153" s="14"/>
      <c r="AL153" s="14"/>
      <c r="AM153" s="14"/>
      <c r="AN153" s="9"/>
      <c r="AO153" s="14"/>
      <c r="AP153" s="14"/>
      <c r="AQ153" s="14"/>
      <c r="AR153" s="14"/>
      <c r="AS153" s="14"/>
      <c r="AT153" s="14"/>
      <c r="AU153" s="14"/>
      <c r="AV153" s="14"/>
      <c r="AW153" s="14"/>
    </row>
    <row r="154" spans="1:49" x14ac:dyDescent="0.25">
      <c r="A154" s="14"/>
      <c r="B154" s="14"/>
      <c r="C154" s="14"/>
      <c r="D154" s="14"/>
      <c r="E154" s="14"/>
      <c r="F154" s="14"/>
      <c r="G154" s="7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7"/>
      <c r="AJ154" s="9"/>
      <c r="AK154" s="14"/>
      <c r="AL154" s="14"/>
      <c r="AM154" s="14"/>
      <c r="AN154" s="9"/>
      <c r="AO154" s="14"/>
      <c r="AP154" s="14"/>
      <c r="AQ154" s="14"/>
      <c r="AR154" s="14"/>
      <c r="AS154" s="14"/>
      <c r="AT154" s="14"/>
      <c r="AU154" s="14"/>
      <c r="AV154" s="14"/>
      <c r="AW154" s="14"/>
    </row>
    <row r="155" spans="1:49" x14ac:dyDescent="0.25">
      <c r="A155" s="14"/>
      <c r="B155" s="14"/>
      <c r="C155" s="14"/>
      <c r="D155" s="14"/>
      <c r="E155" s="14"/>
      <c r="F155" s="14"/>
      <c r="G155" s="7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7"/>
      <c r="AJ155" s="9"/>
      <c r="AK155" s="14"/>
      <c r="AL155" s="14"/>
      <c r="AM155" s="14"/>
      <c r="AN155" s="9"/>
      <c r="AO155" s="14"/>
      <c r="AP155" s="14"/>
      <c r="AQ155" s="14"/>
      <c r="AR155" s="14"/>
      <c r="AS155" s="14"/>
      <c r="AT155" s="14"/>
      <c r="AU155" s="14"/>
      <c r="AV155" s="14"/>
      <c r="AW155" s="14"/>
    </row>
    <row r="156" spans="1:49" x14ac:dyDescent="0.25">
      <c r="A156" s="14"/>
      <c r="B156" s="14"/>
      <c r="C156" s="14"/>
      <c r="D156" s="14"/>
      <c r="E156" s="14"/>
      <c r="F156" s="14"/>
      <c r="G156" s="7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7"/>
      <c r="AJ156" s="9"/>
      <c r="AK156" s="14"/>
      <c r="AL156" s="14"/>
      <c r="AM156" s="14"/>
      <c r="AN156" s="9"/>
      <c r="AO156" s="14"/>
      <c r="AP156" s="14"/>
      <c r="AQ156" s="14"/>
      <c r="AR156" s="14"/>
      <c r="AS156" s="14"/>
      <c r="AT156" s="14"/>
      <c r="AU156" s="14"/>
      <c r="AV156" s="14"/>
      <c r="AW156" s="14"/>
    </row>
    <row r="157" spans="1:49" x14ac:dyDescent="0.25">
      <c r="A157" s="14"/>
      <c r="B157" s="14"/>
      <c r="C157" s="14"/>
      <c r="D157" s="14"/>
      <c r="E157" s="14"/>
      <c r="F157" s="14"/>
      <c r="G157" s="7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7"/>
      <c r="AJ157" s="9"/>
      <c r="AK157" s="14"/>
      <c r="AL157" s="14"/>
      <c r="AM157" s="14"/>
      <c r="AN157" s="9"/>
      <c r="AO157" s="14"/>
      <c r="AP157" s="14"/>
      <c r="AQ157" s="14"/>
      <c r="AR157" s="14"/>
      <c r="AS157" s="14"/>
      <c r="AT157" s="14"/>
      <c r="AU157" s="14"/>
      <c r="AV157" s="14"/>
      <c r="AW157" s="14"/>
    </row>
    <row r="158" spans="1:49" x14ac:dyDescent="0.25">
      <c r="A158" s="14"/>
      <c r="B158" s="14"/>
      <c r="C158" s="14"/>
      <c r="D158" s="14"/>
      <c r="E158" s="14"/>
      <c r="F158" s="14"/>
      <c r="G158" s="7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7"/>
      <c r="AJ158" s="9"/>
      <c r="AK158" s="14"/>
      <c r="AL158" s="14"/>
      <c r="AM158" s="14"/>
      <c r="AN158" s="9"/>
      <c r="AO158" s="14"/>
      <c r="AP158" s="14"/>
      <c r="AQ158" s="14"/>
      <c r="AR158" s="14"/>
      <c r="AS158" s="14"/>
      <c r="AT158" s="14"/>
      <c r="AU158" s="14"/>
      <c r="AV158" s="14"/>
      <c r="AW158" s="14"/>
    </row>
    <row r="159" spans="1:49" x14ac:dyDescent="0.25">
      <c r="A159" s="14"/>
      <c r="B159" s="14"/>
      <c r="C159" s="14"/>
      <c r="D159" s="14"/>
      <c r="E159" s="14"/>
      <c r="F159" s="14"/>
      <c r="G159" s="7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7"/>
      <c r="AJ159" s="9"/>
      <c r="AK159" s="14"/>
      <c r="AL159" s="14"/>
      <c r="AM159" s="14"/>
      <c r="AN159" s="9"/>
      <c r="AO159" s="14"/>
      <c r="AP159" s="14"/>
      <c r="AQ159" s="14"/>
      <c r="AR159" s="14"/>
      <c r="AS159" s="14"/>
      <c r="AT159" s="14"/>
      <c r="AU159" s="14"/>
      <c r="AV159" s="14"/>
      <c r="AW159" s="14"/>
    </row>
    <row r="160" spans="1:49" x14ac:dyDescent="0.25">
      <c r="A160" s="14"/>
      <c r="B160" s="14"/>
      <c r="C160" s="14"/>
      <c r="D160" s="14"/>
      <c r="E160" s="14"/>
      <c r="F160" s="14"/>
      <c r="G160" s="7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7"/>
      <c r="AJ160" s="9"/>
      <c r="AK160" s="14"/>
      <c r="AL160" s="14"/>
      <c r="AM160" s="14"/>
      <c r="AN160" s="9"/>
      <c r="AO160" s="14"/>
      <c r="AP160" s="14"/>
      <c r="AQ160" s="14"/>
      <c r="AR160" s="14"/>
      <c r="AS160" s="14"/>
      <c r="AT160" s="14"/>
      <c r="AU160" s="14"/>
      <c r="AV160" s="14"/>
      <c r="AW160" s="14"/>
    </row>
    <row r="161" spans="1:49" x14ac:dyDescent="0.25">
      <c r="A161" s="14"/>
      <c r="B161" s="14"/>
      <c r="C161" s="14"/>
      <c r="D161" s="14"/>
      <c r="E161" s="14"/>
      <c r="F161" s="14"/>
      <c r="G161" s="7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7"/>
      <c r="AJ161" s="9"/>
      <c r="AK161" s="14"/>
      <c r="AL161" s="14"/>
      <c r="AM161" s="14"/>
      <c r="AN161" s="9"/>
      <c r="AO161" s="14"/>
      <c r="AP161" s="14"/>
      <c r="AQ161" s="14"/>
      <c r="AR161" s="14"/>
      <c r="AS161" s="14"/>
      <c r="AT161" s="14"/>
      <c r="AU161" s="14"/>
      <c r="AV161" s="14"/>
      <c r="AW161" s="14"/>
    </row>
    <row r="162" spans="1:49" x14ac:dyDescent="0.25">
      <c r="A162" s="14"/>
      <c r="B162" s="14"/>
      <c r="C162" s="14"/>
      <c r="D162" s="14"/>
      <c r="E162" s="14"/>
      <c r="F162" s="14"/>
      <c r="G162" s="7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7"/>
      <c r="AJ162" s="9"/>
      <c r="AK162" s="14"/>
      <c r="AL162" s="14"/>
      <c r="AM162" s="14"/>
      <c r="AN162" s="9"/>
      <c r="AO162" s="14"/>
      <c r="AP162" s="14"/>
      <c r="AQ162" s="14"/>
      <c r="AR162" s="14"/>
      <c r="AS162" s="14"/>
      <c r="AT162" s="14"/>
      <c r="AU162" s="14"/>
      <c r="AV162" s="14"/>
      <c r="AW162" s="14"/>
    </row>
    <row r="163" spans="1:49" x14ac:dyDescent="0.25">
      <c r="A163" s="14"/>
      <c r="B163" s="14"/>
      <c r="C163" s="14"/>
      <c r="D163" s="14"/>
      <c r="E163" s="14"/>
      <c r="F163" s="14"/>
      <c r="G163" s="7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7"/>
      <c r="AJ163" s="9"/>
      <c r="AK163" s="14"/>
      <c r="AL163" s="14"/>
      <c r="AM163" s="14"/>
      <c r="AN163" s="9"/>
      <c r="AO163" s="14"/>
      <c r="AP163" s="14"/>
      <c r="AQ163" s="14"/>
      <c r="AR163" s="14"/>
      <c r="AS163" s="14"/>
      <c r="AT163" s="14"/>
      <c r="AU163" s="14"/>
      <c r="AV163" s="14"/>
      <c r="AW163" s="14"/>
    </row>
    <row r="164" spans="1:49" x14ac:dyDescent="0.25">
      <c r="A164" s="14"/>
      <c r="B164" s="14"/>
      <c r="C164" s="14"/>
      <c r="D164" s="14"/>
      <c r="E164" s="14"/>
      <c r="F164" s="14"/>
      <c r="G164" s="7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7"/>
      <c r="AJ164" s="9"/>
      <c r="AK164" s="14"/>
      <c r="AL164" s="14"/>
      <c r="AM164" s="14"/>
      <c r="AN164" s="9"/>
      <c r="AO164" s="14"/>
      <c r="AP164" s="14"/>
      <c r="AQ164" s="14"/>
      <c r="AR164" s="14"/>
      <c r="AS164" s="14"/>
      <c r="AT164" s="14"/>
      <c r="AU164" s="14"/>
      <c r="AV164" s="14"/>
      <c r="AW164" s="14"/>
    </row>
    <row r="165" spans="1:49" x14ac:dyDescent="0.25">
      <c r="A165" s="14"/>
      <c r="B165" s="14"/>
      <c r="C165" s="14"/>
      <c r="D165" s="14"/>
      <c r="E165" s="14"/>
      <c r="F165" s="14"/>
      <c r="G165" s="7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7"/>
      <c r="AJ165" s="9"/>
      <c r="AK165" s="14"/>
      <c r="AL165" s="14"/>
      <c r="AM165" s="14"/>
      <c r="AN165" s="9"/>
      <c r="AO165" s="14"/>
      <c r="AP165" s="14"/>
      <c r="AQ165" s="14"/>
      <c r="AR165" s="14"/>
      <c r="AS165" s="14"/>
      <c r="AT165" s="14"/>
      <c r="AU165" s="14"/>
      <c r="AV165" s="14"/>
      <c r="AW165" s="14"/>
    </row>
    <row r="166" spans="1:49" x14ac:dyDescent="0.25">
      <c r="A166" s="14"/>
      <c r="B166" s="14"/>
      <c r="C166" s="14"/>
      <c r="D166" s="14"/>
      <c r="E166" s="14"/>
      <c r="F166" s="14"/>
      <c r="G166" s="7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7"/>
      <c r="AJ166" s="9"/>
      <c r="AK166" s="14"/>
      <c r="AL166" s="14"/>
      <c r="AM166" s="14"/>
      <c r="AN166" s="9"/>
      <c r="AO166" s="14"/>
      <c r="AP166" s="14"/>
      <c r="AQ166" s="14"/>
      <c r="AR166" s="14"/>
      <c r="AS166" s="14"/>
      <c r="AT166" s="14"/>
      <c r="AU166" s="14"/>
      <c r="AV166" s="14"/>
      <c r="AW166" s="14"/>
    </row>
    <row r="167" spans="1:49" x14ac:dyDescent="0.25">
      <c r="A167" s="14"/>
      <c r="B167" s="14"/>
      <c r="C167" s="14"/>
      <c r="D167" s="14"/>
      <c r="E167" s="14"/>
      <c r="F167" s="14"/>
      <c r="G167" s="7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7"/>
      <c r="AJ167" s="9"/>
      <c r="AK167" s="14"/>
      <c r="AL167" s="14"/>
      <c r="AM167" s="14"/>
      <c r="AN167" s="9"/>
      <c r="AO167" s="14"/>
      <c r="AP167" s="14"/>
      <c r="AQ167" s="14"/>
      <c r="AR167" s="14"/>
      <c r="AS167" s="14"/>
      <c r="AT167" s="14"/>
      <c r="AU167" s="14"/>
      <c r="AV167" s="14"/>
      <c r="AW167" s="14"/>
    </row>
    <row r="168" spans="1:49" x14ac:dyDescent="0.25">
      <c r="A168" s="14"/>
      <c r="B168" s="14"/>
      <c r="C168" s="14"/>
      <c r="D168" s="14"/>
      <c r="E168" s="14"/>
      <c r="F168" s="14"/>
      <c r="G168" s="7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7"/>
      <c r="AJ168" s="9"/>
      <c r="AK168" s="14"/>
      <c r="AL168" s="14"/>
      <c r="AM168" s="14"/>
      <c r="AN168" s="9"/>
      <c r="AO168" s="14"/>
      <c r="AP168" s="14"/>
      <c r="AQ168" s="14"/>
      <c r="AR168" s="14"/>
      <c r="AS168" s="14"/>
      <c r="AT168" s="14"/>
      <c r="AU168" s="14"/>
      <c r="AV168" s="14"/>
      <c r="AW168" s="14"/>
    </row>
    <row r="169" spans="1:49" x14ac:dyDescent="0.25">
      <c r="A169" s="14"/>
      <c r="B169" s="14"/>
      <c r="C169" s="14"/>
      <c r="D169" s="14"/>
      <c r="E169" s="14"/>
      <c r="F169" s="14"/>
      <c r="G169" s="7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7"/>
      <c r="AJ169" s="9"/>
      <c r="AK169" s="14"/>
      <c r="AL169" s="14"/>
      <c r="AM169" s="14"/>
      <c r="AN169" s="9"/>
      <c r="AO169" s="14"/>
      <c r="AP169" s="14"/>
      <c r="AQ169" s="14"/>
      <c r="AR169" s="14"/>
      <c r="AS169" s="14"/>
      <c r="AT169" s="14"/>
      <c r="AU169" s="14"/>
      <c r="AV169" s="14"/>
      <c r="AW169" s="14"/>
    </row>
    <row r="170" spans="1:49" x14ac:dyDescent="0.25">
      <c r="A170" s="14"/>
      <c r="B170" s="14"/>
      <c r="C170" s="14"/>
      <c r="D170" s="14"/>
      <c r="E170" s="14"/>
      <c r="F170" s="14"/>
      <c r="G170" s="7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7"/>
      <c r="AJ170" s="9"/>
      <c r="AK170" s="14"/>
      <c r="AL170" s="14"/>
      <c r="AM170" s="14"/>
      <c r="AN170" s="9"/>
      <c r="AO170" s="14"/>
      <c r="AP170" s="14"/>
      <c r="AQ170" s="14"/>
      <c r="AR170" s="14"/>
      <c r="AS170" s="14"/>
      <c r="AT170" s="14"/>
      <c r="AU170" s="14"/>
      <c r="AV170" s="14"/>
      <c r="AW170" s="14"/>
    </row>
    <row r="171" spans="1:49" x14ac:dyDescent="0.25">
      <c r="A171" s="14"/>
      <c r="B171" s="14"/>
      <c r="C171" s="14"/>
      <c r="D171" s="14"/>
      <c r="E171" s="14"/>
      <c r="F171" s="14"/>
      <c r="G171" s="7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7"/>
      <c r="AJ171" s="9"/>
      <c r="AK171" s="14"/>
      <c r="AL171" s="14"/>
      <c r="AM171" s="14"/>
      <c r="AN171" s="9"/>
      <c r="AO171" s="14"/>
      <c r="AP171" s="14"/>
      <c r="AQ171" s="14"/>
      <c r="AR171" s="14"/>
      <c r="AS171" s="14"/>
      <c r="AT171" s="14"/>
      <c r="AU171" s="14"/>
      <c r="AV171" s="14"/>
      <c r="AW171" s="14"/>
    </row>
    <row r="172" spans="1:49" x14ac:dyDescent="0.25">
      <c r="A172" s="14"/>
      <c r="B172" s="14"/>
      <c r="C172" s="14"/>
      <c r="D172" s="14"/>
      <c r="E172" s="14"/>
      <c r="F172" s="14"/>
      <c r="G172" s="7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7"/>
      <c r="AJ172" s="9"/>
      <c r="AK172" s="14"/>
      <c r="AL172" s="14"/>
      <c r="AM172" s="14"/>
      <c r="AN172" s="9"/>
      <c r="AO172" s="14"/>
      <c r="AP172" s="14"/>
      <c r="AQ172" s="14"/>
      <c r="AR172" s="14"/>
      <c r="AS172" s="14"/>
      <c r="AT172" s="14"/>
      <c r="AU172" s="14"/>
      <c r="AV172" s="14"/>
      <c r="AW172" s="14"/>
    </row>
    <row r="173" spans="1:49" x14ac:dyDescent="0.25">
      <c r="A173" s="14"/>
      <c r="B173" s="14"/>
      <c r="C173" s="14"/>
      <c r="D173" s="14"/>
      <c r="E173" s="14"/>
      <c r="F173" s="14"/>
      <c r="G173" s="7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7"/>
      <c r="AJ173" s="9"/>
      <c r="AK173" s="14"/>
      <c r="AL173" s="14"/>
      <c r="AM173" s="14"/>
      <c r="AN173" s="9"/>
      <c r="AO173" s="14"/>
      <c r="AP173" s="14"/>
      <c r="AQ173" s="14"/>
      <c r="AR173" s="14"/>
      <c r="AS173" s="14"/>
      <c r="AT173" s="14"/>
      <c r="AU173" s="14"/>
      <c r="AV173" s="14"/>
      <c r="AW173" s="14"/>
    </row>
    <row r="174" spans="1:49" x14ac:dyDescent="0.25">
      <c r="A174" s="14"/>
      <c r="B174" s="14"/>
      <c r="C174" s="14"/>
      <c r="D174" s="14"/>
      <c r="E174" s="14"/>
      <c r="F174" s="14"/>
      <c r="G174" s="7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7"/>
      <c r="AJ174" s="9"/>
      <c r="AK174" s="14"/>
      <c r="AL174" s="14"/>
      <c r="AM174" s="14"/>
      <c r="AN174" s="9"/>
      <c r="AO174" s="14"/>
      <c r="AP174" s="14"/>
      <c r="AQ174" s="14"/>
      <c r="AR174" s="14"/>
      <c r="AS174" s="14"/>
      <c r="AT174" s="14"/>
      <c r="AU174" s="14"/>
      <c r="AV174" s="14"/>
      <c r="AW174" s="14"/>
    </row>
    <row r="175" spans="1:49" x14ac:dyDescent="0.25">
      <c r="A175" s="14"/>
      <c r="B175" s="14"/>
      <c r="C175" s="14"/>
      <c r="D175" s="14"/>
      <c r="E175" s="14"/>
      <c r="F175" s="14"/>
      <c r="G175" s="7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7"/>
      <c r="AJ175" s="9"/>
      <c r="AK175" s="14"/>
      <c r="AL175" s="14"/>
      <c r="AM175" s="14"/>
      <c r="AN175" s="9"/>
      <c r="AO175" s="14"/>
      <c r="AP175" s="14"/>
      <c r="AQ175" s="14"/>
      <c r="AR175" s="14"/>
      <c r="AS175" s="14"/>
      <c r="AT175" s="14"/>
      <c r="AU175" s="14"/>
      <c r="AV175" s="14"/>
      <c r="AW175" s="14"/>
    </row>
    <row r="176" spans="1:49" x14ac:dyDescent="0.25">
      <c r="A176" s="14"/>
      <c r="B176" s="14"/>
      <c r="C176" s="14"/>
      <c r="D176" s="14"/>
      <c r="E176" s="14"/>
      <c r="F176" s="14"/>
      <c r="G176" s="7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7"/>
      <c r="AJ176" s="9"/>
      <c r="AK176" s="14"/>
      <c r="AL176" s="14"/>
      <c r="AM176" s="14"/>
      <c r="AN176" s="9"/>
      <c r="AO176" s="14"/>
      <c r="AP176" s="14"/>
      <c r="AQ176" s="14"/>
      <c r="AR176" s="14"/>
      <c r="AS176" s="14"/>
      <c r="AT176" s="14"/>
      <c r="AU176" s="14"/>
      <c r="AV176" s="14"/>
      <c r="AW176" s="14"/>
    </row>
    <row r="177" spans="1:49" x14ac:dyDescent="0.25">
      <c r="A177" s="14"/>
      <c r="B177" s="14"/>
      <c r="C177" s="14"/>
      <c r="D177" s="14"/>
      <c r="E177" s="14"/>
      <c r="F177" s="14"/>
      <c r="G177" s="7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7"/>
      <c r="AJ177" s="9"/>
      <c r="AK177" s="14"/>
      <c r="AL177" s="14"/>
      <c r="AM177" s="14"/>
      <c r="AN177" s="9"/>
      <c r="AO177" s="14"/>
      <c r="AP177" s="14"/>
      <c r="AQ177" s="14"/>
      <c r="AR177" s="14"/>
      <c r="AS177" s="14"/>
      <c r="AT177" s="14"/>
      <c r="AU177" s="14"/>
      <c r="AV177" s="14"/>
      <c r="AW177" s="14"/>
    </row>
    <row r="178" spans="1:49" x14ac:dyDescent="0.25">
      <c r="A178" s="14"/>
      <c r="B178" s="14"/>
      <c r="C178" s="14"/>
      <c r="D178" s="14"/>
      <c r="E178" s="14"/>
      <c r="F178" s="14"/>
      <c r="G178" s="7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7"/>
      <c r="AJ178" s="9"/>
      <c r="AK178" s="14"/>
      <c r="AL178" s="14"/>
      <c r="AM178" s="14"/>
      <c r="AN178" s="9"/>
      <c r="AO178" s="14"/>
      <c r="AP178" s="14"/>
      <c r="AQ178" s="14"/>
      <c r="AR178" s="14"/>
      <c r="AS178" s="14"/>
      <c r="AT178" s="14"/>
      <c r="AU178" s="14"/>
      <c r="AV178" s="14"/>
      <c r="AW178" s="14"/>
    </row>
    <row r="179" spans="1:49" x14ac:dyDescent="0.25">
      <c r="A179" s="14"/>
      <c r="B179" s="14"/>
      <c r="C179" s="14"/>
      <c r="D179" s="14"/>
      <c r="E179" s="14"/>
      <c r="F179" s="14"/>
      <c r="G179" s="7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7"/>
      <c r="AJ179" s="9"/>
      <c r="AK179" s="14"/>
      <c r="AL179" s="14"/>
      <c r="AM179" s="14"/>
      <c r="AN179" s="9"/>
      <c r="AO179" s="14"/>
      <c r="AP179" s="14"/>
      <c r="AQ179" s="14"/>
      <c r="AR179" s="14"/>
      <c r="AS179" s="14"/>
      <c r="AT179" s="14"/>
      <c r="AU179" s="14"/>
      <c r="AV179" s="14"/>
      <c r="AW179" s="14"/>
    </row>
    <row r="180" spans="1:49" x14ac:dyDescent="0.25">
      <c r="A180" s="14"/>
      <c r="B180" s="14"/>
      <c r="C180" s="14"/>
      <c r="D180" s="14"/>
      <c r="E180" s="14"/>
      <c r="F180" s="14"/>
      <c r="G180" s="7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7"/>
      <c r="AJ180" s="9"/>
      <c r="AK180" s="14"/>
      <c r="AL180" s="14"/>
      <c r="AM180" s="14"/>
      <c r="AN180" s="9"/>
      <c r="AO180" s="14"/>
      <c r="AP180" s="14"/>
      <c r="AQ180" s="14"/>
      <c r="AR180" s="14"/>
      <c r="AS180" s="14"/>
      <c r="AT180" s="14"/>
      <c r="AU180" s="14"/>
      <c r="AV180" s="14"/>
      <c r="AW180" s="14"/>
    </row>
    <row r="181" spans="1:49" x14ac:dyDescent="0.25">
      <c r="A181" s="14"/>
      <c r="B181" s="14"/>
      <c r="C181" s="14"/>
      <c r="D181" s="14"/>
      <c r="E181" s="14"/>
      <c r="F181" s="14"/>
      <c r="G181" s="7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7"/>
      <c r="AJ181" s="9"/>
      <c r="AK181" s="14"/>
      <c r="AL181" s="14"/>
      <c r="AM181" s="14"/>
      <c r="AN181" s="9"/>
      <c r="AO181" s="14"/>
      <c r="AP181" s="14"/>
      <c r="AQ181" s="14"/>
      <c r="AR181" s="14"/>
      <c r="AS181" s="14"/>
      <c r="AT181" s="14"/>
      <c r="AU181" s="14"/>
      <c r="AV181" s="14"/>
      <c r="AW181" s="14"/>
    </row>
    <row r="182" spans="1:49" x14ac:dyDescent="0.25">
      <c r="A182" s="14"/>
      <c r="B182" s="14"/>
      <c r="C182" s="14"/>
      <c r="D182" s="14"/>
      <c r="E182" s="14"/>
      <c r="F182" s="14"/>
      <c r="G182" s="7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7"/>
      <c r="AJ182" s="9"/>
      <c r="AK182" s="14"/>
      <c r="AL182" s="14"/>
      <c r="AM182" s="14"/>
      <c r="AN182" s="9"/>
      <c r="AO182" s="14"/>
      <c r="AP182" s="14"/>
      <c r="AQ182" s="14"/>
      <c r="AR182" s="14"/>
      <c r="AS182" s="14"/>
      <c r="AT182" s="14"/>
      <c r="AU182" s="14"/>
      <c r="AV182" s="14"/>
      <c r="AW182" s="14"/>
    </row>
    <row r="183" spans="1:49" x14ac:dyDescent="0.25">
      <c r="A183" s="14"/>
      <c r="B183" s="14"/>
      <c r="C183" s="14"/>
      <c r="D183" s="14"/>
      <c r="E183" s="14"/>
      <c r="F183" s="14"/>
      <c r="G183" s="7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7"/>
      <c r="AJ183" s="9"/>
      <c r="AK183" s="14"/>
      <c r="AL183" s="14"/>
      <c r="AM183" s="14"/>
      <c r="AN183" s="9"/>
      <c r="AO183" s="14"/>
      <c r="AP183" s="14"/>
      <c r="AQ183" s="14"/>
      <c r="AR183" s="14"/>
      <c r="AS183" s="14"/>
      <c r="AT183" s="14"/>
      <c r="AU183" s="14"/>
      <c r="AV183" s="14"/>
      <c r="AW183" s="14"/>
    </row>
    <row r="184" spans="1:49" x14ac:dyDescent="0.25">
      <c r="A184" s="14"/>
      <c r="B184" s="14"/>
      <c r="C184" s="14"/>
      <c r="D184" s="14"/>
      <c r="E184" s="14"/>
      <c r="F184" s="14"/>
      <c r="G184" s="7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7"/>
      <c r="AJ184" s="9"/>
      <c r="AK184" s="14"/>
      <c r="AL184" s="14"/>
      <c r="AM184" s="14"/>
      <c r="AN184" s="9"/>
      <c r="AO184" s="14"/>
      <c r="AP184" s="14"/>
      <c r="AQ184" s="14"/>
      <c r="AR184" s="14"/>
      <c r="AS184" s="14"/>
      <c r="AT184" s="14"/>
      <c r="AU184" s="14"/>
      <c r="AV184" s="14"/>
      <c r="AW184" s="14"/>
    </row>
    <row r="185" spans="1:49" x14ac:dyDescent="0.25">
      <c r="A185" s="14"/>
      <c r="B185" s="14"/>
      <c r="C185" s="14"/>
      <c r="D185" s="14"/>
      <c r="E185" s="14"/>
      <c r="F185" s="14"/>
      <c r="G185" s="7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7"/>
      <c r="AJ185" s="9"/>
      <c r="AK185" s="14"/>
      <c r="AL185" s="14"/>
      <c r="AM185" s="14"/>
      <c r="AN185" s="9"/>
      <c r="AO185" s="14"/>
      <c r="AP185" s="14"/>
      <c r="AQ185" s="14"/>
      <c r="AR185" s="14"/>
      <c r="AS185" s="14"/>
      <c r="AT185" s="14"/>
      <c r="AU185" s="14"/>
      <c r="AV185" s="14"/>
      <c r="AW185" s="14"/>
    </row>
    <row r="186" spans="1:49" x14ac:dyDescent="0.25">
      <c r="A186" s="14"/>
      <c r="B186" s="14"/>
      <c r="C186" s="14"/>
      <c r="D186" s="14"/>
      <c r="E186" s="14"/>
      <c r="F186" s="14"/>
      <c r="G186" s="7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7"/>
      <c r="AJ186" s="9"/>
      <c r="AK186" s="14"/>
      <c r="AL186" s="14"/>
      <c r="AM186" s="14"/>
      <c r="AN186" s="9"/>
      <c r="AO186" s="14"/>
      <c r="AP186" s="14"/>
      <c r="AQ186" s="14"/>
      <c r="AR186" s="14"/>
      <c r="AS186" s="14"/>
      <c r="AT186" s="14"/>
      <c r="AU186" s="14"/>
      <c r="AV186" s="14"/>
      <c r="AW186" s="14"/>
    </row>
    <row r="187" spans="1:49" x14ac:dyDescent="0.25">
      <c r="A187" s="14"/>
      <c r="B187" s="14"/>
      <c r="C187" s="14"/>
      <c r="D187" s="14"/>
      <c r="E187" s="14"/>
      <c r="F187" s="14"/>
      <c r="G187" s="7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7"/>
      <c r="AJ187" s="9"/>
      <c r="AK187" s="14"/>
      <c r="AL187" s="14"/>
      <c r="AM187" s="14"/>
      <c r="AN187" s="9"/>
      <c r="AO187" s="14"/>
      <c r="AP187" s="14"/>
      <c r="AQ187" s="14"/>
      <c r="AR187" s="14"/>
      <c r="AS187" s="14"/>
      <c r="AT187" s="14"/>
      <c r="AU187" s="14"/>
      <c r="AV187" s="14"/>
      <c r="AW187" s="14"/>
    </row>
    <row r="188" spans="1:49" x14ac:dyDescent="0.25">
      <c r="A188" s="14"/>
      <c r="B188" s="14"/>
      <c r="C188" s="14"/>
      <c r="D188" s="14"/>
      <c r="E188" s="14"/>
      <c r="F188" s="14"/>
      <c r="G188" s="7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7"/>
      <c r="AJ188" s="9"/>
      <c r="AK188" s="14"/>
      <c r="AL188" s="14"/>
      <c r="AM188" s="14"/>
      <c r="AN188" s="9"/>
      <c r="AO188" s="14"/>
      <c r="AP188" s="14"/>
      <c r="AQ188" s="14"/>
      <c r="AR188" s="14"/>
      <c r="AS188" s="14"/>
      <c r="AT188" s="14"/>
      <c r="AU188" s="14"/>
      <c r="AV188" s="14"/>
      <c r="AW188" s="14"/>
    </row>
    <row r="189" spans="1:49" x14ac:dyDescent="0.25">
      <c r="A189" s="14"/>
      <c r="B189" s="14"/>
      <c r="C189" s="14"/>
      <c r="D189" s="14"/>
      <c r="E189" s="14"/>
      <c r="F189" s="14"/>
      <c r="G189" s="7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7"/>
      <c r="AJ189" s="9"/>
      <c r="AK189" s="14"/>
      <c r="AL189" s="14"/>
      <c r="AM189" s="14"/>
      <c r="AN189" s="9"/>
      <c r="AO189" s="14"/>
      <c r="AP189" s="14"/>
      <c r="AQ189" s="14"/>
      <c r="AR189" s="14"/>
      <c r="AS189" s="14"/>
      <c r="AT189" s="14"/>
      <c r="AU189" s="14"/>
      <c r="AV189" s="14"/>
      <c r="AW189" s="14"/>
    </row>
    <row r="190" spans="1:49" x14ac:dyDescent="0.25">
      <c r="A190" s="14"/>
      <c r="B190" s="14"/>
      <c r="C190" s="14"/>
      <c r="D190" s="14"/>
      <c r="E190" s="14"/>
      <c r="F190" s="14"/>
      <c r="G190" s="7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7"/>
      <c r="AJ190" s="9"/>
      <c r="AK190" s="14"/>
      <c r="AL190" s="14"/>
      <c r="AM190" s="14"/>
      <c r="AN190" s="9"/>
      <c r="AO190" s="14"/>
      <c r="AP190" s="14"/>
      <c r="AQ190" s="14"/>
      <c r="AR190" s="14"/>
      <c r="AS190" s="14"/>
      <c r="AT190" s="14"/>
      <c r="AU190" s="14"/>
      <c r="AV190" s="14"/>
      <c r="AW190" s="14"/>
    </row>
    <row r="191" spans="1:49" x14ac:dyDescent="0.25">
      <c r="A191" s="14"/>
      <c r="B191" s="14"/>
      <c r="C191" s="14"/>
      <c r="D191" s="14"/>
      <c r="E191" s="14"/>
      <c r="F191" s="14"/>
      <c r="G191" s="7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7"/>
      <c r="AJ191" s="9"/>
      <c r="AK191" s="14"/>
      <c r="AL191" s="14"/>
      <c r="AM191" s="14"/>
      <c r="AN191" s="9"/>
      <c r="AO191" s="14"/>
      <c r="AP191" s="14"/>
      <c r="AQ191" s="14"/>
      <c r="AR191" s="14"/>
      <c r="AS191" s="14"/>
      <c r="AT191" s="14"/>
      <c r="AU191" s="14"/>
      <c r="AV191" s="14"/>
      <c r="AW191" s="14"/>
    </row>
    <row r="192" spans="1:49" x14ac:dyDescent="0.25">
      <c r="A192" s="14"/>
      <c r="B192" s="14"/>
      <c r="C192" s="14"/>
      <c r="D192" s="14"/>
      <c r="E192" s="14"/>
      <c r="F192" s="14"/>
      <c r="G192" s="7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7"/>
      <c r="AJ192" s="9"/>
      <c r="AK192" s="14"/>
      <c r="AL192" s="14"/>
      <c r="AM192" s="14"/>
      <c r="AN192" s="9"/>
      <c r="AO192" s="14"/>
      <c r="AP192" s="14"/>
      <c r="AQ192" s="14"/>
      <c r="AR192" s="14"/>
      <c r="AS192" s="14"/>
      <c r="AT192" s="14"/>
      <c r="AU192" s="14"/>
      <c r="AV192" s="14"/>
      <c r="AW192" s="14"/>
    </row>
    <row r="193" spans="1:49" x14ac:dyDescent="0.25">
      <c r="A193" s="14"/>
      <c r="B193" s="14"/>
      <c r="C193" s="14"/>
      <c r="D193" s="14"/>
      <c r="E193" s="14"/>
      <c r="F193" s="14"/>
      <c r="G193" s="7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7"/>
      <c r="AJ193" s="9"/>
      <c r="AK193" s="14"/>
      <c r="AL193" s="14"/>
      <c r="AM193" s="14"/>
      <c r="AN193" s="9"/>
      <c r="AO193" s="14"/>
      <c r="AP193" s="14"/>
      <c r="AQ193" s="14"/>
      <c r="AR193" s="14"/>
      <c r="AS193" s="14"/>
      <c r="AT193" s="14"/>
      <c r="AU193" s="14"/>
      <c r="AV193" s="14"/>
      <c r="AW193" s="14"/>
    </row>
    <row r="194" spans="1:49" x14ac:dyDescent="0.25">
      <c r="A194" s="14"/>
      <c r="B194" s="14"/>
      <c r="C194" s="14"/>
      <c r="D194" s="14"/>
      <c r="E194" s="14"/>
      <c r="F194" s="14"/>
      <c r="G194" s="7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7"/>
      <c r="AJ194" s="9"/>
      <c r="AK194" s="14"/>
      <c r="AL194" s="14"/>
      <c r="AM194" s="14"/>
      <c r="AN194" s="9"/>
      <c r="AO194" s="14"/>
      <c r="AP194" s="14"/>
      <c r="AQ194" s="14"/>
      <c r="AR194" s="14"/>
      <c r="AS194" s="14"/>
      <c r="AT194" s="14"/>
      <c r="AU194" s="14"/>
      <c r="AV194" s="14"/>
      <c r="AW194" s="14"/>
    </row>
    <row r="195" spans="1:49" x14ac:dyDescent="0.25">
      <c r="A195" s="14"/>
      <c r="B195" s="14"/>
      <c r="C195" s="14"/>
      <c r="D195" s="14"/>
      <c r="E195" s="14"/>
      <c r="F195" s="14"/>
      <c r="G195" s="7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7"/>
      <c r="AJ195" s="9"/>
      <c r="AK195" s="14"/>
      <c r="AL195" s="14"/>
      <c r="AM195" s="14"/>
      <c r="AN195" s="9"/>
      <c r="AO195" s="14"/>
      <c r="AP195" s="14"/>
      <c r="AQ195" s="14"/>
      <c r="AR195" s="14"/>
      <c r="AS195" s="14"/>
      <c r="AT195" s="14"/>
      <c r="AU195" s="14"/>
      <c r="AV195" s="14"/>
      <c r="AW195" s="14"/>
    </row>
    <row r="196" spans="1:49" x14ac:dyDescent="0.25">
      <c r="A196" s="14"/>
      <c r="B196" s="14"/>
      <c r="C196" s="14"/>
      <c r="D196" s="14"/>
      <c r="E196" s="14"/>
      <c r="F196" s="14"/>
      <c r="G196" s="7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7"/>
      <c r="AJ196" s="9"/>
      <c r="AK196" s="14"/>
      <c r="AL196" s="14"/>
      <c r="AM196" s="14"/>
      <c r="AN196" s="9"/>
      <c r="AO196" s="14"/>
      <c r="AP196" s="14"/>
      <c r="AQ196" s="14"/>
      <c r="AR196" s="14"/>
      <c r="AS196" s="14"/>
      <c r="AT196" s="14"/>
      <c r="AU196" s="14"/>
      <c r="AV196" s="14"/>
      <c r="AW196" s="14"/>
    </row>
    <row r="197" spans="1:49" x14ac:dyDescent="0.25">
      <c r="A197" s="14"/>
      <c r="B197" s="14"/>
      <c r="C197" s="14"/>
      <c r="D197" s="14"/>
      <c r="E197" s="14"/>
      <c r="F197" s="14"/>
      <c r="G197" s="7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7"/>
      <c r="AJ197" s="9"/>
      <c r="AK197" s="14"/>
      <c r="AL197" s="14"/>
      <c r="AM197" s="14"/>
      <c r="AN197" s="9"/>
      <c r="AO197" s="14"/>
      <c r="AP197" s="14"/>
      <c r="AQ197" s="14"/>
      <c r="AR197" s="14"/>
      <c r="AS197" s="14"/>
      <c r="AT197" s="14"/>
      <c r="AU197" s="14"/>
      <c r="AV197" s="14"/>
      <c r="AW197" s="14"/>
    </row>
    <row r="198" spans="1:49" x14ac:dyDescent="0.25">
      <c r="A198" s="14"/>
      <c r="B198" s="14"/>
      <c r="C198" s="14"/>
      <c r="D198" s="14"/>
      <c r="E198" s="14"/>
      <c r="F198" s="14"/>
      <c r="G198" s="7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7"/>
      <c r="AJ198" s="9"/>
      <c r="AK198" s="14"/>
      <c r="AL198" s="14"/>
      <c r="AM198" s="14"/>
      <c r="AN198" s="9"/>
      <c r="AO198" s="14"/>
      <c r="AP198" s="14"/>
      <c r="AQ198" s="14"/>
      <c r="AR198" s="14"/>
      <c r="AS198" s="14"/>
      <c r="AT198" s="14"/>
      <c r="AU198" s="14"/>
      <c r="AV198" s="14"/>
      <c r="AW198" s="14"/>
    </row>
    <row r="199" spans="1:49" x14ac:dyDescent="0.25">
      <c r="A199" s="14"/>
      <c r="B199" s="14"/>
      <c r="C199" s="14"/>
      <c r="D199" s="14"/>
      <c r="E199" s="14"/>
      <c r="F199" s="14"/>
      <c r="G199" s="7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7"/>
      <c r="AJ199" s="9"/>
      <c r="AK199" s="14"/>
      <c r="AL199" s="14"/>
      <c r="AM199" s="14"/>
      <c r="AN199" s="9"/>
      <c r="AO199" s="14"/>
      <c r="AP199" s="14"/>
      <c r="AQ199" s="14"/>
      <c r="AR199" s="14"/>
      <c r="AS199" s="14"/>
      <c r="AT199" s="14"/>
      <c r="AU199" s="14"/>
      <c r="AV199" s="14"/>
      <c r="AW199" s="14"/>
    </row>
    <row r="200" spans="1:49" x14ac:dyDescent="0.25">
      <c r="A200" s="14"/>
      <c r="B200" s="14"/>
      <c r="C200" s="14"/>
      <c r="D200" s="14"/>
      <c r="E200" s="14"/>
      <c r="F200" s="14"/>
      <c r="G200" s="7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7"/>
      <c r="AJ200" s="9"/>
      <c r="AK200" s="14"/>
      <c r="AL200" s="14"/>
      <c r="AM200" s="14"/>
      <c r="AN200" s="9"/>
      <c r="AO200" s="14"/>
      <c r="AP200" s="14"/>
      <c r="AQ200" s="14"/>
      <c r="AR200" s="14"/>
      <c r="AS200" s="14"/>
      <c r="AT200" s="14"/>
      <c r="AU200" s="14"/>
      <c r="AV200" s="14"/>
      <c r="AW200" s="14"/>
    </row>
    <row r="201" spans="1:49" x14ac:dyDescent="0.25">
      <c r="A201" s="14"/>
      <c r="B201" s="14"/>
      <c r="C201" s="14"/>
      <c r="D201" s="14"/>
      <c r="E201" s="14"/>
      <c r="F201" s="14"/>
      <c r="G201" s="7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7"/>
      <c r="AJ201" s="9"/>
      <c r="AK201" s="14"/>
      <c r="AL201" s="14"/>
      <c r="AM201" s="14"/>
      <c r="AN201" s="9"/>
      <c r="AO201" s="14"/>
      <c r="AP201" s="14"/>
      <c r="AQ201" s="14"/>
      <c r="AR201" s="14"/>
      <c r="AS201" s="14"/>
      <c r="AT201" s="14"/>
      <c r="AU201" s="14"/>
      <c r="AV201" s="14"/>
      <c r="AW201" s="14"/>
    </row>
    <row r="202" spans="1:49" x14ac:dyDescent="0.25">
      <c r="A202" s="14"/>
      <c r="B202" s="14"/>
      <c r="C202" s="14"/>
      <c r="D202" s="14"/>
      <c r="E202" s="14"/>
      <c r="F202" s="14"/>
      <c r="G202" s="7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7"/>
      <c r="AJ202" s="9"/>
      <c r="AK202" s="14"/>
      <c r="AL202" s="14"/>
      <c r="AM202" s="14"/>
      <c r="AN202" s="9"/>
      <c r="AO202" s="14"/>
      <c r="AP202" s="14"/>
      <c r="AQ202" s="14"/>
      <c r="AR202" s="14"/>
      <c r="AS202" s="14"/>
      <c r="AT202" s="14"/>
      <c r="AU202" s="14"/>
      <c r="AV202" s="14"/>
      <c r="AW202" s="14"/>
    </row>
    <row r="203" spans="1:49" x14ac:dyDescent="0.25">
      <c r="A203" s="14"/>
      <c r="B203" s="14"/>
      <c r="C203" s="14"/>
      <c r="D203" s="14"/>
      <c r="E203" s="14"/>
      <c r="F203" s="14"/>
      <c r="G203" s="7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7"/>
      <c r="AJ203" s="9"/>
      <c r="AK203" s="14"/>
      <c r="AL203" s="14"/>
      <c r="AM203" s="14"/>
      <c r="AN203" s="9"/>
      <c r="AO203" s="14"/>
      <c r="AP203" s="14"/>
      <c r="AQ203" s="14"/>
      <c r="AR203" s="14"/>
      <c r="AS203" s="14"/>
      <c r="AT203" s="14"/>
      <c r="AU203" s="14"/>
      <c r="AV203" s="14"/>
      <c r="AW203" s="14"/>
    </row>
    <row r="204" spans="1:49" x14ac:dyDescent="0.25">
      <c r="A204" s="14"/>
      <c r="B204" s="14"/>
      <c r="C204" s="14"/>
      <c r="D204" s="14"/>
      <c r="E204" s="14"/>
      <c r="F204" s="14"/>
      <c r="G204" s="7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7"/>
      <c r="AJ204" s="9"/>
      <c r="AK204" s="14"/>
      <c r="AL204" s="14"/>
      <c r="AM204" s="14"/>
      <c r="AN204" s="9"/>
      <c r="AO204" s="14"/>
      <c r="AP204" s="14"/>
      <c r="AQ204" s="14"/>
      <c r="AR204" s="14"/>
      <c r="AS204" s="14"/>
      <c r="AT204" s="14"/>
      <c r="AU204" s="14"/>
      <c r="AV204" s="14"/>
      <c r="AW204" s="14"/>
    </row>
    <row r="205" spans="1:49" x14ac:dyDescent="0.25">
      <c r="A205" s="14"/>
      <c r="B205" s="14"/>
      <c r="C205" s="14"/>
      <c r="D205" s="14"/>
      <c r="E205" s="14"/>
      <c r="F205" s="14"/>
      <c r="G205" s="7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7"/>
      <c r="AJ205" s="9"/>
      <c r="AK205" s="14"/>
      <c r="AL205" s="14"/>
      <c r="AM205" s="14"/>
      <c r="AN205" s="9"/>
      <c r="AO205" s="14"/>
      <c r="AP205" s="14"/>
      <c r="AQ205" s="14"/>
      <c r="AR205" s="14"/>
      <c r="AS205" s="14"/>
      <c r="AT205" s="14"/>
      <c r="AU205" s="14"/>
      <c r="AV205" s="14"/>
      <c r="AW205" s="14"/>
    </row>
    <row r="206" spans="1:49" x14ac:dyDescent="0.25">
      <c r="A206" s="14"/>
      <c r="B206" s="14"/>
      <c r="C206" s="14"/>
      <c r="D206" s="14"/>
      <c r="E206" s="14"/>
      <c r="F206" s="14"/>
      <c r="G206" s="7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7"/>
      <c r="AJ206" s="9"/>
      <c r="AK206" s="14"/>
      <c r="AL206" s="14"/>
      <c r="AM206" s="14"/>
      <c r="AN206" s="9"/>
      <c r="AO206" s="14"/>
      <c r="AP206" s="14"/>
      <c r="AQ206" s="14"/>
      <c r="AR206" s="14"/>
      <c r="AS206" s="14"/>
      <c r="AT206" s="14"/>
      <c r="AU206" s="14"/>
      <c r="AV206" s="14"/>
      <c r="AW206" s="14"/>
    </row>
    <row r="207" spans="1:49" x14ac:dyDescent="0.25">
      <c r="A207" s="14"/>
      <c r="B207" s="14"/>
      <c r="C207" s="14"/>
      <c r="D207" s="14"/>
      <c r="E207" s="14"/>
      <c r="F207" s="14"/>
      <c r="G207" s="7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7"/>
      <c r="AJ207" s="9"/>
      <c r="AK207" s="14"/>
      <c r="AL207" s="14"/>
      <c r="AM207" s="14"/>
      <c r="AN207" s="9"/>
      <c r="AO207" s="14"/>
      <c r="AP207" s="14"/>
      <c r="AQ207" s="14"/>
      <c r="AR207" s="14"/>
      <c r="AS207" s="14"/>
      <c r="AT207" s="14"/>
      <c r="AU207" s="14"/>
      <c r="AV207" s="14"/>
      <c r="AW207" s="14"/>
    </row>
    <row r="208" spans="1:49" x14ac:dyDescent="0.25">
      <c r="A208" s="14"/>
      <c r="B208" s="14"/>
      <c r="C208" s="14"/>
      <c r="D208" s="14"/>
      <c r="E208" s="14"/>
      <c r="F208" s="14"/>
      <c r="G208" s="7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7"/>
      <c r="AJ208" s="9"/>
      <c r="AK208" s="14"/>
      <c r="AL208" s="14"/>
      <c r="AM208" s="14"/>
      <c r="AN208" s="9"/>
      <c r="AO208" s="14"/>
      <c r="AP208" s="14"/>
      <c r="AQ208" s="14"/>
      <c r="AR208" s="14"/>
      <c r="AS208" s="14"/>
      <c r="AT208" s="14"/>
      <c r="AU208" s="14"/>
      <c r="AV208" s="14"/>
      <c r="AW208" s="14"/>
    </row>
    <row r="209" spans="1:49" x14ac:dyDescent="0.25">
      <c r="A209" s="14"/>
      <c r="B209" s="14"/>
      <c r="C209" s="14"/>
      <c r="D209" s="14"/>
      <c r="E209" s="14"/>
      <c r="F209" s="14"/>
      <c r="G209" s="7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7"/>
      <c r="AJ209" s="9"/>
      <c r="AK209" s="14"/>
      <c r="AL209" s="14"/>
      <c r="AM209" s="14"/>
      <c r="AN209" s="9"/>
      <c r="AO209" s="14"/>
      <c r="AP209" s="14"/>
      <c r="AQ209" s="14"/>
      <c r="AR209" s="14"/>
      <c r="AS209" s="14"/>
      <c r="AT209" s="14"/>
      <c r="AU209" s="14"/>
      <c r="AV209" s="14"/>
      <c r="AW209" s="14"/>
    </row>
    <row r="210" spans="1:49" x14ac:dyDescent="0.25">
      <c r="A210" s="14"/>
      <c r="B210" s="14"/>
      <c r="C210" s="14"/>
      <c r="D210" s="14"/>
      <c r="E210" s="14"/>
      <c r="F210" s="14"/>
      <c r="G210" s="7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7"/>
      <c r="AJ210" s="9"/>
      <c r="AK210" s="14"/>
      <c r="AL210" s="14"/>
      <c r="AM210" s="14"/>
      <c r="AN210" s="9"/>
      <c r="AO210" s="14"/>
      <c r="AP210" s="14"/>
      <c r="AQ210" s="14"/>
      <c r="AR210" s="14"/>
      <c r="AS210" s="14"/>
      <c r="AT210" s="14"/>
      <c r="AU210" s="14"/>
      <c r="AV210" s="14"/>
      <c r="AW210" s="14"/>
    </row>
    <row r="211" spans="1:49" x14ac:dyDescent="0.25">
      <c r="A211" s="14"/>
      <c r="B211" s="14"/>
      <c r="C211" s="14"/>
      <c r="D211" s="14"/>
      <c r="E211" s="14"/>
      <c r="F211" s="14"/>
      <c r="G211" s="7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7"/>
      <c r="AJ211" s="9"/>
      <c r="AK211" s="14"/>
      <c r="AL211" s="14"/>
      <c r="AM211" s="14"/>
      <c r="AN211" s="9"/>
      <c r="AO211" s="14"/>
      <c r="AP211" s="14"/>
      <c r="AQ211" s="14"/>
      <c r="AR211" s="14"/>
      <c r="AS211" s="14"/>
      <c r="AT211" s="14"/>
      <c r="AU211" s="14"/>
      <c r="AV211" s="14"/>
      <c r="AW211" s="14"/>
    </row>
    <row r="212" spans="1:49" x14ac:dyDescent="0.25">
      <c r="A212" s="14"/>
      <c r="B212" s="14"/>
      <c r="C212" s="14"/>
      <c r="D212" s="14"/>
      <c r="E212" s="14"/>
      <c r="F212" s="14"/>
      <c r="G212" s="7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7"/>
      <c r="AJ212" s="9"/>
      <c r="AK212" s="14"/>
      <c r="AL212" s="14"/>
      <c r="AM212" s="14"/>
      <c r="AN212" s="9"/>
      <c r="AO212" s="14"/>
      <c r="AP212" s="14"/>
      <c r="AQ212" s="14"/>
      <c r="AR212" s="14"/>
      <c r="AS212" s="14"/>
      <c r="AT212" s="14"/>
      <c r="AU212" s="14"/>
      <c r="AV212" s="14"/>
      <c r="AW212" s="14"/>
    </row>
    <row r="213" spans="1:49" x14ac:dyDescent="0.25">
      <c r="A213" s="14"/>
      <c r="B213" s="14"/>
      <c r="C213" s="14"/>
      <c r="D213" s="14"/>
      <c r="E213" s="14"/>
      <c r="F213" s="14"/>
      <c r="G213" s="7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7"/>
      <c r="AJ213" s="9"/>
      <c r="AK213" s="14"/>
      <c r="AL213" s="14"/>
      <c r="AM213" s="14"/>
      <c r="AN213" s="9"/>
      <c r="AO213" s="14"/>
      <c r="AP213" s="14"/>
      <c r="AQ213" s="14"/>
      <c r="AR213" s="14"/>
      <c r="AS213" s="14"/>
      <c r="AT213" s="14"/>
      <c r="AU213" s="14"/>
      <c r="AV213" s="14"/>
      <c r="AW213" s="14"/>
    </row>
    <row r="214" spans="1:49" x14ac:dyDescent="0.25">
      <c r="A214" s="14"/>
      <c r="B214" s="14"/>
      <c r="C214" s="14"/>
      <c r="D214" s="14"/>
      <c r="E214" s="14"/>
      <c r="F214" s="14"/>
      <c r="G214" s="7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7"/>
      <c r="AJ214" s="9"/>
      <c r="AK214" s="14"/>
      <c r="AL214" s="14"/>
      <c r="AM214" s="14"/>
      <c r="AN214" s="9"/>
      <c r="AO214" s="14"/>
      <c r="AP214" s="14"/>
      <c r="AQ214" s="14"/>
      <c r="AR214" s="14"/>
      <c r="AS214" s="14"/>
      <c r="AT214" s="14"/>
      <c r="AU214" s="14"/>
      <c r="AV214" s="14"/>
      <c r="AW214" s="14"/>
    </row>
    <row r="215" spans="1:49" x14ac:dyDescent="0.25">
      <c r="A215" s="14"/>
      <c r="B215" s="14"/>
      <c r="C215" s="14"/>
      <c r="D215" s="14"/>
      <c r="E215" s="14"/>
      <c r="F215" s="14"/>
      <c r="G215" s="7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7"/>
      <c r="AJ215" s="9"/>
      <c r="AK215" s="14"/>
      <c r="AL215" s="14"/>
      <c r="AM215" s="14"/>
      <c r="AN215" s="9"/>
      <c r="AO215" s="14"/>
      <c r="AP215" s="14"/>
      <c r="AQ215" s="14"/>
      <c r="AR215" s="14"/>
      <c r="AS215" s="14"/>
      <c r="AT215" s="14"/>
      <c r="AU215" s="14"/>
      <c r="AV215" s="14"/>
      <c r="AW215" s="14"/>
    </row>
    <row r="216" spans="1:49" x14ac:dyDescent="0.25">
      <c r="A216" s="14"/>
      <c r="B216" s="14"/>
      <c r="C216" s="14"/>
      <c r="D216" s="14"/>
      <c r="E216" s="14"/>
      <c r="F216" s="14"/>
      <c r="G216" s="7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7"/>
      <c r="AJ216" s="9"/>
      <c r="AK216" s="14"/>
      <c r="AL216" s="14"/>
      <c r="AM216" s="14"/>
      <c r="AN216" s="9"/>
      <c r="AO216" s="14"/>
      <c r="AP216" s="14"/>
      <c r="AQ216" s="14"/>
      <c r="AR216" s="14"/>
      <c r="AS216" s="14"/>
      <c r="AT216" s="14"/>
      <c r="AU216" s="14"/>
      <c r="AV216" s="14"/>
      <c r="AW216" s="14"/>
    </row>
    <row r="217" spans="1:49" x14ac:dyDescent="0.25">
      <c r="A217" s="14"/>
      <c r="B217" s="14"/>
      <c r="C217" s="14"/>
      <c r="D217" s="14"/>
      <c r="E217" s="14"/>
      <c r="F217" s="14"/>
      <c r="G217" s="7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7"/>
      <c r="AJ217" s="9"/>
      <c r="AK217" s="14"/>
      <c r="AL217" s="14"/>
      <c r="AM217" s="14"/>
      <c r="AN217" s="9"/>
      <c r="AO217" s="14"/>
      <c r="AP217" s="14"/>
      <c r="AQ217" s="14"/>
      <c r="AR217" s="14"/>
      <c r="AS217" s="14"/>
      <c r="AT217" s="14"/>
      <c r="AU217" s="14"/>
      <c r="AV217" s="14"/>
      <c r="AW217" s="14"/>
    </row>
    <row r="218" spans="1:49" x14ac:dyDescent="0.25">
      <c r="A218" s="14"/>
      <c r="B218" s="14"/>
      <c r="C218" s="14"/>
      <c r="D218" s="14"/>
      <c r="E218" s="14"/>
      <c r="F218" s="14"/>
      <c r="G218" s="7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7"/>
      <c r="AJ218" s="9"/>
      <c r="AK218" s="14"/>
      <c r="AL218" s="14"/>
      <c r="AM218" s="14"/>
      <c r="AN218" s="9"/>
      <c r="AO218" s="14"/>
      <c r="AP218" s="14"/>
      <c r="AQ218" s="14"/>
      <c r="AR218" s="14"/>
      <c r="AS218" s="14"/>
      <c r="AT218" s="14"/>
      <c r="AU218" s="14"/>
      <c r="AV218" s="14"/>
      <c r="AW218" s="14"/>
    </row>
    <row r="219" spans="1:49" x14ac:dyDescent="0.25">
      <c r="A219" s="14"/>
      <c r="B219" s="14"/>
      <c r="C219" s="14"/>
      <c r="D219" s="14"/>
      <c r="E219" s="14"/>
      <c r="F219" s="14"/>
      <c r="G219" s="7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7"/>
      <c r="AJ219" s="9"/>
      <c r="AK219" s="14"/>
      <c r="AL219" s="14"/>
      <c r="AM219" s="14"/>
      <c r="AN219" s="9"/>
      <c r="AO219" s="14"/>
      <c r="AP219" s="14"/>
      <c r="AQ219" s="14"/>
      <c r="AR219" s="14"/>
      <c r="AS219" s="14"/>
      <c r="AT219" s="14"/>
      <c r="AU219" s="14"/>
      <c r="AV219" s="14"/>
      <c r="AW219" s="14"/>
    </row>
    <row r="220" spans="1:49" x14ac:dyDescent="0.25">
      <c r="A220" s="14"/>
      <c r="B220" s="14"/>
      <c r="C220" s="14"/>
      <c r="D220" s="14"/>
      <c r="E220" s="14"/>
      <c r="F220" s="14"/>
      <c r="G220" s="7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7"/>
      <c r="AJ220" s="9"/>
      <c r="AK220" s="14"/>
      <c r="AL220" s="14"/>
      <c r="AM220" s="14"/>
      <c r="AN220" s="9"/>
      <c r="AO220" s="14"/>
      <c r="AP220" s="14"/>
      <c r="AQ220" s="14"/>
      <c r="AR220" s="14"/>
      <c r="AS220" s="14"/>
      <c r="AT220" s="14"/>
      <c r="AU220" s="14"/>
      <c r="AV220" s="14"/>
      <c r="AW220" s="14"/>
    </row>
    <row r="221" spans="1:49" x14ac:dyDescent="0.25">
      <c r="A221" s="14"/>
      <c r="B221" s="14"/>
      <c r="C221" s="14"/>
      <c r="D221" s="14"/>
      <c r="E221" s="14"/>
      <c r="F221" s="14"/>
      <c r="G221" s="7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7"/>
      <c r="AJ221" s="9"/>
      <c r="AK221" s="14"/>
      <c r="AL221" s="14"/>
      <c r="AM221" s="14"/>
      <c r="AN221" s="9"/>
      <c r="AO221" s="14"/>
      <c r="AP221" s="14"/>
      <c r="AQ221" s="14"/>
      <c r="AR221" s="14"/>
      <c r="AS221" s="14"/>
      <c r="AT221" s="14"/>
      <c r="AU221" s="14"/>
      <c r="AV221" s="14"/>
      <c r="AW221" s="14"/>
    </row>
    <row r="222" spans="1:49" x14ac:dyDescent="0.25">
      <c r="A222" s="14"/>
      <c r="B222" s="14"/>
      <c r="C222" s="14"/>
      <c r="D222" s="14"/>
      <c r="E222" s="14"/>
      <c r="F222" s="14"/>
      <c r="G222" s="7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7"/>
      <c r="AJ222" s="9"/>
      <c r="AK222" s="14"/>
      <c r="AL222" s="14"/>
      <c r="AM222" s="14"/>
      <c r="AN222" s="9"/>
      <c r="AO222" s="14"/>
      <c r="AP222" s="14"/>
      <c r="AQ222" s="14"/>
      <c r="AR222" s="14"/>
      <c r="AS222" s="14"/>
      <c r="AT222" s="14"/>
      <c r="AU222" s="14"/>
      <c r="AV222" s="14"/>
      <c r="AW222" s="14"/>
    </row>
    <row r="223" spans="1:49" x14ac:dyDescent="0.25">
      <c r="A223" s="14"/>
      <c r="B223" s="14"/>
      <c r="C223" s="14"/>
      <c r="D223" s="14"/>
      <c r="E223" s="14"/>
      <c r="F223" s="14"/>
      <c r="G223" s="7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7"/>
      <c r="AJ223" s="9"/>
      <c r="AK223" s="14"/>
      <c r="AL223" s="14"/>
      <c r="AM223" s="14"/>
      <c r="AN223" s="9"/>
      <c r="AO223" s="14"/>
      <c r="AP223" s="14"/>
      <c r="AQ223" s="14"/>
      <c r="AR223" s="14"/>
      <c r="AS223" s="14"/>
      <c r="AT223" s="14"/>
      <c r="AU223" s="14"/>
      <c r="AV223" s="14"/>
      <c r="AW223" s="14"/>
    </row>
    <row r="224" spans="1:49" x14ac:dyDescent="0.25">
      <c r="A224" s="14"/>
      <c r="B224" s="14"/>
      <c r="C224" s="14"/>
      <c r="D224" s="14"/>
      <c r="E224" s="14"/>
      <c r="F224" s="14"/>
      <c r="G224" s="7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7"/>
      <c r="AJ224" s="9"/>
      <c r="AK224" s="14"/>
      <c r="AL224" s="14"/>
      <c r="AM224" s="14"/>
      <c r="AN224" s="9"/>
      <c r="AO224" s="14"/>
      <c r="AP224" s="14"/>
      <c r="AQ224" s="14"/>
      <c r="AR224" s="14"/>
      <c r="AS224" s="14"/>
      <c r="AT224" s="14"/>
      <c r="AU224" s="14"/>
      <c r="AV224" s="14"/>
      <c r="AW224" s="14"/>
    </row>
    <row r="225" spans="1:49" x14ac:dyDescent="0.25">
      <c r="A225" s="14"/>
      <c r="B225" s="14"/>
      <c r="C225" s="14"/>
      <c r="D225" s="14"/>
      <c r="E225" s="14"/>
      <c r="F225" s="14"/>
      <c r="G225" s="7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7"/>
      <c r="AJ225" s="9"/>
      <c r="AK225" s="14"/>
      <c r="AL225" s="14"/>
      <c r="AM225" s="14"/>
      <c r="AN225" s="9"/>
      <c r="AO225" s="14"/>
      <c r="AP225" s="14"/>
      <c r="AQ225" s="14"/>
      <c r="AR225" s="14"/>
      <c r="AS225" s="14"/>
      <c r="AT225" s="14"/>
      <c r="AU225" s="14"/>
      <c r="AV225" s="14"/>
      <c r="AW225" s="14"/>
    </row>
    <row r="226" spans="1:49" x14ac:dyDescent="0.25">
      <c r="A226" s="14"/>
      <c r="B226" s="14"/>
      <c r="C226" s="14"/>
      <c r="D226" s="14"/>
      <c r="E226" s="14"/>
      <c r="F226" s="14"/>
      <c r="G226" s="7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7"/>
      <c r="AJ226" s="9"/>
      <c r="AK226" s="14"/>
      <c r="AL226" s="14"/>
      <c r="AM226" s="14"/>
      <c r="AN226" s="9"/>
      <c r="AO226" s="14"/>
      <c r="AP226" s="14"/>
      <c r="AQ226" s="14"/>
      <c r="AR226" s="14"/>
      <c r="AS226" s="14"/>
      <c r="AT226" s="14"/>
      <c r="AU226" s="14"/>
      <c r="AV226" s="14"/>
      <c r="AW226" s="14"/>
    </row>
    <row r="227" spans="1:49" x14ac:dyDescent="0.25">
      <c r="A227" s="14"/>
      <c r="B227" s="14"/>
      <c r="C227" s="14"/>
      <c r="D227" s="14"/>
      <c r="E227" s="14"/>
      <c r="F227" s="14"/>
      <c r="G227" s="7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7"/>
      <c r="AJ227" s="9"/>
      <c r="AK227" s="14"/>
      <c r="AL227" s="14"/>
      <c r="AM227" s="14"/>
      <c r="AN227" s="9"/>
      <c r="AO227" s="14"/>
      <c r="AP227" s="14"/>
      <c r="AQ227" s="14"/>
      <c r="AR227" s="14"/>
      <c r="AS227" s="14"/>
      <c r="AT227" s="14"/>
      <c r="AU227" s="14"/>
      <c r="AV227" s="14"/>
      <c r="AW227" s="14"/>
    </row>
    <row r="228" spans="1:49" x14ac:dyDescent="0.25">
      <c r="A228" s="14"/>
      <c r="B228" s="14"/>
      <c r="C228" s="14"/>
      <c r="D228" s="14"/>
      <c r="E228" s="14"/>
      <c r="F228" s="14"/>
      <c r="G228" s="7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7"/>
      <c r="AJ228" s="9"/>
      <c r="AK228" s="14"/>
      <c r="AL228" s="14"/>
      <c r="AM228" s="14"/>
      <c r="AN228" s="9"/>
      <c r="AO228" s="14"/>
      <c r="AP228" s="14"/>
      <c r="AQ228" s="14"/>
      <c r="AR228" s="14"/>
      <c r="AS228" s="14"/>
      <c r="AT228" s="14"/>
      <c r="AU228" s="14"/>
      <c r="AV228" s="14"/>
      <c r="AW228" s="14"/>
    </row>
    <row r="229" spans="1:49" x14ac:dyDescent="0.25">
      <c r="A229" s="14"/>
      <c r="B229" s="14"/>
      <c r="C229" s="14"/>
      <c r="D229" s="14"/>
      <c r="E229" s="14"/>
      <c r="F229" s="14"/>
      <c r="G229" s="7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7"/>
      <c r="AJ229" s="9"/>
      <c r="AK229" s="14"/>
      <c r="AL229" s="14"/>
      <c r="AM229" s="14"/>
      <c r="AN229" s="9"/>
      <c r="AO229" s="14"/>
      <c r="AP229" s="14"/>
      <c r="AQ229" s="14"/>
      <c r="AR229" s="14"/>
      <c r="AS229" s="14"/>
      <c r="AT229" s="14"/>
      <c r="AU229" s="14"/>
      <c r="AV229" s="14"/>
      <c r="AW229" s="14"/>
    </row>
    <row r="230" spans="1:49" x14ac:dyDescent="0.25">
      <c r="A230" s="14"/>
      <c r="B230" s="14"/>
      <c r="C230" s="14"/>
      <c r="D230" s="14"/>
      <c r="E230" s="14"/>
      <c r="F230" s="14"/>
      <c r="G230" s="7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7"/>
      <c r="AJ230" s="9"/>
      <c r="AK230" s="14"/>
      <c r="AL230" s="14"/>
      <c r="AM230" s="14"/>
      <c r="AN230" s="9"/>
      <c r="AO230" s="14"/>
      <c r="AP230" s="14"/>
      <c r="AQ230" s="14"/>
      <c r="AR230" s="14"/>
      <c r="AS230" s="14"/>
      <c r="AT230" s="14"/>
      <c r="AU230" s="14"/>
      <c r="AV230" s="14"/>
      <c r="AW230" s="14"/>
    </row>
    <row r="231" spans="1:49" x14ac:dyDescent="0.25">
      <c r="A231" s="14"/>
      <c r="B231" s="14"/>
      <c r="C231" s="14"/>
      <c r="D231" s="14"/>
      <c r="E231" s="14"/>
      <c r="F231" s="14"/>
      <c r="G231" s="7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7"/>
      <c r="AJ231" s="9"/>
      <c r="AK231" s="14"/>
      <c r="AL231" s="14"/>
      <c r="AM231" s="14"/>
      <c r="AN231" s="9"/>
      <c r="AO231" s="14"/>
      <c r="AP231" s="14"/>
      <c r="AQ231" s="14"/>
      <c r="AR231" s="14"/>
      <c r="AS231" s="14"/>
      <c r="AT231" s="14"/>
      <c r="AU231" s="14"/>
      <c r="AV231" s="14"/>
      <c r="AW231" s="14"/>
    </row>
    <row r="232" spans="1:49" x14ac:dyDescent="0.25">
      <c r="A232" s="14"/>
      <c r="B232" s="14"/>
      <c r="C232" s="14"/>
      <c r="D232" s="14"/>
      <c r="E232" s="14"/>
      <c r="F232" s="14"/>
      <c r="G232" s="7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7"/>
      <c r="AJ232" s="9"/>
      <c r="AK232" s="14"/>
      <c r="AL232" s="14"/>
      <c r="AM232" s="14"/>
      <c r="AN232" s="9"/>
      <c r="AO232" s="14"/>
      <c r="AP232" s="14"/>
      <c r="AQ232" s="14"/>
      <c r="AR232" s="14"/>
      <c r="AS232" s="14"/>
      <c r="AT232" s="14"/>
      <c r="AU232" s="14"/>
      <c r="AV232" s="14"/>
      <c r="AW232" s="14"/>
    </row>
    <row r="233" spans="1:49" x14ac:dyDescent="0.25">
      <c r="A233" s="14"/>
      <c r="B233" s="14"/>
      <c r="C233" s="14"/>
      <c r="D233" s="14"/>
      <c r="E233" s="14"/>
      <c r="F233" s="14"/>
      <c r="G233" s="7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7"/>
      <c r="AJ233" s="9"/>
      <c r="AK233" s="14"/>
      <c r="AL233" s="14"/>
      <c r="AM233" s="14"/>
      <c r="AN233" s="9"/>
      <c r="AO233" s="14"/>
      <c r="AP233" s="14"/>
      <c r="AQ233" s="14"/>
      <c r="AR233" s="14"/>
      <c r="AS233" s="14"/>
      <c r="AT233" s="14"/>
      <c r="AU233" s="14"/>
      <c r="AV233" s="14"/>
      <c r="AW233" s="14"/>
    </row>
    <row r="234" spans="1:49" x14ac:dyDescent="0.25">
      <c r="A234" s="14"/>
      <c r="B234" s="14"/>
      <c r="C234" s="14"/>
      <c r="D234" s="14"/>
      <c r="E234" s="14"/>
      <c r="F234" s="14"/>
      <c r="G234" s="7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7"/>
      <c r="AJ234" s="9"/>
      <c r="AK234" s="14"/>
      <c r="AL234" s="14"/>
      <c r="AM234" s="14"/>
      <c r="AN234" s="9"/>
      <c r="AO234" s="14"/>
      <c r="AP234" s="14"/>
      <c r="AQ234" s="14"/>
      <c r="AR234" s="14"/>
      <c r="AS234" s="14"/>
      <c r="AT234" s="14"/>
      <c r="AU234" s="14"/>
      <c r="AV234" s="14"/>
      <c r="AW234" s="14"/>
    </row>
    <row r="235" spans="1:49" x14ac:dyDescent="0.25">
      <c r="A235" s="14"/>
      <c r="B235" s="14"/>
      <c r="C235" s="14"/>
      <c r="D235" s="14"/>
      <c r="E235" s="14"/>
      <c r="F235" s="14"/>
      <c r="G235" s="7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7"/>
      <c r="AJ235" s="9"/>
      <c r="AK235" s="14"/>
      <c r="AL235" s="14"/>
      <c r="AM235" s="14"/>
      <c r="AN235" s="9"/>
      <c r="AO235" s="14"/>
      <c r="AP235" s="14"/>
      <c r="AQ235" s="14"/>
      <c r="AR235" s="14"/>
      <c r="AS235" s="14"/>
      <c r="AT235" s="14"/>
      <c r="AU235" s="14"/>
      <c r="AV235" s="14"/>
      <c r="AW235" s="14"/>
    </row>
    <row r="236" spans="1:49" x14ac:dyDescent="0.25">
      <c r="A236" s="14"/>
      <c r="B236" s="14"/>
      <c r="C236" s="14"/>
      <c r="D236" s="14"/>
      <c r="E236" s="14"/>
      <c r="F236" s="14"/>
      <c r="G236" s="7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7"/>
      <c r="AJ236" s="9"/>
      <c r="AK236" s="14"/>
      <c r="AL236" s="14"/>
      <c r="AM236" s="14"/>
      <c r="AN236" s="9"/>
      <c r="AO236" s="14"/>
      <c r="AP236" s="14"/>
      <c r="AQ236" s="14"/>
      <c r="AR236" s="14"/>
      <c r="AS236" s="14"/>
      <c r="AT236" s="14"/>
      <c r="AU236" s="14"/>
      <c r="AV236" s="14"/>
      <c r="AW236" s="14"/>
    </row>
    <row r="237" spans="1:49" x14ac:dyDescent="0.25">
      <c r="A237" s="14"/>
      <c r="B237" s="14"/>
      <c r="C237" s="14"/>
      <c r="D237" s="14"/>
      <c r="E237" s="14"/>
      <c r="F237" s="14"/>
      <c r="G237" s="7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7"/>
      <c r="AJ237" s="9"/>
      <c r="AK237" s="14"/>
      <c r="AL237" s="14"/>
      <c r="AM237" s="14"/>
      <c r="AN237" s="9"/>
      <c r="AO237" s="14"/>
      <c r="AP237" s="14"/>
      <c r="AQ237" s="14"/>
      <c r="AR237" s="14"/>
      <c r="AS237" s="14"/>
      <c r="AT237" s="14"/>
      <c r="AU237" s="14"/>
      <c r="AV237" s="14"/>
      <c r="AW237" s="14"/>
    </row>
    <row r="238" spans="1:49" x14ac:dyDescent="0.25">
      <c r="A238" s="14"/>
      <c r="B238" s="14"/>
      <c r="C238" s="14"/>
      <c r="D238" s="14"/>
      <c r="E238" s="14"/>
      <c r="F238" s="14"/>
      <c r="G238" s="7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7"/>
      <c r="AJ238" s="9"/>
      <c r="AK238" s="14"/>
      <c r="AL238" s="14"/>
      <c r="AM238" s="14"/>
      <c r="AN238" s="9"/>
      <c r="AO238" s="14"/>
      <c r="AP238" s="14"/>
      <c r="AQ238" s="14"/>
      <c r="AR238" s="14"/>
      <c r="AS238" s="14"/>
      <c r="AT238" s="14"/>
      <c r="AU238" s="14"/>
      <c r="AV238" s="14"/>
      <c r="AW238" s="14"/>
    </row>
    <row r="239" spans="1:49" x14ac:dyDescent="0.25">
      <c r="A239" s="14"/>
      <c r="B239" s="14"/>
      <c r="C239" s="14"/>
      <c r="D239" s="14"/>
      <c r="E239" s="14"/>
      <c r="F239" s="14"/>
      <c r="G239" s="7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7"/>
      <c r="AJ239" s="9"/>
      <c r="AK239" s="14"/>
      <c r="AL239" s="14"/>
      <c r="AM239" s="14"/>
      <c r="AN239" s="9"/>
      <c r="AO239" s="14"/>
      <c r="AP239" s="14"/>
      <c r="AQ239" s="14"/>
      <c r="AR239" s="14"/>
      <c r="AS239" s="14"/>
      <c r="AT239" s="14"/>
      <c r="AU239" s="14"/>
      <c r="AV239" s="14"/>
      <c r="AW239" s="14"/>
    </row>
    <row r="240" spans="1:49" x14ac:dyDescent="0.25">
      <c r="A240" s="14"/>
      <c r="B240" s="14"/>
      <c r="C240" s="14"/>
      <c r="D240" s="14"/>
      <c r="E240" s="14"/>
      <c r="F240" s="14"/>
      <c r="G240" s="7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7"/>
      <c r="AJ240" s="9"/>
      <c r="AK240" s="14"/>
      <c r="AL240" s="14"/>
      <c r="AM240" s="14"/>
      <c r="AN240" s="9"/>
      <c r="AO240" s="14"/>
      <c r="AP240" s="14"/>
      <c r="AQ240" s="14"/>
      <c r="AR240" s="14"/>
      <c r="AS240" s="14"/>
      <c r="AT240" s="14"/>
      <c r="AU240" s="14"/>
      <c r="AV240" s="14"/>
      <c r="AW240" s="14"/>
    </row>
    <row r="241" spans="1:49" x14ac:dyDescent="0.25">
      <c r="A241" s="14"/>
      <c r="B241" s="14"/>
      <c r="C241" s="14"/>
      <c r="D241" s="14"/>
      <c r="E241" s="14"/>
      <c r="F241" s="14"/>
      <c r="G241" s="7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7"/>
      <c r="AJ241" s="9"/>
      <c r="AK241" s="14"/>
      <c r="AL241" s="14"/>
      <c r="AM241" s="14"/>
      <c r="AN241" s="9"/>
      <c r="AO241" s="14"/>
      <c r="AP241" s="14"/>
      <c r="AQ241" s="14"/>
      <c r="AR241" s="14"/>
      <c r="AS241" s="14"/>
      <c r="AT241" s="14"/>
      <c r="AU241" s="14"/>
      <c r="AV241" s="14"/>
      <c r="AW241" s="14"/>
    </row>
    <row r="242" spans="1:49" x14ac:dyDescent="0.25">
      <c r="A242" s="14"/>
      <c r="B242" s="14"/>
      <c r="C242" s="14"/>
      <c r="D242" s="14"/>
      <c r="E242" s="14"/>
      <c r="F242" s="14"/>
      <c r="G242" s="7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7"/>
      <c r="AJ242" s="9"/>
      <c r="AK242" s="14"/>
      <c r="AL242" s="14"/>
      <c r="AM242" s="14"/>
      <c r="AN242" s="9"/>
      <c r="AO242" s="14"/>
      <c r="AP242" s="14"/>
      <c r="AQ242" s="14"/>
      <c r="AR242" s="14"/>
      <c r="AS242" s="14"/>
      <c r="AT242" s="14"/>
      <c r="AU242" s="14"/>
      <c r="AV242" s="14"/>
      <c r="AW242" s="14"/>
    </row>
    <row r="243" spans="1:49" x14ac:dyDescent="0.25">
      <c r="A243" s="14"/>
      <c r="B243" s="14"/>
      <c r="C243" s="14"/>
      <c r="D243" s="14"/>
      <c r="E243" s="14"/>
      <c r="F243" s="14"/>
      <c r="G243" s="7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7"/>
      <c r="AJ243" s="9"/>
      <c r="AK243" s="14"/>
      <c r="AL243" s="14"/>
      <c r="AM243" s="14"/>
      <c r="AN243" s="9"/>
      <c r="AO243" s="14"/>
      <c r="AP243" s="14"/>
      <c r="AQ243" s="14"/>
      <c r="AR243" s="14"/>
      <c r="AS243" s="14"/>
      <c r="AT243" s="14"/>
      <c r="AU243" s="14"/>
      <c r="AV243" s="14"/>
      <c r="AW243" s="14"/>
    </row>
    <row r="244" spans="1:49" x14ac:dyDescent="0.25">
      <c r="A244" s="14"/>
      <c r="B244" s="14"/>
      <c r="C244" s="14"/>
      <c r="D244" s="14"/>
      <c r="E244" s="14"/>
      <c r="F244" s="14"/>
      <c r="G244" s="7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7"/>
      <c r="AJ244" s="9"/>
      <c r="AK244" s="14"/>
      <c r="AL244" s="14"/>
      <c r="AM244" s="14"/>
      <c r="AN244" s="9"/>
      <c r="AO244" s="14"/>
      <c r="AP244" s="14"/>
      <c r="AQ244" s="14"/>
      <c r="AR244" s="14"/>
      <c r="AS244" s="14"/>
      <c r="AT244" s="14"/>
      <c r="AU244" s="14"/>
      <c r="AV244" s="14"/>
      <c r="AW244" s="14"/>
    </row>
    <row r="245" spans="1:49" x14ac:dyDescent="0.25">
      <c r="A245" s="14"/>
      <c r="B245" s="14"/>
      <c r="C245" s="14"/>
      <c r="D245" s="14"/>
      <c r="E245" s="14"/>
      <c r="F245" s="14"/>
      <c r="G245" s="7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7"/>
      <c r="AJ245" s="9"/>
      <c r="AK245" s="14"/>
      <c r="AL245" s="14"/>
      <c r="AM245" s="14"/>
      <c r="AN245" s="9"/>
      <c r="AO245" s="14"/>
      <c r="AP245" s="14"/>
      <c r="AQ245" s="14"/>
      <c r="AR245" s="14"/>
      <c r="AS245" s="14"/>
      <c r="AT245" s="14"/>
      <c r="AU245" s="14"/>
      <c r="AV245" s="14"/>
      <c r="AW245" s="14"/>
    </row>
    <row r="246" spans="1:49" x14ac:dyDescent="0.25">
      <c r="A246" s="14"/>
      <c r="B246" s="14"/>
      <c r="C246" s="14"/>
      <c r="D246" s="14"/>
      <c r="E246" s="14"/>
      <c r="F246" s="14"/>
      <c r="G246" s="7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7"/>
      <c r="AJ246" s="9"/>
      <c r="AK246" s="14"/>
      <c r="AL246" s="14"/>
      <c r="AM246" s="14"/>
      <c r="AN246" s="9"/>
      <c r="AO246" s="14"/>
      <c r="AP246" s="14"/>
      <c r="AQ246" s="14"/>
      <c r="AR246" s="14"/>
      <c r="AS246" s="14"/>
      <c r="AT246" s="14"/>
      <c r="AU246" s="14"/>
      <c r="AV246" s="14"/>
      <c r="AW246" s="14"/>
    </row>
    <row r="247" spans="1:49" x14ac:dyDescent="0.25">
      <c r="A247" s="14"/>
      <c r="B247" s="14"/>
      <c r="C247" s="14"/>
      <c r="D247" s="14"/>
      <c r="E247" s="14"/>
      <c r="F247" s="14"/>
      <c r="G247" s="7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7"/>
      <c r="AJ247" s="9"/>
      <c r="AK247" s="14"/>
      <c r="AL247" s="14"/>
      <c r="AM247" s="14"/>
      <c r="AN247" s="9"/>
      <c r="AO247" s="14"/>
      <c r="AP247" s="14"/>
      <c r="AQ247" s="14"/>
      <c r="AR247" s="14"/>
      <c r="AS247" s="14"/>
      <c r="AT247" s="14"/>
      <c r="AU247" s="14"/>
      <c r="AV247" s="14"/>
      <c r="AW247" s="14"/>
    </row>
    <row r="248" spans="1:49" x14ac:dyDescent="0.25">
      <c r="A248" s="14"/>
      <c r="B248" s="14"/>
      <c r="C248" s="14"/>
      <c r="D248" s="14"/>
      <c r="E248" s="14"/>
      <c r="F248" s="14"/>
      <c r="G248" s="7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7"/>
      <c r="AJ248" s="9"/>
      <c r="AK248" s="14"/>
      <c r="AL248" s="14"/>
      <c r="AM248" s="14"/>
      <c r="AN248" s="9"/>
      <c r="AO248" s="14"/>
      <c r="AP248" s="14"/>
      <c r="AQ248" s="14"/>
      <c r="AR248" s="14"/>
      <c r="AS248" s="14"/>
      <c r="AT248" s="14"/>
      <c r="AU248" s="14"/>
      <c r="AV248" s="14"/>
      <c r="AW248" s="14"/>
    </row>
    <row r="249" spans="1:49" x14ac:dyDescent="0.25">
      <c r="A249" s="14"/>
      <c r="B249" s="14"/>
      <c r="C249" s="14"/>
      <c r="D249" s="14"/>
      <c r="E249" s="14"/>
      <c r="F249" s="14"/>
      <c r="G249" s="7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7"/>
      <c r="AJ249" s="9"/>
      <c r="AK249" s="14"/>
      <c r="AL249" s="14"/>
      <c r="AM249" s="14"/>
      <c r="AN249" s="9"/>
      <c r="AO249" s="14"/>
      <c r="AP249" s="14"/>
      <c r="AQ249" s="14"/>
      <c r="AR249" s="14"/>
      <c r="AS249" s="14"/>
      <c r="AT249" s="14"/>
      <c r="AU249" s="14"/>
      <c r="AV249" s="14"/>
      <c r="AW249" s="14"/>
    </row>
    <row r="250" spans="1:49" x14ac:dyDescent="0.25">
      <c r="A250" s="14"/>
      <c r="B250" s="14"/>
      <c r="C250" s="14"/>
      <c r="D250" s="14"/>
      <c r="E250" s="14"/>
      <c r="F250" s="14"/>
      <c r="G250" s="7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7"/>
      <c r="AJ250" s="9"/>
      <c r="AK250" s="14"/>
      <c r="AL250" s="14"/>
      <c r="AM250" s="14"/>
      <c r="AN250" s="9"/>
      <c r="AO250" s="14"/>
      <c r="AP250" s="14"/>
      <c r="AQ250" s="14"/>
      <c r="AR250" s="14"/>
      <c r="AS250" s="14"/>
      <c r="AT250" s="14"/>
      <c r="AU250" s="14"/>
      <c r="AV250" s="14"/>
      <c r="AW250" s="14"/>
    </row>
    <row r="251" spans="1:49" x14ac:dyDescent="0.25">
      <c r="A251" s="14"/>
      <c r="B251" s="14"/>
      <c r="C251" s="14"/>
      <c r="D251" s="14"/>
      <c r="E251" s="14"/>
      <c r="F251" s="14"/>
      <c r="G251" s="7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7"/>
      <c r="AJ251" s="9"/>
      <c r="AK251" s="14"/>
      <c r="AL251" s="14"/>
      <c r="AM251" s="14"/>
      <c r="AN251" s="9"/>
      <c r="AO251" s="14"/>
      <c r="AP251" s="14"/>
      <c r="AQ251" s="14"/>
      <c r="AR251" s="14"/>
      <c r="AS251" s="14"/>
      <c r="AT251" s="14"/>
      <c r="AU251" s="14"/>
      <c r="AV251" s="14"/>
      <c r="AW251" s="14"/>
    </row>
    <row r="252" spans="1:49" x14ac:dyDescent="0.25">
      <c r="A252" s="14"/>
      <c r="B252" s="14"/>
      <c r="C252" s="14"/>
      <c r="D252" s="14"/>
      <c r="E252" s="14"/>
      <c r="F252" s="14"/>
      <c r="G252" s="7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7"/>
      <c r="AJ252" s="9"/>
      <c r="AK252" s="14"/>
      <c r="AL252" s="14"/>
      <c r="AM252" s="14"/>
      <c r="AN252" s="9"/>
      <c r="AO252" s="14"/>
      <c r="AP252" s="14"/>
      <c r="AQ252" s="14"/>
      <c r="AR252" s="14"/>
      <c r="AS252" s="14"/>
      <c r="AT252" s="14"/>
      <c r="AU252" s="14"/>
      <c r="AV252" s="14"/>
      <c r="AW252" s="14"/>
    </row>
    <row r="253" spans="1:49" x14ac:dyDescent="0.25">
      <c r="A253" s="14"/>
      <c r="B253" s="14"/>
      <c r="C253" s="14"/>
      <c r="D253" s="14"/>
      <c r="E253" s="14"/>
      <c r="F253" s="14"/>
      <c r="G253" s="7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7"/>
      <c r="AJ253" s="9"/>
      <c r="AK253" s="14"/>
      <c r="AL253" s="14"/>
      <c r="AM253" s="14"/>
      <c r="AN253" s="9"/>
      <c r="AO253" s="14"/>
      <c r="AP253" s="14"/>
      <c r="AQ253" s="14"/>
      <c r="AR253" s="14"/>
      <c r="AS253" s="14"/>
      <c r="AT253" s="14"/>
      <c r="AU253" s="14"/>
      <c r="AV253" s="14"/>
      <c r="AW253" s="14"/>
    </row>
    <row r="254" spans="1:49" x14ac:dyDescent="0.25">
      <c r="A254" s="14"/>
      <c r="B254" s="14"/>
      <c r="C254" s="14"/>
      <c r="D254" s="14"/>
      <c r="E254" s="14"/>
      <c r="F254" s="14"/>
      <c r="G254" s="7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7"/>
      <c r="AJ254" s="9"/>
      <c r="AK254" s="14"/>
      <c r="AL254" s="14"/>
      <c r="AM254" s="14"/>
      <c r="AN254" s="9"/>
      <c r="AO254" s="14"/>
      <c r="AP254" s="14"/>
      <c r="AQ254" s="14"/>
      <c r="AR254" s="14"/>
      <c r="AS254" s="14"/>
      <c r="AT254" s="14"/>
      <c r="AU254" s="14"/>
      <c r="AV254" s="14"/>
      <c r="AW254" s="14"/>
    </row>
    <row r="255" spans="1:49" x14ac:dyDescent="0.25">
      <c r="A255" s="14"/>
      <c r="B255" s="14"/>
      <c r="C255" s="14"/>
      <c r="D255" s="14"/>
      <c r="E255" s="14"/>
      <c r="F255" s="14"/>
      <c r="G255" s="7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7"/>
      <c r="AJ255" s="9"/>
      <c r="AK255" s="14"/>
      <c r="AL255" s="14"/>
      <c r="AM255" s="14"/>
      <c r="AN255" s="9"/>
      <c r="AO255" s="14"/>
      <c r="AP255" s="14"/>
      <c r="AQ255" s="14"/>
      <c r="AR255" s="14"/>
      <c r="AS255" s="14"/>
      <c r="AT255" s="14"/>
      <c r="AU255" s="14"/>
      <c r="AV255" s="14"/>
      <c r="AW255" s="14"/>
    </row>
    <row r="256" spans="1:49" x14ac:dyDescent="0.25">
      <c r="A256" s="14"/>
      <c r="B256" s="14"/>
      <c r="C256" s="14"/>
      <c r="D256" s="14"/>
      <c r="E256" s="14"/>
      <c r="F256" s="14"/>
      <c r="G256" s="7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7"/>
      <c r="AJ256" s="9"/>
      <c r="AK256" s="14"/>
      <c r="AL256" s="14"/>
      <c r="AM256" s="14"/>
      <c r="AN256" s="9"/>
      <c r="AO256" s="14"/>
      <c r="AP256" s="14"/>
      <c r="AQ256" s="14"/>
      <c r="AR256" s="14"/>
      <c r="AS256" s="14"/>
      <c r="AT256" s="14"/>
      <c r="AU256" s="14"/>
      <c r="AV256" s="14"/>
      <c r="AW256" s="14"/>
    </row>
    <row r="257" spans="1:49" x14ac:dyDescent="0.25">
      <c r="A257" s="14"/>
      <c r="B257" s="14"/>
      <c r="C257" s="14"/>
      <c r="D257" s="14"/>
      <c r="E257" s="14"/>
      <c r="F257" s="14"/>
      <c r="G257" s="7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7"/>
      <c r="AJ257" s="9"/>
      <c r="AK257" s="14"/>
      <c r="AL257" s="14"/>
      <c r="AM257" s="14"/>
      <c r="AN257" s="9"/>
      <c r="AO257" s="14"/>
      <c r="AP257" s="14"/>
      <c r="AQ257" s="14"/>
      <c r="AR257" s="14"/>
      <c r="AS257" s="14"/>
      <c r="AT257" s="14"/>
      <c r="AU257" s="14"/>
      <c r="AV257" s="14"/>
      <c r="AW257" s="14"/>
    </row>
    <row r="258" spans="1:49" x14ac:dyDescent="0.25">
      <c r="A258" s="14"/>
      <c r="B258" s="14"/>
      <c r="C258" s="14"/>
      <c r="D258" s="14"/>
      <c r="E258" s="14"/>
      <c r="F258" s="14"/>
      <c r="G258" s="7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7"/>
      <c r="AJ258" s="9"/>
      <c r="AK258" s="14"/>
      <c r="AL258" s="14"/>
      <c r="AM258" s="14"/>
      <c r="AN258" s="9"/>
      <c r="AO258" s="14"/>
      <c r="AP258" s="14"/>
      <c r="AQ258" s="14"/>
      <c r="AR258" s="14"/>
      <c r="AS258" s="14"/>
      <c r="AT258" s="14"/>
      <c r="AU258" s="14"/>
      <c r="AV258" s="14"/>
      <c r="AW258" s="14"/>
    </row>
    <row r="259" spans="1:49" x14ac:dyDescent="0.25">
      <c r="A259" s="14"/>
      <c r="B259" s="14"/>
      <c r="C259" s="14"/>
      <c r="D259" s="14"/>
      <c r="E259" s="14"/>
      <c r="F259" s="14"/>
      <c r="G259" s="7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7"/>
      <c r="AJ259" s="9"/>
      <c r="AK259" s="14"/>
      <c r="AL259" s="14"/>
      <c r="AM259" s="14"/>
      <c r="AN259" s="9"/>
      <c r="AO259" s="14"/>
      <c r="AP259" s="14"/>
      <c r="AQ259" s="14"/>
      <c r="AR259" s="14"/>
      <c r="AS259" s="14"/>
      <c r="AT259" s="14"/>
      <c r="AU259" s="14"/>
      <c r="AV259" s="14"/>
      <c r="AW259" s="14"/>
    </row>
    <row r="260" spans="1:49" x14ac:dyDescent="0.25">
      <c r="A260" s="14"/>
      <c r="B260" s="14"/>
      <c r="C260" s="14"/>
      <c r="D260" s="14"/>
      <c r="E260" s="14"/>
      <c r="F260" s="14"/>
      <c r="G260" s="7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7"/>
      <c r="AJ260" s="9"/>
      <c r="AK260" s="14"/>
      <c r="AL260" s="14"/>
      <c r="AM260" s="14"/>
      <c r="AN260" s="9"/>
      <c r="AO260" s="14"/>
      <c r="AP260" s="14"/>
      <c r="AQ260" s="14"/>
      <c r="AR260" s="14"/>
      <c r="AS260" s="14"/>
      <c r="AT260" s="14"/>
      <c r="AU260" s="14"/>
      <c r="AV260" s="14"/>
      <c r="AW260" s="14"/>
    </row>
    <row r="261" spans="1:49" x14ac:dyDescent="0.25">
      <c r="A261" s="14"/>
      <c r="B261" s="14"/>
      <c r="C261" s="14"/>
      <c r="D261" s="14"/>
      <c r="E261" s="14"/>
      <c r="F261" s="14"/>
      <c r="G261" s="7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7"/>
      <c r="AJ261" s="9"/>
      <c r="AK261" s="14"/>
      <c r="AL261" s="14"/>
      <c r="AM261" s="14"/>
      <c r="AN261" s="9"/>
      <c r="AO261" s="14"/>
      <c r="AP261" s="14"/>
      <c r="AQ261" s="14"/>
      <c r="AR261" s="14"/>
      <c r="AS261" s="14"/>
      <c r="AT261" s="14"/>
      <c r="AU261" s="14"/>
      <c r="AV261" s="14"/>
      <c r="AW261" s="14"/>
    </row>
    <row r="262" spans="1:49" x14ac:dyDescent="0.25">
      <c r="A262" s="14"/>
      <c r="B262" s="14"/>
      <c r="C262" s="14"/>
      <c r="D262" s="14"/>
      <c r="E262" s="14"/>
      <c r="F262" s="14"/>
      <c r="G262" s="7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7"/>
      <c r="AJ262" s="9"/>
      <c r="AK262" s="14"/>
      <c r="AL262" s="14"/>
      <c r="AM262" s="14"/>
      <c r="AN262" s="9"/>
      <c r="AO262" s="14"/>
      <c r="AP262" s="14"/>
      <c r="AQ262" s="14"/>
      <c r="AR262" s="14"/>
      <c r="AS262" s="14"/>
      <c r="AT262" s="14"/>
      <c r="AU262" s="14"/>
      <c r="AV262" s="14"/>
      <c r="AW262" s="14"/>
    </row>
    <row r="263" spans="1:49" x14ac:dyDescent="0.25">
      <c r="A263" s="14"/>
      <c r="B263" s="14"/>
      <c r="C263" s="14"/>
      <c r="D263" s="14"/>
      <c r="E263" s="14"/>
      <c r="F263" s="14"/>
      <c r="G263" s="7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7"/>
      <c r="AJ263" s="9"/>
      <c r="AK263" s="14"/>
      <c r="AL263" s="14"/>
      <c r="AM263" s="14"/>
      <c r="AN263" s="9"/>
      <c r="AO263" s="14"/>
      <c r="AP263" s="14"/>
      <c r="AQ263" s="14"/>
      <c r="AR263" s="14"/>
      <c r="AS263" s="14"/>
      <c r="AT263" s="14"/>
      <c r="AU263" s="14"/>
      <c r="AV263" s="14"/>
      <c r="AW263" s="14"/>
    </row>
    <row r="264" spans="1:49" x14ac:dyDescent="0.25">
      <c r="A264" s="14"/>
      <c r="B264" s="14"/>
      <c r="C264" s="14"/>
      <c r="D264" s="14"/>
      <c r="E264" s="14"/>
      <c r="F264" s="14"/>
      <c r="G264" s="7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7"/>
      <c r="AJ264" s="9"/>
      <c r="AK264" s="14"/>
      <c r="AL264" s="14"/>
      <c r="AM264" s="14"/>
      <c r="AN264" s="9"/>
      <c r="AO264" s="14"/>
      <c r="AP264" s="14"/>
      <c r="AQ264" s="14"/>
      <c r="AR264" s="14"/>
      <c r="AS264" s="14"/>
      <c r="AT264" s="14"/>
      <c r="AU264" s="14"/>
      <c r="AV264" s="14"/>
      <c r="AW264" s="14"/>
    </row>
    <row r="265" spans="1:49" x14ac:dyDescent="0.25">
      <c r="A265" s="14"/>
      <c r="B265" s="14"/>
      <c r="C265" s="14"/>
      <c r="D265" s="14"/>
      <c r="E265" s="14"/>
      <c r="F265" s="14"/>
      <c r="G265" s="7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7"/>
      <c r="AJ265" s="9"/>
      <c r="AK265" s="14"/>
      <c r="AL265" s="14"/>
      <c r="AM265" s="14"/>
      <c r="AN265" s="9"/>
      <c r="AO265" s="14"/>
      <c r="AP265" s="14"/>
      <c r="AQ265" s="14"/>
      <c r="AR265" s="14"/>
      <c r="AS265" s="14"/>
      <c r="AT265" s="14"/>
      <c r="AU265" s="14"/>
      <c r="AV265" s="14"/>
      <c r="AW265" s="14"/>
    </row>
    <row r="266" spans="1:49" x14ac:dyDescent="0.25">
      <c r="A266" s="14"/>
      <c r="B266" s="14"/>
      <c r="C266" s="14"/>
      <c r="D266" s="14"/>
      <c r="E266" s="14"/>
      <c r="F266" s="14"/>
      <c r="G266" s="7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7"/>
      <c r="AJ266" s="9"/>
      <c r="AK266" s="14"/>
      <c r="AL266" s="14"/>
      <c r="AM266" s="14"/>
      <c r="AN266" s="9"/>
      <c r="AO266" s="14"/>
      <c r="AP266" s="14"/>
      <c r="AQ266" s="14"/>
      <c r="AR266" s="14"/>
      <c r="AS266" s="14"/>
      <c r="AT266" s="14"/>
      <c r="AU266" s="14"/>
      <c r="AV266" s="14"/>
      <c r="AW266" s="14"/>
    </row>
    <row r="267" spans="1:49" x14ac:dyDescent="0.25">
      <c r="A267" s="14"/>
      <c r="B267" s="14"/>
      <c r="C267" s="14"/>
      <c r="D267" s="14"/>
      <c r="E267" s="14"/>
      <c r="F267" s="14"/>
      <c r="G267" s="7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7"/>
      <c r="AJ267" s="9"/>
      <c r="AK267" s="14"/>
      <c r="AL267" s="14"/>
      <c r="AM267" s="14"/>
      <c r="AN267" s="9"/>
      <c r="AO267" s="14"/>
      <c r="AP267" s="14"/>
      <c r="AQ267" s="14"/>
      <c r="AR267" s="14"/>
      <c r="AS267" s="14"/>
      <c r="AT267" s="14"/>
      <c r="AU267" s="14"/>
      <c r="AV267" s="14"/>
      <c r="AW267" s="14"/>
    </row>
    <row r="268" spans="1:49" x14ac:dyDescent="0.25">
      <c r="A268" s="14"/>
      <c r="B268" s="14"/>
      <c r="C268" s="14"/>
      <c r="D268" s="14"/>
      <c r="E268" s="14"/>
      <c r="F268" s="14"/>
      <c r="G268" s="7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7"/>
      <c r="AJ268" s="9"/>
      <c r="AK268" s="14"/>
      <c r="AL268" s="14"/>
      <c r="AM268" s="14"/>
      <c r="AN268" s="9"/>
      <c r="AO268" s="14"/>
      <c r="AP268" s="14"/>
      <c r="AQ268" s="14"/>
      <c r="AR268" s="14"/>
      <c r="AS268" s="14"/>
      <c r="AT268" s="14"/>
      <c r="AU268" s="14"/>
      <c r="AV268" s="14"/>
      <c r="AW268" s="14"/>
    </row>
    <row r="269" spans="1:49" x14ac:dyDescent="0.25">
      <c r="A269" s="14"/>
      <c r="B269" s="14"/>
      <c r="C269" s="14"/>
      <c r="D269" s="14"/>
      <c r="E269" s="14"/>
      <c r="F269" s="14"/>
      <c r="G269" s="7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7"/>
      <c r="AJ269" s="9"/>
      <c r="AK269" s="14"/>
      <c r="AL269" s="14"/>
      <c r="AM269" s="14"/>
      <c r="AN269" s="9"/>
      <c r="AO269" s="14"/>
      <c r="AP269" s="14"/>
      <c r="AQ269" s="14"/>
      <c r="AR269" s="14"/>
      <c r="AS269" s="14"/>
      <c r="AT269" s="14"/>
      <c r="AU269" s="14"/>
      <c r="AV269" s="14"/>
      <c r="AW269" s="14"/>
    </row>
    <row r="270" spans="1:49" x14ac:dyDescent="0.25">
      <c r="A270" s="14"/>
      <c r="B270" s="14"/>
      <c r="C270" s="14"/>
      <c r="D270" s="14"/>
      <c r="E270" s="14"/>
      <c r="F270" s="14"/>
      <c r="G270" s="7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7"/>
      <c r="AJ270" s="9"/>
      <c r="AK270" s="14"/>
      <c r="AL270" s="14"/>
      <c r="AM270" s="14"/>
      <c r="AN270" s="9"/>
      <c r="AO270" s="14"/>
      <c r="AP270" s="14"/>
      <c r="AQ270" s="14"/>
      <c r="AR270" s="14"/>
      <c r="AS270" s="14"/>
      <c r="AT270" s="14"/>
      <c r="AU270" s="14"/>
      <c r="AV270" s="14"/>
      <c r="AW270" s="14"/>
    </row>
    <row r="271" spans="1:49" x14ac:dyDescent="0.25">
      <c r="A271" s="14"/>
      <c r="B271" s="14"/>
      <c r="C271" s="14"/>
      <c r="D271" s="14"/>
      <c r="E271" s="14"/>
      <c r="F271" s="14"/>
      <c r="G271" s="7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7"/>
      <c r="AJ271" s="9"/>
      <c r="AK271" s="14"/>
      <c r="AL271" s="14"/>
      <c r="AM271" s="14"/>
      <c r="AN271" s="9"/>
      <c r="AO271" s="14"/>
      <c r="AP271" s="14"/>
      <c r="AQ271" s="14"/>
      <c r="AR271" s="14"/>
      <c r="AS271" s="14"/>
      <c r="AT271" s="14"/>
      <c r="AU271" s="14"/>
      <c r="AV271" s="14"/>
      <c r="AW271" s="14"/>
    </row>
    <row r="272" spans="1:49" x14ac:dyDescent="0.25">
      <c r="A272" s="14"/>
      <c r="B272" s="14"/>
      <c r="C272" s="14"/>
      <c r="D272" s="14"/>
      <c r="E272" s="14"/>
      <c r="F272" s="14"/>
      <c r="G272" s="7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7"/>
      <c r="AJ272" s="9"/>
      <c r="AK272" s="14"/>
      <c r="AL272" s="14"/>
      <c r="AM272" s="14"/>
      <c r="AN272" s="9"/>
      <c r="AO272" s="14"/>
      <c r="AP272" s="14"/>
      <c r="AQ272" s="14"/>
      <c r="AR272" s="14"/>
      <c r="AS272" s="14"/>
      <c r="AT272" s="14"/>
      <c r="AU272" s="14"/>
      <c r="AV272" s="14"/>
      <c r="AW272" s="14"/>
    </row>
    <row r="273" spans="1:49" x14ac:dyDescent="0.25">
      <c r="A273" s="14"/>
      <c r="B273" s="14"/>
      <c r="C273" s="14"/>
      <c r="D273" s="14"/>
      <c r="E273" s="14"/>
      <c r="F273" s="14"/>
      <c r="G273" s="7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7"/>
      <c r="AJ273" s="9"/>
      <c r="AK273" s="14"/>
      <c r="AL273" s="14"/>
      <c r="AM273" s="14"/>
      <c r="AN273" s="9"/>
      <c r="AO273" s="14"/>
      <c r="AP273" s="14"/>
      <c r="AQ273" s="14"/>
      <c r="AR273" s="14"/>
      <c r="AS273" s="14"/>
      <c r="AT273" s="14"/>
      <c r="AU273" s="14"/>
      <c r="AV273" s="14"/>
      <c r="AW273" s="14"/>
    </row>
    <row r="274" spans="1:49" x14ac:dyDescent="0.25">
      <c r="A274" s="14"/>
      <c r="B274" s="14"/>
      <c r="C274" s="14"/>
      <c r="D274" s="14"/>
      <c r="E274" s="14"/>
      <c r="F274" s="14"/>
      <c r="G274" s="7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7"/>
      <c r="AJ274" s="9"/>
      <c r="AK274" s="14"/>
      <c r="AL274" s="14"/>
      <c r="AM274" s="14"/>
      <c r="AN274" s="9"/>
      <c r="AO274" s="14"/>
      <c r="AP274" s="14"/>
      <c r="AQ274" s="14"/>
      <c r="AR274" s="14"/>
      <c r="AS274" s="14"/>
      <c r="AT274" s="14"/>
      <c r="AU274" s="14"/>
      <c r="AV274" s="14"/>
      <c r="AW274" s="14"/>
    </row>
    <row r="275" spans="1:49" x14ac:dyDescent="0.25">
      <c r="A275" s="14"/>
      <c r="B275" s="14"/>
      <c r="C275" s="14"/>
      <c r="D275" s="14"/>
      <c r="E275" s="14"/>
      <c r="F275" s="14"/>
      <c r="G275" s="7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7"/>
      <c r="AJ275" s="9"/>
      <c r="AK275" s="14"/>
      <c r="AL275" s="14"/>
      <c r="AM275" s="14"/>
      <c r="AN275" s="9"/>
      <c r="AO275" s="14"/>
      <c r="AP275" s="14"/>
      <c r="AQ275" s="14"/>
      <c r="AR275" s="14"/>
      <c r="AS275" s="14"/>
      <c r="AT275" s="14"/>
      <c r="AU275" s="14"/>
      <c r="AV275" s="14"/>
      <c r="AW275" s="14"/>
    </row>
    <row r="276" spans="1:49" x14ac:dyDescent="0.25">
      <c r="A276" s="14"/>
      <c r="B276" s="14"/>
      <c r="C276" s="14"/>
      <c r="D276" s="14"/>
      <c r="E276" s="14"/>
      <c r="F276" s="14"/>
      <c r="G276" s="7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7"/>
      <c r="AJ276" s="9"/>
      <c r="AK276" s="14"/>
      <c r="AL276" s="14"/>
      <c r="AM276" s="14"/>
      <c r="AN276" s="9"/>
      <c r="AO276" s="14"/>
      <c r="AP276" s="14"/>
      <c r="AQ276" s="14"/>
      <c r="AR276" s="14"/>
      <c r="AS276" s="14"/>
      <c r="AT276" s="14"/>
      <c r="AU276" s="14"/>
      <c r="AV276" s="14"/>
      <c r="AW276" s="14"/>
    </row>
    <row r="277" spans="1:49" x14ac:dyDescent="0.25">
      <c r="A277" s="14"/>
      <c r="B277" s="14"/>
      <c r="C277" s="14"/>
      <c r="D277" s="14"/>
      <c r="E277" s="14"/>
      <c r="F277" s="14"/>
      <c r="G277" s="7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7"/>
      <c r="AJ277" s="9"/>
      <c r="AK277" s="14"/>
      <c r="AL277" s="14"/>
      <c r="AM277" s="14"/>
      <c r="AN277" s="9"/>
      <c r="AO277" s="14"/>
      <c r="AP277" s="14"/>
      <c r="AQ277" s="14"/>
      <c r="AR277" s="14"/>
      <c r="AS277" s="14"/>
      <c r="AT277" s="14"/>
      <c r="AU277" s="14"/>
      <c r="AV277" s="14"/>
      <c r="AW277" s="14"/>
    </row>
    <row r="278" spans="1:49" x14ac:dyDescent="0.25">
      <c r="A278" s="14"/>
      <c r="B278" s="14"/>
      <c r="C278" s="14"/>
      <c r="D278" s="14"/>
      <c r="E278" s="14"/>
      <c r="F278" s="14"/>
      <c r="G278" s="7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7"/>
      <c r="AJ278" s="9"/>
      <c r="AK278" s="14"/>
      <c r="AL278" s="14"/>
      <c r="AM278" s="14"/>
      <c r="AN278" s="9"/>
      <c r="AO278" s="14"/>
      <c r="AP278" s="14"/>
      <c r="AQ278" s="14"/>
      <c r="AR278" s="14"/>
      <c r="AS278" s="14"/>
      <c r="AT278" s="14"/>
      <c r="AU278" s="14"/>
      <c r="AV278" s="14"/>
      <c r="AW278" s="14"/>
    </row>
    <row r="279" spans="1:49" x14ac:dyDescent="0.25">
      <c r="A279" s="14"/>
      <c r="B279" s="14"/>
      <c r="C279" s="14"/>
      <c r="D279" s="14"/>
      <c r="E279" s="14"/>
      <c r="F279" s="14"/>
      <c r="G279" s="7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7"/>
      <c r="AJ279" s="9"/>
      <c r="AK279" s="14"/>
      <c r="AL279" s="14"/>
      <c r="AM279" s="14"/>
      <c r="AN279" s="9"/>
      <c r="AO279" s="14"/>
      <c r="AP279" s="14"/>
      <c r="AQ279" s="14"/>
      <c r="AR279" s="14"/>
      <c r="AS279" s="14"/>
      <c r="AT279" s="14"/>
      <c r="AU279" s="14"/>
      <c r="AV279" s="14"/>
      <c r="AW279" s="14"/>
    </row>
    <row r="280" spans="1:49" x14ac:dyDescent="0.25">
      <c r="A280" s="14"/>
      <c r="B280" s="14"/>
      <c r="C280" s="14"/>
      <c r="D280" s="14"/>
      <c r="E280" s="14"/>
      <c r="F280" s="14"/>
      <c r="G280" s="7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7"/>
      <c r="AJ280" s="9"/>
      <c r="AK280" s="14"/>
      <c r="AL280" s="14"/>
      <c r="AM280" s="14"/>
      <c r="AN280" s="9"/>
      <c r="AO280" s="14"/>
      <c r="AP280" s="14"/>
      <c r="AQ280" s="14"/>
      <c r="AR280" s="14"/>
      <c r="AS280" s="14"/>
      <c r="AT280" s="14"/>
      <c r="AU280" s="14"/>
      <c r="AV280" s="14"/>
      <c r="AW280" s="14"/>
    </row>
    <row r="281" spans="1:49" x14ac:dyDescent="0.25">
      <c r="A281" s="14"/>
      <c r="B281" s="14"/>
      <c r="C281" s="14"/>
      <c r="D281" s="14"/>
      <c r="E281" s="14"/>
      <c r="F281" s="14"/>
      <c r="G281" s="7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7"/>
      <c r="AJ281" s="9"/>
      <c r="AK281" s="14"/>
      <c r="AL281" s="14"/>
      <c r="AM281" s="14"/>
      <c r="AN281" s="9"/>
      <c r="AO281" s="14"/>
      <c r="AP281" s="14"/>
      <c r="AQ281" s="14"/>
      <c r="AR281" s="14"/>
      <c r="AS281" s="14"/>
      <c r="AT281" s="14"/>
      <c r="AU281" s="14"/>
      <c r="AV281" s="14"/>
      <c r="AW281" s="14"/>
    </row>
    <row r="282" spans="1:49" x14ac:dyDescent="0.25">
      <c r="A282" s="14"/>
      <c r="B282" s="14"/>
      <c r="C282" s="14"/>
      <c r="D282" s="14"/>
      <c r="E282" s="14"/>
      <c r="F282" s="14"/>
      <c r="G282" s="7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7"/>
      <c r="AJ282" s="9"/>
      <c r="AK282" s="14"/>
      <c r="AL282" s="14"/>
      <c r="AM282" s="14"/>
      <c r="AN282" s="9"/>
      <c r="AO282" s="14"/>
      <c r="AP282" s="14"/>
      <c r="AQ282" s="14"/>
      <c r="AR282" s="14"/>
      <c r="AS282" s="14"/>
      <c r="AT282" s="14"/>
      <c r="AU282" s="14"/>
      <c r="AV282" s="14"/>
      <c r="AW282" s="14"/>
    </row>
    <row r="283" spans="1:49" x14ac:dyDescent="0.25">
      <c r="A283" s="14"/>
      <c r="B283" s="14"/>
      <c r="C283" s="14"/>
      <c r="D283" s="14"/>
      <c r="E283" s="14"/>
      <c r="F283" s="14"/>
      <c r="G283" s="7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7"/>
      <c r="AJ283" s="9"/>
      <c r="AK283" s="14"/>
      <c r="AL283" s="14"/>
      <c r="AM283" s="14"/>
      <c r="AN283" s="9"/>
      <c r="AO283" s="14"/>
      <c r="AP283" s="14"/>
      <c r="AQ283" s="14"/>
      <c r="AR283" s="14"/>
      <c r="AS283" s="14"/>
      <c r="AT283" s="14"/>
      <c r="AU283" s="14"/>
      <c r="AV283" s="14"/>
      <c r="AW283" s="14"/>
    </row>
    <row r="284" spans="1:49" x14ac:dyDescent="0.25">
      <c r="A284" s="14"/>
      <c r="B284" s="14"/>
      <c r="C284" s="14"/>
      <c r="D284" s="14"/>
      <c r="E284" s="14"/>
      <c r="F284" s="14"/>
      <c r="G284" s="7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7"/>
      <c r="AJ284" s="9"/>
      <c r="AK284" s="14"/>
      <c r="AL284" s="14"/>
      <c r="AM284" s="14"/>
      <c r="AN284" s="9"/>
      <c r="AO284" s="14"/>
      <c r="AP284" s="14"/>
      <c r="AQ284" s="14"/>
      <c r="AR284" s="14"/>
      <c r="AS284" s="14"/>
      <c r="AT284" s="14"/>
      <c r="AU284" s="14"/>
      <c r="AV284" s="14"/>
      <c r="AW284" s="14"/>
    </row>
    <row r="285" spans="1:49" x14ac:dyDescent="0.25">
      <c r="A285" s="14"/>
      <c r="B285" s="14"/>
      <c r="C285" s="14"/>
      <c r="D285" s="14"/>
      <c r="E285" s="14"/>
      <c r="F285" s="14"/>
      <c r="G285" s="7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7"/>
      <c r="AJ285" s="9"/>
      <c r="AK285" s="14"/>
      <c r="AL285" s="14"/>
      <c r="AM285" s="14"/>
      <c r="AN285" s="9"/>
      <c r="AO285" s="14"/>
      <c r="AP285" s="14"/>
      <c r="AQ285" s="14"/>
      <c r="AR285" s="14"/>
      <c r="AS285" s="14"/>
      <c r="AT285" s="14"/>
      <c r="AU285" s="14"/>
      <c r="AV285" s="14"/>
      <c r="AW285" s="14"/>
    </row>
    <row r="286" spans="1:49" x14ac:dyDescent="0.25">
      <c r="A286" s="14"/>
      <c r="B286" s="14"/>
      <c r="C286" s="14"/>
      <c r="D286" s="14"/>
      <c r="E286" s="14"/>
      <c r="F286" s="14"/>
      <c r="G286" s="7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7"/>
      <c r="AJ286" s="9"/>
      <c r="AK286" s="14"/>
      <c r="AL286" s="14"/>
      <c r="AM286" s="14"/>
      <c r="AN286" s="9"/>
      <c r="AO286" s="14"/>
      <c r="AP286" s="14"/>
      <c r="AQ286" s="14"/>
      <c r="AR286" s="14"/>
      <c r="AS286" s="14"/>
      <c r="AT286" s="14"/>
      <c r="AU286" s="14"/>
      <c r="AV286" s="14"/>
      <c r="AW286" s="14"/>
    </row>
    <row r="287" spans="1:49" x14ac:dyDescent="0.25">
      <c r="A287" s="14"/>
      <c r="B287" s="14"/>
      <c r="C287" s="14"/>
      <c r="D287" s="14"/>
      <c r="E287" s="14"/>
      <c r="F287" s="14"/>
      <c r="G287" s="7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7"/>
      <c r="AJ287" s="9"/>
      <c r="AK287" s="14"/>
      <c r="AL287" s="14"/>
      <c r="AM287" s="14"/>
      <c r="AN287" s="9"/>
      <c r="AO287" s="14"/>
      <c r="AP287" s="14"/>
      <c r="AQ287" s="14"/>
      <c r="AR287" s="14"/>
      <c r="AS287" s="14"/>
      <c r="AT287" s="14"/>
      <c r="AU287" s="14"/>
      <c r="AV287" s="14"/>
      <c r="AW287" s="14"/>
    </row>
    <row r="288" spans="1:49" x14ac:dyDescent="0.25">
      <c r="A288" s="14"/>
      <c r="B288" s="14"/>
      <c r="C288" s="14"/>
      <c r="D288" s="14"/>
      <c r="E288" s="14"/>
      <c r="F288" s="14"/>
      <c r="G288" s="7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7"/>
      <c r="AJ288" s="9"/>
      <c r="AK288" s="14"/>
      <c r="AL288" s="14"/>
      <c r="AM288" s="14"/>
      <c r="AN288" s="9"/>
      <c r="AO288" s="14"/>
      <c r="AP288" s="14"/>
      <c r="AQ288" s="14"/>
      <c r="AR288" s="14"/>
      <c r="AS288" s="14"/>
      <c r="AT288" s="14"/>
      <c r="AU288" s="14"/>
      <c r="AV288" s="14"/>
      <c r="AW288" s="14"/>
    </row>
    <row r="289" spans="1:49" x14ac:dyDescent="0.25">
      <c r="A289" s="14"/>
      <c r="B289" s="14"/>
      <c r="C289" s="14"/>
      <c r="D289" s="14"/>
      <c r="E289" s="14"/>
      <c r="F289" s="14"/>
      <c r="G289" s="7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7"/>
      <c r="AJ289" s="9"/>
      <c r="AK289" s="14"/>
      <c r="AL289" s="14"/>
      <c r="AM289" s="14"/>
      <c r="AN289" s="9"/>
      <c r="AO289" s="14"/>
      <c r="AP289" s="14"/>
      <c r="AQ289" s="14"/>
      <c r="AR289" s="14"/>
      <c r="AS289" s="14"/>
      <c r="AT289" s="14"/>
      <c r="AU289" s="14"/>
      <c r="AV289" s="14"/>
      <c r="AW289" s="14"/>
    </row>
    <row r="290" spans="1:49" x14ac:dyDescent="0.25">
      <c r="A290" s="14"/>
      <c r="B290" s="14"/>
      <c r="C290" s="14"/>
      <c r="D290" s="14"/>
      <c r="E290" s="14"/>
      <c r="F290" s="14"/>
      <c r="G290" s="7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7"/>
      <c r="AJ290" s="9"/>
      <c r="AK290" s="14"/>
      <c r="AL290" s="14"/>
      <c r="AM290" s="14"/>
      <c r="AN290" s="9"/>
      <c r="AO290" s="14"/>
      <c r="AP290" s="14"/>
      <c r="AQ290" s="14"/>
      <c r="AR290" s="14"/>
      <c r="AS290" s="14"/>
      <c r="AT290" s="14"/>
      <c r="AU290" s="14"/>
      <c r="AV290" s="14"/>
      <c r="AW290" s="14"/>
    </row>
    <row r="291" spans="1:49" x14ac:dyDescent="0.25">
      <c r="A291" s="14"/>
      <c r="B291" s="14"/>
      <c r="C291" s="14"/>
      <c r="D291" s="14"/>
      <c r="E291" s="14"/>
      <c r="F291" s="14"/>
      <c r="G291" s="7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7"/>
      <c r="AJ291" s="9"/>
      <c r="AK291" s="14"/>
      <c r="AL291" s="14"/>
      <c r="AM291" s="14"/>
      <c r="AN291" s="9"/>
      <c r="AO291" s="14"/>
      <c r="AP291" s="14"/>
      <c r="AQ291" s="14"/>
      <c r="AR291" s="14"/>
      <c r="AS291" s="14"/>
      <c r="AT291" s="14"/>
      <c r="AU291" s="14"/>
      <c r="AV291" s="14"/>
      <c r="AW291" s="14"/>
    </row>
    <row r="292" spans="1:49" x14ac:dyDescent="0.25">
      <c r="A292" s="14"/>
      <c r="B292" s="14"/>
      <c r="C292" s="14"/>
      <c r="D292" s="14"/>
      <c r="E292" s="14"/>
      <c r="F292" s="14"/>
      <c r="G292" s="7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7"/>
      <c r="AJ292" s="9"/>
      <c r="AK292" s="14"/>
      <c r="AL292" s="14"/>
      <c r="AM292" s="14"/>
      <c r="AN292" s="9"/>
      <c r="AO292" s="14"/>
      <c r="AP292" s="14"/>
      <c r="AQ292" s="14"/>
      <c r="AR292" s="14"/>
      <c r="AS292" s="14"/>
      <c r="AT292" s="14"/>
      <c r="AU292" s="14"/>
      <c r="AV292" s="14"/>
      <c r="AW292" s="14"/>
    </row>
    <row r="293" spans="1:49" x14ac:dyDescent="0.25">
      <c r="A293" s="14"/>
      <c r="B293" s="14"/>
      <c r="C293" s="14"/>
      <c r="D293" s="14"/>
      <c r="E293" s="14"/>
      <c r="F293" s="14"/>
      <c r="G293" s="7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7"/>
      <c r="AJ293" s="9"/>
      <c r="AK293" s="14"/>
      <c r="AL293" s="14"/>
      <c r="AM293" s="14"/>
      <c r="AN293" s="9"/>
      <c r="AO293" s="14"/>
      <c r="AP293" s="14"/>
      <c r="AQ293" s="14"/>
      <c r="AR293" s="14"/>
      <c r="AS293" s="14"/>
      <c r="AT293" s="14"/>
      <c r="AU293" s="14"/>
      <c r="AV293" s="14"/>
      <c r="AW293" s="14"/>
    </row>
    <row r="294" spans="1:49" x14ac:dyDescent="0.25">
      <c r="A294" s="14"/>
      <c r="B294" s="14"/>
      <c r="C294" s="14"/>
      <c r="D294" s="14"/>
      <c r="E294" s="14"/>
      <c r="F294" s="14"/>
      <c r="G294" s="7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7"/>
      <c r="AJ294" s="9"/>
      <c r="AK294" s="14"/>
      <c r="AL294" s="14"/>
      <c r="AM294" s="14"/>
      <c r="AN294" s="9"/>
      <c r="AO294" s="14"/>
      <c r="AP294" s="14"/>
      <c r="AQ294" s="14"/>
      <c r="AR294" s="14"/>
      <c r="AS294" s="14"/>
      <c r="AT294" s="14"/>
      <c r="AU294" s="14"/>
      <c r="AV294" s="14"/>
      <c r="AW294" s="14"/>
    </row>
    <row r="295" spans="1:49" x14ac:dyDescent="0.25">
      <c r="A295" s="14"/>
      <c r="B295" s="14"/>
      <c r="C295" s="14"/>
      <c r="D295" s="14"/>
      <c r="E295" s="14"/>
      <c r="F295" s="14"/>
      <c r="G295" s="7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7"/>
      <c r="AJ295" s="9"/>
      <c r="AK295" s="14"/>
      <c r="AL295" s="14"/>
      <c r="AM295" s="14"/>
      <c r="AN295" s="9"/>
      <c r="AO295" s="14"/>
      <c r="AP295" s="14"/>
      <c r="AQ295" s="14"/>
      <c r="AR295" s="14"/>
      <c r="AS295" s="14"/>
      <c r="AT295" s="14"/>
      <c r="AU295" s="14"/>
      <c r="AV295" s="14"/>
      <c r="AW295" s="14"/>
    </row>
    <row r="296" spans="1:49" x14ac:dyDescent="0.25">
      <c r="A296" s="14"/>
      <c r="B296" s="14"/>
      <c r="C296" s="14"/>
      <c r="D296" s="14"/>
      <c r="E296" s="14"/>
      <c r="F296" s="14"/>
      <c r="G296" s="7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7"/>
      <c r="AJ296" s="9"/>
      <c r="AK296" s="14"/>
      <c r="AL296" s="14"/>
      <c r="AM296" s="14"/>
      <c r="AN296" s="9"/>
      <c r="AO296" s="14"/>
      <c r="AP296" s="14"/>
      <c r="AQ296" s="14"/>
      <c r="AR296" s="14"/>
      <c r="AS296" s="14"/>
      <c r="AT296" s="14"/>
      <c r="AU296" s="14"/>
      <c r="AV296" s="14"/>
      <c r="AW296" s="14"/>
    </row>
    <row r="297" spans="1:49" x14ac:dyDescent="0.25">
      <c r="A297" s="14"/>
      <c r="B297" s="14"/>
      <c r="C297" s="14"/>
      <c r="D297" s="14"/>
      <c r="E297" s="14"/>
      <c r="F297" s="14"/>
      <c r="G297" s="7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7"/>
      <c r="AJ297" s="9"/>
      <c r="AK297" s="14"/>
      <c r="AL297" s="14"/>
      <c r="AM297" s="14"/>
      <c r="AN297" s="9"/>
      <c r="AO297" s="14"/>
      <c r="AP297" s="14"/>
      <c r="AQ297" s="14"/>
      <c r="AR297" s="14"/>
      <c r="AS297" s="14"/>
      <c r="AT297" s="14"/>
      <c r="AU297" s="14"/>
      <c r="AV297" s="14"/>
      <c r="AW297" s="14"/>
    </row>
    <row r="298" spans="1:49" x14ac:dyDescent="0.25">
      <c r="A298" s="14"/>
      <c r="B298" s="14"/>
      <c r="C298" s="14"/>
      <c r="D298" s="14"/>
      <c r="E298" s="14"/>
      <c r="F298" s="14"/>
      <c r="G298" s="7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7"/>
      <c r="AJ298" s="9"/>
      <c r="AK298" s="14"/>
      <c r="AL298" s="14"/>
      <c r="AM298" s="14"/>
      <c r="AN298" s="9"/>
      <c r="AO298" s="14"/>
      <c r="AP298" s="14"/>
      <c r="AQ298" s="14"/>
      <c r="AR298" s="14"/>
      <c r="AS298" s="14"/>
      <c r="AT298" s="14"/>
      <c r="AU298" s="14"/>
      <c r="AV298" s="14"/>
      <c r="AW298" s="14"/>
    </row>
    <row r="299" spans="1:49" x14ac:dyDescent="0.25">
      <c r="A299" s="14"/>
      <c r="B299" s="14"/>
      <c r="C299" s="14"/>
      <c r="D299" s="14"/>
      <c r="E299" s="14"/>
      <c r="F299" s="14"/>
      <c r="G299" s="7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7"/>
      <c r="AJ299" s="9"/>
      <c r="AK299" s="14"/>
      <c r="AL299" s="14"/>
      <c r="AM299" s="14"/>
      <c r="AN299" s="9"/>
      <c r="AO299" s="14"/>
      <c r="AP299" s="14"/>
      <c r="AQ299" s="14"/>
      <c r="AR299" s="14"/>
      <c r="AS299" s="14"/>
      <c r="AT299" s="14"/>
      <c r="AU299" s="14"/>
      <c r="AV299" s="14"/>
      <c r="AW299" s="14"/>
    </row>
    <row r="300" spans="1:49" x14ac:dyDescent="0.25">
      <c r="A300" s="14"/>
      <c r="B300" s="14"/>
      <c r="C300" s="14"/>
      <c r="D300" s="14"/>
      <c r="E300" s="14"/>
      <c r="F300" s="14"/>
      <c r="G300" s="7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7"/>
      <c r="AJ300" s="9"/>
      <c r="AK300" s="14"/>
      <c r="AL300" s="14"/>
      <c r="AM300" s="14"/>
      <c r="AN300" s="9"/>
      <c r="AO300" s="14"/>
      <c r="AP300" s="14"/>
      <c r="AQ300" s="14"/>
      <c r="AR300" s="14"/>
      <c r="AS300" s="14"/>
      <c r="AT300" s="14"/>
      <c r="AU300" s="14"/>
      <c r="AV300" s="14"/>
      <c r="AW300" s="14"/>
    </row>
    <row r="301" spans="1:49" x14ac:dyDescent="0.25">
      <c r="A301" s="14"/>
      <c r="B301" s="14"/>
      <c r="C301" s="14"/>
      <c r="D301" s="14"/>
      <c r="E301" s="14"/>
      <c r="F301" s="14"/>
      <c r="G301" s="7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7"/>
      <c r="AJ301" s="9"/>
      <c r="AK301" s="14"/>
      <c r="AL301" s="14"/>
      <c r="AM301" s="14"/>
      <c r="AN301" s="9"/>
      <c r="AO301" s="14"/>
      <c r="AP301" s="14"/>
      <c r="AQ301" s="14"/>
      <c r="AR301" s="14"/>
      <c r="AS301" s="14"/>
      <c r="AT301" s="14"/>
      <c r="AU301" s="14"/>
      <c r="AV301" s="14"/>
      <c r="AW301" s="14"/>
    </row>
    <row r="302" spans="1:49" x14ac:dyDescent="0.25">
      <c r="A302" s="14"/>
      <c r="B302" s="14"/>
      <c r="C302" s="14"/>
      <c r="D302" s="14"/>
      <c r="E302" s="14"/>
      <c r="F302" s="14"/>
      <c r="G302" s="7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7"/>
      <c r="AJ302" s="9"/>
      <c r="AK302" s="14"/>
      <c r="AL302" s="14"/>
      <c r="AM302" s="14"/>
      <c r="AN302" s="9"/>
      <c r="AO302" s="14"/>
      <c r="AP302" s="14"/>
      <c r="AQ302" s="14"/>
      <c r="AR302" s="14"/>
      <c r="AS302" s="14"/>
      <c r="AT302" s="14"/>
      <c r="AU302" s="14"/>
      <c r="AV302" s="14"/>
      <c r="AW302" s="14"/>
    </row>
    <row r="303" spans="1:49" x14ac:dyDescent="0.25">
      <c r="A303" s="14"/>
      <c r="B303" s="14"/>
      <c r="C303" s="14"/>
      <c r="D303" s="14"/>
      <c r="E303" s="14"/>
      <c r="F303" s="14"/>
      <c r="G303" s="7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7"/>
      <c r="AJ303" s="9"/>
      <c r="AK303" s="14"/>
      <c r="AL303" s="14"/>
      <c r="AM303" s="14"/>
      <c r="AN303" s="9"/>
      <c r="AO303" s="14"/>
      <c r="AP303" s="14"/>
      <c r="AQ303" s="14"/>
      <c r="AR303" s="14"/>
      <c r="AS303" s="14"/>
      <c r="AT303" s="14"/>
      <c r="AU303" s="14"/>
      <c r="AV303" s="14"/>
      <c r="AW303" s="14"/>
    </row>
    <row r="304" spans="1:49" x14ac:dyDescent="0.25">
      <c r="A304" s="14"/>
      <c r="B304" s="14"/>
      <c r="C304" s="14"/>
      <c r="D304" s="14"/>
      <c r="E304" s="14"/>
      <c r="F304" s="14"/>
      <c r="G304" s="7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7"/>
      <c r="AJ304" s="9"/>
      <c r="AK304" s="14"/>
      <c r="AL304" s="14"/>
      <c r="AM304" s="14"/>
      <c r="AN304" s="9"/>
      <c r="AO304" s="14"/>
      <c r="AP304" s="14"/>
      <c r="AQ304" s="14"/>
      <c r="AR304" s="14"/>
      <c r="AS304" s="14"/>
      <c r="AT304" s="14"/>
      <c r="AU304" s="14"/>
      <c r="AV304" s="14"/>
      <c r="AW304" s="14"/>
    </row>
    <row r="305" spans="1:49" x14ac:dyDescent="0.25">
      <c r="A305" s="14"/>
      <c r="B305" s="14"/>
      <c r="C305" s="14"/>
      <c r="D305" s="14"/>
      <c r="E305" s="14"/>
      <c r="F305" s="14"/>
      <c r="G305" s="7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7"/>
      <c r="AJ305" s="9"/>
      <c r="AK305" s="14"/>
      <c r="AL305" s="14"/>
      <c r="AM305" s="14"/>
      <c r="AN305" s="9"/>
      <c r="AO305" s="14"/>
      <c r="AP305" s="14"/>
      <c r="AQ305" s="14"/>
      <c r="AR305" s="14"/>
      <c r="AS305" s="14"/>
      <c r="AT305" s="14"/>
      <c r="AU305" s="14"/>
      <c r="AV305" s="14"/>
      <c r="AW305" s="14"/>
    </row>
    <row r="306" spans="1:49" x14ac:dyDescent="0.25">
      <c r="A306" s="14"/>
      <c r="B306" s="14"/>
      <c r="C306" s="14"/>
      <c r="D306" s="14"/>
      <c r="E306" s="14"/>
      <c r="F306" s="14"/>
      <c r="G306" s="7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7"/>
      <c r="AJ306" s="9"/>
      <c r="AK306" s="14"/>
      <c r="AL306" s="14"/>
      <c r="AM306" s="14"/>
      <c r="AN306" s="9"/>
      <c r="AO306" s="14"/>
      <c r="AP306" s="14"/>
      <c r="AQ306" s="14"/>
      <c r="AR306" s="14"/>
      <c r="AS306" s="14"/>
      <c r="AT306" s="14"/>
      <c r="AU306" s="14"/>
      <c r="AV306" s="14"/>
      <c r="AW306" s="14"/>
    </row>
    <row r="307" spans="1:49" x14ac:dyDescent="0.25">
      <c r="A307" s="14"/>
      <c r="B307" s="14"/>
      <c r="C307" s="14"/>
      <c r="D307" s="14"/>
      <c r="E307" s="14"/>
      <c r="F307" s="14"/>
      <c r="G307" s="7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7"/>
      <c r="AJ307" s="9"/>
      <c r="AK307" s="14"/>
      <c r="AL307" s="14"/>
      <c r="AM307" s="14"/>
      <c r="AN307" s="9"/>
      <c r="AO307" s="14"/>
      <c r="AP307" s="14"/>
      <c r="AQ307" s="14"/>
      <c r="AR307" s="14"/>
      <c r="AS307" s="14"/>
      <c r="AT307" s="14"/>
      <c r="AU307" s="14"/>
      <c r="AV307" s="14"/>
      <c r="AW307" s="14"/>
    </row>
    <row r="308" spans="1:49" x14ac:dyDescent="0.25">
      <c r="A308" s="14"/>
      <c r="B308" s="14"/>
      <c r="C308" s="14"/>
      <c r="D308" s="14"/>
      <c r="E308" s="14"/>
      <c r="F308" s="14"/>
      <c r="G308" s="7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7"/>
      <c r="AJ308" s="9"/>
      <c r="AK308" s="14"/>
      <c r="AL308" s="14"/>
      <c r="AM308" s="14"/>
      <c r="AN308" s="9"/>
      <c r="AO308" s="14"/>
      <c r="AP308" s="14"/>
      <c r="AQ308" s="14"/>
      <c r="AR308" s="14"/>
      <c r="AS308" s="14"/>
      <c r="AT308" s="14"/>
      <c r="AU308" s="14"/>
      <c r="AV308" s="14"/>
      <c r="AW308" s="14"/>
    </row>
    <row r="309" spans="1:49" x14ac:dyDescent="0.25">
      <c r="A309" s="14"/>
      <c r="B309" s="14"/>
      <c r="C309" s="14"/>
      <c r="D309" s="14"/>
      <c r="E309" s="14"/>
      <c r="F309" s="14"/>
      <c r="G309" s="7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7"/>
      <c r="AJ309" s="9"/>
      <c r="AK309" s="14"/>
      <c r="AL309" s="14"/>
      <c r="AM309" s="14"/>
      <c r="AN309" s="9"/>
      <c r="AO309" s="14"/>
      <c r="AP309" s="14"/>
      <c r="AQ309" s="14"/>
      <c r="AR309" s="14"/>
      <c r="AS309" s="14"/>
      <c r="AT309" s="14"/>
      <c r="AU309" s="14"/>
      <c r="AV309" s="14"/>
      <c r="AW309" s="14"/>
    </row>
    <row r="310" spans="1:49" x14ac:dyDescent="0.25">
      <c r="A310" s="14"/>
      <c r="B310" s="14"/>
      <c r="C310" s="14"/>
      <c r="D310" s="14"/>
      <c r="E310" s="14"/>
      <c r="F310" s="14"/>
      <c r="G310" s="7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7"/>
      <c r="AJ310" s="9"/>
      <c r="AK310" s="14"/>
      <c r="AL310" s="14"/>
      <c r="AM310" s="14"/>
      <c r="AN310" s="9"/>
      <c r="AO310" s="14"/>
      <c r="AP310" s="14"/>
      <c r="AQ310" s="14"/>
      <c r="AR310" s="14"/>
      <c r="AS310" s="14"/>
      <c r="AT310" s="14"/>
      <c r="AU310" s="14"/>
      <c r="AV310" s="14"/>
      <c r="AW310" s="14"/>
    </row>
    <row r="311" spans="1:49" x14ac:dyDescent="0.25">
      <c r="A311" s="14"/>
      <c r="B311" s="14"/>
      <c r="C311" s="14"/>
      <c r="D311" s="14"/>
      <c r="E311" s="14"/>
      <c r="F311" s="14"/>
      <c r="G311" s="7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7"/>
      <c r="AJ311" s="9"/>
      <c r="AK311" s="14"/>
      <c r="AL311" s="14"/>
      <c r="AM311" s="14"/>
      <c r="AN311" s="9"/>
      <c r="AO311" s="14"/>
      <c r="AP311" s="14"/>
      <c r="AQ311" s="14"/>
      <c r="AR311" s="14"/>
      <c r="AS311" s="14"/>
      <c r="AT311" s="14"/>
      <c r="AU311" s="14"/>
      <c r="AV311" s="14"/>
      <c r="AW311" s="14"/>
    </row>
    <row r="312" spans="1:49" x14ac:dyDescent="0.25">
      <c r="A312" s="14"/>
      <c r="B312" s="14"/>
      <c r="C312" s="14"/>
      <c r="D312" s="14"/>
      <c r="E312" s="14"/>
      <c r="F312" s="14"/>
      <c r="G312" s="7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7"/>
      <c r="AJ312" s="9"/>
      <c r="AK312" s="14"/>
      <c r="AL312" s="14"/>
      <c r="AM312" s="14"/>
      <c r="AN312" s="9"/>
      <c r="AO312" s="14"/>
      <c r="AP312" s="14"/>
      <c r="AQ312" s="14"/>
      <c r="AR312" s="14"/>
      <c r="AS312" s="14"/>
      <c r="AT312" s="14"/>
      <c r="AU312" s="14"/>
      <c r="AV312" s="14"/>
      <c r="AW312" s="14"/>
    </row>
    <row r="313" spans="1:49" x14ac:dyDescent="0.25">
      <c r="A313" s="14"/>
      <c r="B313" s="14"/>
      <c r="C313" s="14"/>
      <c r="D313" s="14"/>
      <c r="E313" s="14"/>
      <c r="F313" s="14"/>
      <c r="G313" s="7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7"/>
      <c r="AJ313" s="9"/>
      <c r="AK313" s="14"/>
      <c r="AL313" s="14"/>
      <c r="AM313" s="14"/>
      <c r="AN313" s="9"/>
      <c r="AO313" s="14"/>
      <c r="AP313" s="14"/>
      <c r="AQ313" s="14"/>
      <c r="AR313" s="14"/>
      <c r="AS313" s="14"/>
      <c r="AT313" s="14"/>
      <c r="AU313" s="14"/>
      <c r="AV313" s="14"/>
      <c r="AW313" s="14"/>
    </row>
    <row r="314" spans="1:49" x14ac:dyDescent="0.25">
      <c r="A314" s="14"/>
      <c r="B314" s="14"/>
      <c r="C314" s="14"/>
      <c r="D314" s="14"/>
      <c r="E314" s="14"/>
      <c r="F314" s="14"/>
      <c r="G314" s="7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7"/>
      <c r="AJ314" s="9"/>
      <c r="AK314" s="14"/>
      <c r="AL314" s="14"/>
      <c r="AM314" s="14"/>
      <c r="AN314" s="9"/>
      <c r="AO314" s="14"/>
      <c r="AP314" s="14"/>
      <c r="AQ314" s="14"/>
      <c r="AR314" s="14"/>
      <c r="AS314" s="14"/>
      <c r="AT314" s="14"/>
      <c r="AU314" s="14"/>
      <c r="AV314" s="14"/>
      <c r="AW314" s="14"/>
    </row>
    <row r="315" spans="1:49" x14ac:dyDescent="0.25">
      <c r="A315" s="14"/>
      <c r="B315" s="14"/>
      <c r="C315" s="14"/>
      <c r="D315" s="14"/>
      <c r="E315" s="14"/>
      <c r="F315" s="14"/>
      <c r="G315" s="7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7"/>
      <c r="AJ315" s="9"/>
      <c r="AK315" s="14"/>
      <c r="AL315" s="14"/>
      <c r="AM315" s="14"/>
      <c r="AN315" s="9"/>
      <c r="AO315" s="14"/>
      <c r="AP315" s="14"/>
      <c r="AQ315" s="14"/>
      <c r="AR315" s="14"/>
      <c r="AS315" s="14"/>
      <c r="AT315" s="14"/>
      <c r="AU315" s="14"/>
      <c r="AV315" s="14"/>
      <c r="AW315" s="14"/>
    </row>
    <row r="316" spans="1:49" x14ac:dyDescent="0.25">
      <c r="A316" s="14"/>
      <c r="B316" s="14"/>
      <c r="C316" s="14"/>
      <c r="D316" s="14"/>
      <c r="E316" s="14"/>
      <c r="F316" s="14"/>
      <c r="G316" s="7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7"/>
      <c r="AJ316" s="9"/>
      <c r="AK316" s="14"/>
      <c r="AL316" s="14"/>
      <c r="AM316" s="14"/>
      <c r="AN316" s="9"/>
      <c r="AO316" s="14"/>
      <c r="AP316" s="14"/>
      <c r="AQ316" s="14"/>
      <c r="AR316" s="14"/>
      <c r="AS316" s="14"/>
      <c r="AT316" s="14"/>
      <c r="AU316" s="14"/>
      <c r="AV316" s="14"/>
      <c r="AW316" s="14"/>
    </row>
    <row r="317" spans="1:49" x14ac:dyDescent="0.25">
      <c r="A317" s="14"/>
      <c r="B317" s="14"/>
      <c r="C317" s="14"/>
      <c r="D317" s="14"/>
      <c r="E317" s="14"/>
      <c r="F317" s="14"/>
      <c r="G317" s="7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7"/>
      <c r="AJ317" s="9"/>
      <c r="AK317" s="14"/>
      <c r="AL317" s="14"/>
      <c r="AM317" s="14"/>
      <c r="AN317" s="9"/>
      <c r="AO317" s="14"/>
      <c r="AP317" s="14"/>
      <c r="AQ317" s="14"/>
      <c r="AR317" s="14"/>
      <c r="AS317" s="14"/>
      <c r="AT317" s="14"/>
      <c r="AU317" s="14"/>
      <c r="AV317" s="14"/>
      <c r="AW317" s="14"/>
    </row>
    <row r="318" spans="1:49" x14ac:dyDescent="0.25">
      <c r="A318" s="14"/>
      <c r="B318" s="14"/>
      <c r="C318" s="14"/>
      <c r="D318" s="14"/>
      <c r="E318" s="14"/>
      <c r="F318" s="14"/>
      <c r="G318" s="7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7"/>
      <c r="AJ318" s="9"/>
      <c r="AK318" s="14"/>
      <c r="AL318" s="14"/>
      <c r="AM318" s="14"/>
      <c r="AN318" s="9"/>
      <c r="AO318" s="14"/>
      <c r="AP318" s="14"/>
      <c r="AQ318" s="14"/>
      <c r="AR318" s="14"/>
      <c r="AS318" s="14"/>
      <c r="AT318" s="14"/>
      <c r="AU318" s="14"/>
      <c r="AV318" s="14"/>
      <c r="AW318" s="14"/>
    </row>
    <row r="319" spans="1:49" x14ac:dyDescent="0.25">
      <c r="A319" s="14"/>
      <c r="B319" s="14"/>
      <c r="C319" s="14"/>
      <c r="D319" s="14"/>
      <c r="E319" s="14"/>
      <c r="F319" s="14"/>
      <c r="G319" s="7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7"/>
      <c r="AJ319" s="9"/>
      <c r="AK319" s="14"/>
      <c r="AL319" s="14"/>
      <c r="AM319" s="14"/>
      <c r="AN319" s="9"/>
      <c r="AO319" s="14"/>
      <c r="AP319" s="14"/>
      <c r="AQ319" s="14"/>
      <c r="AR319" s="14"/>
      <c r="AS319" s="14"/>
      <c r="AT319" s="14"/>
      <c r="AU319" s="14"/>
      <c r="AV319" s="14"/>
      <c r="AW319" s="14"/>
    </row>
    <row r="320" spans="1:49" x14ac:dyDescent="0.25">
      <c r="A320" s="14"/>
      <c r="B320" s="14"/>
      <c r="C320" s="14"/>
      <c r="D320" s="14"/>
      <c r="E320" s="14"/>
      <c r="F320" s="14"/>
      <c r="G320" s="7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7"/>
      <c r="AJ320" s="9"/>
      <c r="AK320" s="14"/>
      <c r="AL320" s="14"/>
      <c r="AM320" s="14"/>
      <c r="AN320" s="9"/>
      <c r="AO320" s="14"/>
      <c r="AP320" s="14"/>
      <c r="AQ320" s="14"/>
      <c r="AR320" s="14"/>
      <c r="AS320" s="14"/>
      <c r="AT320" s="14"/>
      <c r="AU320" s="14"/>
      <c r="AV320" s="14"/>
      <c r="AW320" s="14"/>
    </row>
    <row r="321" spans="1:49" x14ac:dyDescent="0.25">
      <c r="A321" s="14"/>
      <c r="B321" s="14"/>
      <c r="C321" s="14"/>
      <c r="D321" s="14"/>
      <c r="E321" s="14"/>
      <c r="F321" s="14"/>
      <c r="G321" s="7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7"/>
      <c r="AJ321" s="9"/>
      <c r="AK321" s="14"/>
      <c r="AL321" s="14"/>
      <c r="AM321" s="14"/>
      <c r="AN321" s="9"/>
      <c r="AO321" s="14"/>
      <c r="AP321" s="14"/>
      <c r="AQ321" s="14"/>
      <c r="AR321" s="14"/>
      <c r="AS321" s="14"/>
      <c r="AT321" s="14"/>
      <c r="AU321" s="14"/>
      <c r="AV321" s="14"/>
      <c r="AW321" s="14"/>
    </row>
    <row r="322" spans="1:49" x14ac:dyDescent="0.25">
      <c r="A322" s="14"/>
      <c r="B322" s="14"/>
      <c r="C322" s="14"/>
      <c r="D322" s="14"/>
      <c r="E322" s="14"/>
      <c r="F322" s="14"/>
      <c r="G322" s="7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7"/>
      <c r="AJ322" s="9"/>
      <c r="AK322" s="14"/>
      <c r="AL322" s="14"/>
      <c r="AM322" s="14"/>
      <c r="AN322" s="9"/>
      <c r="AO322" s="14"/>
      <c r="AP322" s="14"/>
      <c r="AQ322" s="14"/>
      <c r="AR322" s="14"/>
      <c r="AS322" s="14"/>
      <c r="AT322" s="14"/>
      <c r="AU322" s="14"/>
      <c r="AV322" s="14"/>
      <c r="AW322" s="14"/>
    </row>
    <row r="323" spans="1:49" x14ac:dyDescent="0.25">
      <c r="A323" s="14"/>
      <c r="B323" s="14"/>
      <c r="C323" s="14"/>
      <c r="D323" s="14"/>
      <c r="E323" s="14"/>
      <c r="F323" s="14"/>
      <c r="G323" s="7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7"/>
      <c r="AJ323" s="9"/>
      <c r="AK323" s="14"/>
      <c r="AL323" s="14"/>
      <c r="AM323" s="14"/>
      <c r="AN323" s="9"/>
      <c r="AO323" s="14"/>
      <c r="AP323" s="14"/>
      <c r="AQ323" s="14"/>
      <c r="AR323" s="14"/>
      <c r="AS323" s="14"/>
      <c r="AT323" s="14"/>
      <c r="AU323" s="14"/>
      <c r="AV323" s="14"/>
      <c r="AW323" s="14"/>
    </row>
    <row r="324" spans="1:49" x14ac:dyDescent="0.25">
      <c r="A324" s="14"/>
      <c r="B324" s="14"/>
      <c r="C324" s="14"/>
      <c r="D324" s="14"/>
      <c r="E324" s="14"/>
      <c r="F324" s="14"/>
      <c r="G324" s="7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7"/>
      <c r="AJ324" s="9"/>
      <c r="AK324" s="14"/>
      <c r="AL324" s="14"/>
      <c r="AM324" s="14"/>
      <c r="AN324" s="9"/>
      <c r="AO324" s="14"/>
      <c r="AP324" s="14"/>
      <c r="AQ324" s="14"/>
      <c r="AR324" s="14"/>
      <c r="AS324" s="14"/>
      <c r="AT324" s="14"/>
      <c r="AU324" s="14"/>
      <c r="AV324" s="14"/>
      <c r="AW324" s="14"/>
    </row>
    <row r="325" spans="1:49" x14ac:dyDescent="0.25">
      <c r="A325" s="14"/>
      <c r="B325" s="14"/>
      <c r="C325" s="14"/>
      <c r="D325" s="14"/>
      <c r="E325" s="14"/>
      <c r="F325" s="14"/>
      <c r="G325" s="7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7"/>
      <c r="AJ325" s="9"/>
      <c r="AK325" s="14"/>
      <c r="AL325" s="14"/>
      <c r="AM325" s="14"/>
      <c r="AN325" s="9"/>
      <c r="AO325" s="14"/>
      <c r="AP325" s="14"/>
      <c r="AQ325" s="14"/>
      <c r="AR325" s="14"/>
      <c r="AS325" s="14"/>
      <c r="AT325" s="14"/>
      <c r="AU325" s="14"/>
      <c r="AV325" s="14"/>
      <c r="AW325" s="14"/>
    </row>
    <row r="326" spans="1:49" x14ac:dyDescent="0.25">
      <c r="A326" s="14"/>
      <c r="B326" s="14"/>
      <c r="C326" s="14"/>
      <c r="D326" s="14"/>
      <c r="E326" s="14"/>
      <c r="F326" s="14"/>
      <c r="G326" s="7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7"/>
      <c r="AJ326" s="9"/>
      <c r="AK326" s="14"/>
      <c r="AL326" s="14"/>
      <c r="AM326" s="14"/>
      <c r="AN326" s="9"/>
      <c r="AO326" s="14"/>
      <c r="AP326" s="14"/>
      <c r="AQ326" s="14"/>
      <c r="AR326" s="14"/>
      <c r="AS326" s="14"/>
      <c r="AT326" s="14"/>
      <c r="AU326" s="14"/>
      <c r="AV326" s="14"/>
      <c r="AW326" s="14"/>
    </row>
    <row r="327" spans="1:49" x14ac:dyDescent="0.25">
      <c r="A327" s="14"/>
      <c r="B327" s="14"/>
      <c r="C327" s="14"/>
      <c r="D327" s="14"/>
      <c r="E327" s="14"/>
      <c r="F327" s="14"/>
      <c r="G327" s="7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7"/>
      <c r="AJ327" s="9"/>
      <c r="AK327" s="14"/>
      <c r="AL327" s="14"/>
      <c r="AM327" s="14"/>
      <c r="AN327" s="9"/>
      <c r="AO327" s="14"/>
      <c r="AP327" s="14"/>
      <c r="AQ327" s="14"/>
      <c r="AR327" s="14"/>
      <c r="AS327" s="14"/>
      <c r="AT327" s="14"/>
      <c r="AU327" s="14"/>
      <c r="AV327" s="14"/>
      <c r="AW327" s="14"/>
    </row>
    <row r="328" spans="1:49" x14ac:dyDescent="0.25">
      <c r="A328" s="14"/>
      <c r="B328" s="14"/>
      <c r="C328" s="14"/>
      <c r="D328" s="14"/>
      <c r="E328" s="14"/>
      <c r="F328" s="14"/>
      <c r="G328" s="7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7"/>
      <c r="AJ328" s="9"/>
      <c r="AK328" s="14"/>
      <c r="AL328" s="14"/>
      <c r="AM328" s="14"/>
      <c r="AN328" s="9"/>
      <c r="AO328" s="14"/>
      <c r="AP328" s="14"/>
      <c r="AQ328" s="14"/>
      <c r="AR328" s="14"/>
      <c r="AS328" s="14"/>
      <c r="AT328" s="14"/>
      <c r="AU328" s="14"/>
      <c r="AV328" s="14"/>
      <c r="AW328" s="14"/>
    </row>
    <row r="329" spans="1:49" x14ac:dyDescent="0.25">
      <c r="A329" s="14"/>
      <c r="B329" s="14"/>
      <c r="C329" s="14"/>
      <c r="D329" s="14"/>
      <c r="E329" s="14"/>
      <c r="F329" s="14"/>
      <c r="G329" s="7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7"/>
      <c r="AJ329" s="9"/>
      <c r="AK329" s="14"/>
      <c r="AL329" s="14"/>
      <c r="AM329" s="14"/>
      <c r="AN329" s="9"/>
      <c r="AO329" s="14"/>
      <c r="AP329" s="14"/>
      <c r="AQ329" s="14"/>
      <c r="AR329" s="14"/>
      <c r="AS329" s="14"/>
      <c r="AT329" s="14"/>
      <c r="AU329" s="14"/>
      <c r="AV329" s="14"/>
      <c r="AW329" s="14"/>
    </row>
    <row r="330" spans="1:49" x14ac:dyDescent="0.25">
      <c r="A330" s="14"/>
      <c r="B330" s="14"/>
      <c r="C330" s="14"/>
      <c r="D330" s="14"/>
      <c r="E330" s="14"/>
      <c r="F330" s="14"/>
      <c r="G330" s="7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7"/>
      <c r="AJ330" s="9"/>
      <c r="AK330" s="14"/>
      <c r="AL330" s="14"/>
      <c r="AM330" s="14"/>
      <c r="AN330" s="9"/>
      <c r="AO330" s="14"/>
      <c r="AP330" s="14"/>
      <c r="AQ330" s="14"/>
      <c r="AR330" s="14"/>
      <c r="AS330" s="14"/>
      <c r="AT330" s="14"/>
      <c r="AU330" s="14"/>
      <c r="AV330" s="14"/>
      <c r="AW330" s="14"/>
    </row>
    <row r="331" spans="1:49" x14ac:dyDescent="0.25">
      <c r="A331" s="14"/>
      <c r="B331" s="14"/>
      <c r="C331" s="14"/>
      <c r="D331" s="14"/>
      <c r="E331" s="14"/>
      <c r="F331" s="14"/>
      <c r="G331" s="7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7"/>
      <c r="AJ331" s="9"/>
      <c r="AK331" s="14"/>
      <c r="AL331" s="14"/>
      <c r="AM331" s="14"/>
      <c r="AN331" s="9"/>
      <c r="AO331" s="14"/>
      <c r="AP331" s="14"/>
      <c r="AQ331" s="14"/>
      <c r="AR331" s="14"/>
      <c r="AS331" s="14"/>
      <c r="AT331" s="14"/>
      <c r="AU331" s="14"/>
      <c r="AV331" s="14"/>
      <c r="AW331" s="14"/>
    </row>
    <row r="332" spans="1:49" x14ac:dyDescent="0.25">
      <c r="A332" s="14"/>
      <c r="B332" s="14"/>
      <c r="C332" s="14"/>
      <c r="D332" s="14"/>
      <c r="E332" s="14"/>
      <c r="F332" s="14"/>
      <c r="G332" s="7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7"/>
      <c r="AJ332" s="9"/>
      <c r="AK332" s="14"/>
      <c r="AL332" s="14"/>
      <c r="AM332" s="14"/>
      <c r="AN332" s="9"/>
      <c r="AO332" s="14"/>
      <c r="AP332" s="14"/>
      <c r="AQ332" s="14"/>
      <c r="AR332" s="14"/>
      <c r="AS332" s="14"/>
      <c r="AT332" s="14"/>
      <c r="AU332" s="14"/>
      <c r="AV332" s="14"/>
      <c r="AW332" s="14"/>
    </row>
    <row r="333" spans="1:49" x14ac:dyDescent="0.25">
      <c r="A333" s="14"/>
      <c r="B333" s="14"/>
      <c r="C333" s="14"/>
      <c r="D333" s="14"/>
      <c r="E333" s="14"/>
      <c r="F333" s="14"/>
      <c r="G333" s="7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7"/>
      <c r="AJ333" s="9"/>
      <c r="AK333" s="14"/>
      <c r="AL333" s="14"/>
      <c r="AM333" s="14"/>
      <c r="AN333" s="9"/>
      <c r="AO333" s="14"/>
      <c r="AP333" s="14"/>
      <c r="AQ333" s="14"/>
      <c r="AR333" s="14"/>
      <c r="AS333" s="14"/>
      <c r="AT333" s="14"/>
      <c r="AU333" s="14"/>
      <c r="AV333" s="14"/>
      <c r="AW333" s="14"/>
    </row>
    <row r="334" spans="1:49" x14ac:dyDescent="0.25">
      <c r="A334" s="14"/>
      <c r="B334" s="14"/>
      <c r="C334" s="14"/>
      <c r="D334" s="14"/>
      <c r="E334" s="14"/>
      <c r="F334" s="14"/>
      <c r="G334" s="7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7"/>
      <c r="AJ334" s="9"/>
      <c r="AK334" s="14"/>
      <c r="AL334" s="14"/>
      <c r="AM334" s="14"/>
      <c r="AN334" s="9"/>
      <c r="AO334" s="14"/>
      <c r="AP334" s="14"/>
      <c r="AQ334" s="14"/>
      <c r="AR334" s="14"/>
      <c r="AS334" s="14"/>
      <c r="AT334" s="14"/>
      <c r="AU334" s="14"/>
      <c r="AV334" s="14"/>
      <c r="AW334" s="14"/>
    </row>
    <row r="335" spans="1:49" x14ac:dyDescent="0.25">
      <c r="A335" s="14"/>
      <c r="B335" s="14"/>
      <c r="C335" s="14"/>
      <c r="D335" s="14"/>
      <c r="E335" s="14"/>
      <c r="F335" s="14"/>
      <c r="G335" s="7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7"/>
      <c r="AJ335" s="9"/>
      <c r="AK335" s="14"/>
      <c r="AL335" s="14"/>
      <c r="AM335" s="14"/>
      <c r="AN335" s="9"/>
      <c r="AO335" s="14"/>
      <c r="AP335" s="14"/>
      <c r="AQ335" s="14"/>
      <c r="AR335" s="14"/>
      <c r="AS335" s="14"/>
      <c r="AT335" s="14"/>
      <c r="AU335" s="14"/>
      <c r="AV335" s="14"/>
      <c r="AW335" s="14"/>
    </row>
    <row r="336" spans="1:49" x14ac:dyDescent="0.25">
      <c r="A336" s="14"/>
      <c r="B336" s="14"/>
      <c r="C336" s="14"/>
      <c r="D336" s="14"/>
      <c r="E336" s="14"/>
      <c r="F336" s="14"/>
      <c r="G336" s="7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7"/>
      <c r="AJ336" s="9"/>
      <c r="AK336" s="14"/>
      <c r="AL336" s="14"/>
      <c r="AM336" s="14"/>
      <c r="AN336" s="9"/>
      <c r="AO336" s="14"/>
      <c r="AP336" s="14"/>
      <c r="AQ336" s="14"/>
      <c r="AR336" s="14"/>
      <c r="AS336" s="14"/>
      <c r="AT336" s="14"/>
      <c r="AU336" s="14"/>
      <c r="AV336" s="14"/>
      <c r="AW336" s="14"/>
    </row>
    <row r="337" spans="1:49" x14ac:dyDescent="0.25">
      <c r="A337" s="14"/>
      <c r="B337" s="14"/>
      <c r="C337" s="14"/>
      <c r="D337" s="14"/>
      <c r="E337" s="14"/>
      <c r="F337" s="14"/>
      <c r="G337" s="7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7"/>
      <c r="AJ337" s="9"/>
      <c r="AK337" s="14"/>
      <c r="AL337" s="14"/>
      <c r="AM337" s="14"/>
      <c r="AN337" s="9"/>
      <c r="AO337" s="14"/>
      <c r="AP337" s="14"/>
      <c r="AQ337" s="14"/>
      <c r="AR337" s="14"/>
      <c r="AS337" s="14"/>
      <c r="AT337" s="14"/>
      <c r="AU337" s="14"/>
      <c r="AV337" s="14"/>
      <c r="AW337" s="14"/>
    </row>
    <row r="338" spans="1:49" x14ac:dyDescent="0.25">
      <c r="A338" s="14"/>
      <c r="B338" s="14"/>
      <c r="C338" s="14"/>
      <c r="D338" s="14"/>
      <c r="E338" s="14"/>
      <c r="F338" s="14"/>
      <c r="G338" s="7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7"/>
      <c r="AJ338" s="9"/>
      <c r="AK338" s="14"/>
      <c r="AL338" s="14"/>
      <c r="AM338" s="14"/>
      <c r="AN338" s="9"/>
      <c r="AO338" s="14"/>
      <c r="AP338" s="14"/>
      <c r="AQ338" s="14"/>
      <c r="AR338" s="14"/>
      <c r="AS338" s="14"/>
      <c r="AT338" s="14"/>
      <c r="AU338" s="14"/>
      <c r="AV338" s="14"/>
      <c r="AW338" s="14"/>
    </row>
    <row r="339" spans="1:49" x14ac:dyDescent="0.25">
      <c r="A339" s="14"/>
      <c r="B339" s="14"/>
      <c r="C339" s="14"/>
      <c r="D339" s="14"/>
      <c r="E339" s="14"/>
      <c r="F339" s="14"/>
      <c r="G339" s="7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7"/>
      <c r="AJ339" s="9"/>
      <c r="AK339" s="14"/>
      <c r="AL339" s="14"/>
      <c r="AM339" s="14"/>
      <c r="AN339" s="9"/>
      <c r="AO339" s="14"/>
      <c r="AP339" s="14"/>
      <c r="AQ339" s="14"/>
      <c r="AR339" s="14"/>
      <c r="AS339" s="14"/>
      <c r="AT339" s="14"/>
      <c r="AU339" s="14"/>
      <c r="AV339" s="14"/>
      <c r="AW339" s="14"/>
    </row>
    <row r="340" spans="1:49" x14ac:dyDescent="0.25">
      <c r="A340" s="14"/>
      <c r="B340" s="14"/>
      <c r="C340" s="14"/>
      <c r="D340" s="14"/>
      <c r="E340" s="14"/>
      <c r="F340" s="14"/>
      <c r="G340" s="7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7"/>
      <c r="AJ340" s="9"/>
      <c r="AK340" s="14"/>
      <c r="AL340" s="14"/>
      <c r="AM340" s="14"/>
      <c r="AN340" s="9"/>
      <c r="AO340" s="14"/>
      <c r="AP340" s="14"/>
      <c r="AQ340" s="14"/>
      <c r="AR340" s="14"/>
      <c r="AS340" s="14"/>
      <c r="AT340" s="14"/>
      <c r="AU340" s="14"/>
      <c r="AV340" s="14"/>
      <c r="AW340" s="14"/>
    </row>
    <row r="341" spans="1:49" x14ac:dyDescent="0.25">
      <c r="A341" s="14"/>
      <c r="B341" s="14"/>
      <c r="C341" s="14"/>
      <c r="D341" s="14"/>
      <c r="E341" s="14"/>
      <c r="F341" s="14"/>
      <c r="G341" s="7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7"/>
      <c r="AJ341" s="9"/>
      <c r="AK341" s="14"/>
      <c r="AL341" s="14"/>
      <c r="AM341" s="14"/>
      <c r="AN341" s="9"/>
      <c r="AO341" s="14"/>
      <c r="AP341" s="14"/>
      <c r="AQ341" s="14"/>
      <c r="AR341" s="14"/>
      <c r="AS341" s="14"/>
      <c r="AT341" s="14"/>
      <c r="AU341" s="14"/>
      <c r="AV341" s="14"/>
      <c r="AW341" s="14"/>
    </row>
    <row r="342" spans="1:49" x14ac:dyDescent="0.25">
      <c r="A342" s="14"/>
      <c r="B342" s="14"/>
      <c r="C342" s="14"/>
      <c r="D342" s="14"/>
      <c r="E342" s="14"/>
      <c r="F342" s="14"/>
      <c r="G342" s="7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7"/>
      <c r="AJ342" s="9"/>
      <c r="AK342" s="14"/>
      <c r="AL342" s="14"/>
      <c r="AM342" s="14"/>
      <c r="AN342" s="9"/>
      <c r="AO342" s="14"/>
      <c r="AP342" s="14"/>
      <c r="AQ342" s="14"/>
      <c r="AR342" s="14"/>
      <c r="AS342" s="14"/>
      <c r="AT342" s="14"/>
      <c r="AU342" s="14"/>
      <c r="AV342" s="14"/>
      <c r="AW342" s="14"/>
    </row>
    <row r="343" spans="1:49" x14ac:dyDescent="0.25">
      <c r="A343" s="14"/>
      <c r="B343" s="14"/>
      <c r="C343" s="14"/>
      <c r="D343" s="14"/>
      <c r="E343" s="14"/>
      <c r="F343" s="14"/>
      <c r="G343" s="7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7"/>
      <c r="AJ343" s="9"/>
      <c r="AK343" s="14"/>
      <c r="AL343" s="14"/>
      <c r="AM343" s="14"/>
      <c r="AN343" s="9"/>
      <c r="AO343" s="14"/>
      <c r="AP343" s="14"/>
      <c r="AQ343" s="14"/>
      <c r="AR343" s="14"/>
      <c r="AS343" s="14"/>
      <c r="AT343" s="14"/>
      <c r="AU343" s="14"/>
      <c r="AV343" s="14"/>
      <c r="AW343" s="14"/>
    </row>
    <row r="344" spans="1:49" x14ac:dyDescent="0.25">
      <c r="A344" s="14"/>
      <c r="B344" s="14"/>
      <c r="C344" s="14"/>
      <c r="D344" s="14"/>
      <c r="E344" s="14"/>
      <c r="F344" s="14"/>
      <c r="G344" s="7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7"/>
      <c r="AJ344" s="9"/>
      <c r="AK344" s="14"/>
      <c r="AL344" s="14"/>
      <c r="AM344" s="14"/>
      <c r="AN344" s="9"/>
      <c r="AO344" s="14"/>
      <c r="AP344" s="14"/>
      <c r="AQ344" s="14"/>
      <c r="AR344" s="14"/>
      <c r="AS344" s="14"/>
      <c r="AT344" s="14"/>
      <c r="AU344" s="14"/>
      <c r="AV344" s="14"/>
      <c r="AW344" s="14"/>
    </row>
    <row r="345" spans="1:49" x14ac:dyDescent="0.25">
      <c r="A345" s="14"/>
      <c r="B345" s="14"/>
      <c r="C345" s="14"/>
      <c r="D345" s="14"/>
      <c r="E345" s="14"/>
      <c r="F345" s="14"/>
      <c r="G345" s="7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7"/>
      <c r="AJ345" s="9"/>
      <c r="AK345" s="14"/>
      <c r="AL345" s="14"/>
      <c r="AM345" s="14"/>
      <c r="AN345" s="9"/>
      <c r="AO345" s="14"/>
      <c r="AP345" s="14"/>
      <c r="AQ345" s="14"/>
      <c r="AR345" s="14"/>
      <c r="AS345" s="14"/>
      <c r="AT345" s="14"/>
      <c r="AU345" s="14"/>
      <c r="AV345" s="14"/>
      <c r="AW345" s="14"/>
    </row>
    <row r="346" spans="1:49" x14ac:dyDescent="0.25">
      <c r="A346" s="14"/>
      <c r="B346" s="14"/>
      <c r="C346" s="14"/>
      <c r="D346" s="14"/>
      <c r="E346" s="14"/>
      <c r="F346" s="14"/>
      <c r="G346" s="7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7"/>
      <c r="AJ346" s="9"/>
      <c r="AK346" s="14"/>
      <c r="AL346" s="14"/>
      <c r="AM346" s="14"/>
      <c r="AN346" s="9"/>
      <c r="AO346" s="14"/>
      <c r="AP346" s="14"/>
      <c r="AQ346" s="14"/>
      <c r="AR346" s="14"/>
      <c r="AS346" s="14"/>
      <c r="AT346" s="14"/>
      <c r="AU346" s="14"/>
      <c r="AV346" s="14"/>
      <c r="AW346" s="14"/>
    </row>
    <row r="347" spans="1:49" x14ac:dyDescent="0.25">
      <c r="A347" s="14"/>
      <c r="B347" s="14"/>
      <c r="C347" s="14"/>
      <c r="D347" s="14"/>
      <c r="E347" s="14"/>
      <c r="F347" s="14"/>
      <c r="G347" s="7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7"/>
      <c r="AJ347" s="9"/>
      <c r="AK347" s="14"/>
      <c r="AL347" s="14"/>
      <c r="AM347" s="14"/>
      <c r="AN347" s="9"/>
      <c r="AO347" s="14"/>
      <c r="AP347" s="14"/>
      <c r="AQ347" s="14"/>
      <c r="AR347" s="14"/>
      <c r="AS347" s="14"/>
      <c r="AT347" s="14"/>
      <c r="AU347" s="14"/>
      <c r="AV347" s="14"/>
      <c r="AW347" s="14"/>
    </row>
    <row r="348" spans="1:49" x14ac:dyDescent="0.25">
      <c r="A348" s="14"/>
      <c r="B348" s="14"/>
      <c r="C348" s="14"/>
      <c r="D348" s="14"/>
      <c r="E348" s="14"/>
      <c r="F348" s="14"/>
      <c r="G348" s="7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7"/>
      <c r="AJ348" s="9"/>
      <c r="AK348" s="14"/>
      <c r="AL348" s="14"/>
      <c r="AM348" s="14"/>
      <c r="AN348" s="9"/>
      <c r="AO348" s="14"/>
      <c r="AP348" s="14"/>
      <c r="AQ348" s="14"/>
      <c r="AR348" s="14"/>
      <c r="AS348" s="14"/>
      <c r="AT348" s="14"/>
      <c r="AU348" s="14"/>
      <c r="AV348" s="14"/>
      <c r="AW348" s="14"/>
    </row>
    <row r="349" spans="1:49" x14ac:dyDescent="0.25">
      <c r="A349" s="14"/>
      <c r="B349" s="14"/>
      <c r="C349" s="14"/>
      <c r="D349" s="14"/>
      <c r="E349" s="14"/>
      <c r="F349" s="14"/>
      <c r="G349" s="7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7"/>
      <c r="AJ349" s="9"/>
      <c r="AK349" s="14"/>
      <c r="AL349" s="14"/>
      <c r="AM349" s="14"/>
      <c r="AN349" s="9"/>
      <c r="AO349" s="14"/>
      <c r="AP349" s="14"/>
      <c r="AQ349" s="14"/>
      <c r="AR349" s="14"/>
      <c r="AS349" s="14"/>
      <c r="AT349" s="14"/>
      <c r="AU349" s="14"/>
      <c r="AV349" s="14"/>
      <c r="AW349" s="14"/>
    </row>
    <row r="350" spans="1:49" x14ac:dyDescent="0.25">
      <c r="A350" s="14"/>
      <c r="B350" s="14"/>
      <c r="C350" s="14"/>
      <c r="D350" s="14"/>
      <c r="E350" s="14"/>
      <c r="F350" s="14"/>
      <c r="G350" s="7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7"/>
      <c r="AJ350" s="9"/>
      <c r="AK350" s="14"/>
      <c r="AL350" s="14"/>
      <c r="AM350" s="14"/>
      <c r="AN350" s="9"/>
      <c r="AO350" s="14"/>
      <c r="AP350" s="14"/>
      <c r="AQ350" s="14"/>
      <c r="AR350" s="14"/>
      <c r="AS350" s="14"/>
      <c r="AT350" s="14"/>
      <c r="AU350" s="14"/>
      <c r="AV350" s="14"/>
      <c r="AW350" s="14"/>
    </row>
    <row r="351" spans="1:49" x14ac:dyDescent="0.25">
      <c r="A351" s="14"/>
      <c r="B351" s="14"/>
      <c r="C351" s="14"/>
      <c r="D351" s="14"/>
      <c r="E351" s="14"/>
      <c r="F351" s="14"/>
      <c r="G351" s="7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7"/>
      <c r="AJ351" s="9"/>
      <c r="AK351" s="14"/>
      <c r="AL351" s="14"/>
      <c r="AM351" s="14"/>
      <c r="AN351" s="9"/>
      <c r="AO351" s="14"/>
      <c r="AP351" s="14"/>
      <c r="AQ351" s="14"/>
      <c r="AR351" s="14"/>
      <c r="AS351" s="14"/>
      <c r="AT351" s="14"/>
      <c r="AU351" s="14"/>
      <c r="AV351" s="14"/>
      <c r="AW351" s="14"/>
    </row>
    <row r="352" spans="1:49" x14ac:dyDescent="0.25">
      <c r="A352" s="14"/>
      <c r="B352" s="14"/>
      <c r="C352" s="14"/>
      <c r="D352" s="14"/>
      <c r="E352" s="14"/>
      <c r="F352" s="14"/>
      <c r="G352" s="7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7"/>
      <c r="AJ352" s="9"/>
      <c r="AK352" s="14"/>
      <c r="AL352" s="14"/>
      <c r="AM352" s="14"/>
      <c r="AN352" s="9"/>
      <c r="AO352" s="14"/>
      <c r="AP352" s="14"/>
      <c r="AQ352" s="14"/>
      <c r="AR352" s="14"/>
      <c r="AS352" s="14"/>
      <c r="AT352" s="14"/>
      <c r="AU352" s="14"/>
      <c r="AV352" s="14"/>
      <c r="AW352" s="14"/>
    </row>
    <row r="353" spans="1:49" x14ac:dyDescent="0.25">
      <c r="A353" s="14"/>
      <c r="B353" s="14"/>
      <c r="C353" s="14"/>
      <c r="D353" s="14"/>
      <c r="E353" s="14"/>
      <c r="F353" s="14"/>
      <c r="G353" s="7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7"/>
      <c r="AJ353" s="9"/>
      <c r="AK353" s="14"/>
      <c r="AL353" s="14"/>
      <c r="AM353" s="14"/>
      <c r="AN353" s="9"/>
      <c r="AO353" s="14"/>
      <c r="AP353" s="14"/>
      <c r="AQ353" s="14"/>
      <c r="AR353" s="14"/>
      <c r="AS353" s="14"/>
      <c r="AT353" s="14"/>
      <c r="AU353" s="14"/>
      <c r="AV353" s="14"/>
      <c r="AW353" s="14"/>
    </row>
    <row r="354" spans="1:49" x14ac:dyDescent="0.25">
      <c r="A354" s="14"/>
      <c r="B354" s="14"/>
      <c r="C354" s="14"/>
      <c r="D354" s="14"/>
      <c r="E354" s="14"/>
      <c r="F354" s="14"/>
      <c r="G354" s="7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7"/>
      <c r="AJ354" s="9"/>
      <c r="AK354" s="14"/>
      <c r="AL354" s="14"/>
      <c r="AM354" s="14"/>
      <c r="AN354" s="9"/>
      <c r="AO354" s="14"/>
      <c r="AP354" s="14"/>
      <c r="AQ354" s="14"/>
      <c r="AR354" s="14"/>
      <c r="AS354" s="14"/>
      <c r="AT354" s="14"/>
      <c r="AU354" s="14"/>
      <c r="AV354" s="14"/>
      <c r="AW354" s="14"/>
    </row>
    <row r="355" spans="1:49" x14ac:dyDescent="0.25">
      <c r="A355" s="14"/>
      <c r="B355" s="14"/>
      <c r="C355" s="14"/>
      <c r="D355" s="14"/>
      <c r="E355" s="14"/>
      <c r="F355" s="14"/>
      <c r="G355" s="7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7"/>
      <c r="AJ355" s="9"/>
      <c r="AK355" s="14"/>
      <c r="AL355" s="14"/>
      <c r="AM355" s="14"/>
      <c r="AN355" s="9"/>
      <c r="AO355" s="14"/>
      <c r="AP355" s="14"/>
      <c r="AQ355" s="14"/>
      <c r="AR355" s="14"/>
      <c r="AS355" s="14"/>
      <c r="AT355" s="14"/>
      <c r="AU355" s="14"/>
      <c r="AV355" s="14"/>
      <c r="AW355" s="14"/>
    </row>
    <row r="356" spans="1:49" x14ac:dyDescent="0.25">
      <c r="A356" s="14"/>
      <c r="B356" s="14"/>
      <c r="C356" s="14"/>
      <c r="D356" s="14"/>
      <c r="E356" s="14"/>
      <c r="F356" s="14"/>
      <c r="G356" s="7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7"/>
      <c r="AJ356" s="9"/>
      <c r="AK356" s="14"/>
      <c r="AL356" s="14"/>
      <c r="AM356" s="14"/>
      <c r="AN356" s="9"/>
      <c r="AO356" s="14"/>
      <c r="AP356" s="14"/>
      <c r="AQ356" s="14"/>
      <c r="AR356" s="14"/>
      <c r="AS356" s="14"/>
      <c r="AT356" s="14"/>
      <c r="AU356" s="14"/>
      <c r="AV356" s="14"/>
      <c r="AW356" s="14"/>
    </row>
    <row r="357" spans="1:49" x14ac:dyDescent="0.25">
      <c r="A357" s="14"/>
      <c r="B357" s="14"/>
      <c r="C357" s="14"/>
      <c r="D357" s="14"/>
      <c r="E357" s="14"/>
      <c r="F357" s="14"/>
      <c r="G357" s="7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7"/>
      <c r="AJ357" s="9"/>
      <c r="AK357" s="14"/>
      <c r="AL357" s="14"/>
      <c r="AM357" s="14"/>
      <c r="AN357" s="9"/>
      <c r="AO357" s="14"/>
      <c r="AP357" s="14"/>
      <c r="AQ357" s="14"/>
      <c r="AR357" s="14"/>
      <c r="AS357" s="14"/>
      <c r="AT357" s="14"/>
      <c r="AU357" s="14"/>
      <c r="AV357" s="14"/>
      <c r="AW357" s="14"/>
    </row>
    <row r="358" spans="1:49" x14ac:dyDescent="0.25">
      <c r="A358" s="14"/>
      <c r="B358" s="14"/>
      <c r="C358" s="14"/>
      <c r="D358" s="14"/>
      <c r="E358" s="14"/>
      <c r="F358" s="14"/>
      <c r="G358" s="7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7"/>
      <c r="AJ358" s="9"/>
      <c r="AK358" s="14"/>
      <c r="AL358" s="14"/>
      <c r="AM358" s="14"/>
      <c r="AN358" s="9"/>
      <c r="AO358" s="14"/>
      <c r="AP358" s="14"/>
      <c r="AQ358" s="14"/>
      <c r="AR358" s="14"/>
      <c r="AS358" s="14"/>
      <c r="AT358" s="14"/>
      <c r="AU358" s="14"/>
      <c r="AV358" s="14"/>
      <c r="AW358" s="14"/>
    </row>
    <row r="359" spans="1:49" x14ac:dyDescent="0.25">
      <c r="A359" s="14"/>
      <c r="B359" s="14"/>
      <c r="C359" s="14"/>
      <c r="D359" s="14"/>
      <c r="E359" s="14"/>
      <c r="F359" s="14"/>
      <c r="G359" s="7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7"/>
      <c r="AJ359" s="9"/>
      <c r="AK359" s="14"/>
      <c r="AL359" s="14"/>
      <c r="AM359" s="14"/>
      <c r="AN359" s="9"/>
      <c r="AO359" s="14"/>
      <c r="AP359" s="14"/>
      <c r="AQ359" s="14"/>
      <c r="AR359" s="14"/>
      <c r="AS359" s="14"/>
      <c r="AT359" s="14"/>
      <c r="AU359" s="14"/>
      <c r="AV359" s="14"/>
      <c r="AW359" s="14"/>
    </row>
    <row r="360" spans="1:49" x14ac:dyDescent="0.25">
      <c r="A360" s="14"/>
      <c r="B360" s="14"/>
      <c r="C360" s="14"/>
      <c r="D360" s="14"/>
      <c r="E360" s="14"/>
      <c r="F360" s="14"/>
      <c r="G360" s="7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7"/>
      <c r="AJ360" s="9"/>
      <c r="AK360" s="14"/>
      <c r="AL360" s="14"/>
      <c r="AM360" s="14"/>
      <c r="AN360" s="9"/>
      <c r="AO360" s="14"/>
      <c r="AP360" s="14"/>
      <c r="AQ360" s="14"/>
      <c r="AR360" s="14"/>
      <c r="AS360" s="14"/>
      <c r="AT360" s="14"/>
      <c r="AU360" s="14"/>
      <c r="AV360" s="14"/>
      <c r="AW360" s="14"/>
    </row>
    <row r="361" spans="1:49" x14ac:dyDescent="0.25">
      <c r="A361" s="14"/>
      <c r="B361" s="14"/>
      <c r="C361" s="14"/>
      <c r="D361" s="14"/>
      <c r="E361" s="14"/>
      <c r="F361" s="14"/>
      <c r="G361" s="7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7"/>
      <c r="AJ361" s="9"/>
      <c r="AK361" s="14"/>
      <c r="AL361" s="14"/>
      <c r="AM361" s="14"/>
      <c r="AN361" s="9"/>
      <c r="AO361" s="14"/>
      <c r="AP361" s="14"/>
      <c r="AQ361" s="14"/>
      <c r="AR361" s="14"/>
      <c r="AS361" s="14"/>
      <c r="AT361" s="14"/>
      <c r="AU361" s="14"/>
      <c r="AV361" s="14"/>
      <c r="AW361" s="14"/>
    </row>
    <row r="362" spans="1:49" x14ac:dyDescent="0.25">
      <c r="A362" s="14"/>
      <c r="B362" s="14"/>
      <c r="C362" s="14"/>
      <c r="D362" s="14"/>
      <c r="E362" s="14"/>
      <c r="F362" s="14"/>
      <c r="G362" s="7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7"/>
      <c r="AJ362" s="9"/>
      <c r="AK362" s="14"/>
      <c r="AL362" s="14"/>
      <c r="AM362" s="14"/>
      <c r="AN362" s="9"/>
      <c r="AO362" s="14"/>
      <c r="AP362" s="14"/>
      <c r="AQ362" s="14"/>
      <c r="AR362" s="14"/>
      <c r="AS362" s="14"/>
      <c r="AT362" s="14"/>
      <c r="AU362" s="14"/>
      <c r="AV362" s="14"/>
      <c r="AW362" s="14"/>
    </row>
    <row r="363" spans="1:49" x14ac:dyDescent="0.25">
      <c r="A363" s="14"/>
      <c r="B363" s="14"/>
      <c r="C363" s="14"/>
      <c r="D363" s="14"/>
      <c r="E363" s="14"/>
      <c r="F363" s="14"/>
      <c r="G363" s="7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7"/>
      <c r="AJ363" s="9"/>
      <c r="AK363" s="14"/>
      <c r="AL363" s="14"/>
      <c r="AM363" s="14"/>
      <c r="AN363" s="9"/>
      <c r="AO363" s="14"/>
      <c r="AP363" s="14"/>
      <c r="AQ363" s="14"/>
      <c r="AR363" s="14"/>
      <c r="AS363" s="14"/>
      <c r="AT363" s="14"/>
      <c r="AU363" s="14"/>
      <c r="AV363" s="14"/>
      <c r="AW363" s="14"/>
    </row>
    <row r="364" spans="1:49" x14ac:dyDescent="0.25">
      <c r="A364" s="14"/>
      <c r="B364" s="14"/>
      <c r="C364" s="14"/>
      <c r="D364" s="14"/>
      <c r="E364" s="14"/>
      <c r="F364" s="14"/>
      <c r="G364" s="7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7"/>
      <c r="AJ364" s="9"/>
      <c r="AK364" s="14"/>
      <c r="AL364" s="14"/>
      <c r="AM364" s="14"/>
      <c r="AN364" s="9"/>
      <c r="AO364" s="14"/>
      <c r="AP364" s="14"/>
      <c r="AQ364" s="14"/>
      <c r="AR364" s="14"/>
      <c r="AS364" s="14"/>
      <c r="AT364" s="14"/>
      <c r="AU364" s="14"/>
      <c r="AV364" s="14"/>
      <c r="AW364" s="14"/>
    </row>
    <row r="365" spans="1:49" x14ac:dyDescent="0.25">
      <c r="A365" s="14"/>
      <c r="B365" s="14"/>
      <c r="C365" s="14"/>
      <c r="D365" s="14"/>
      <c r="E365" s="14"/>
      <c r="F365" s="14"/>
      <c r="G365" s="7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7"/>
      <c r="AJ365" s="9"/>
      <c r="AK365" s="14"/>
      <c r="AL365" s="14"/>
      <c r="AM365" s="14"/>
      <c r="AN365" s="9"/>
      <c r="AO365" s="14"/>
      <c r="AP365" s="14"/>
      <c r="AQ365" s="14"/>
      <c r="AR365" s="14"/>
      <c r="AS365" s="14"/>
      <c r="AT365" s="14"/>
      <c r="AU365" s="14"/>
      <c r="AV365" s="14"/>
      <c r="AW365" s="14"/>
    </row>
    <row r="366" spans="1:49" x14ac:dyDescent="0.25">
      <c r="A366" s="14"/>
      <c r="B366" s="14"/>
      <c r="C366" s="14"/>
      <c r="D366" s="14"/>
      <c r="E366" s="14"/>
      <c r="F366" s="14"/>
      <c r="G366" s="7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7"/>
      <c r="AJ366" s="9"/>
      <c r="AK366" s="14"/>
      <c r="AL366" s="14"/>
      <c r="AM366" s="14"/>
      <c r="AN366" s="9"/>
      <c r="AO366" s="14"/>
      <c r="AP366" s="14"/>
      <c r="AQ366" s="14"/>
      <c r="AR366" s="14"/>
      <c r="AS366" s="14"/>
      <c r="AT366" s="14"/>
      <c r="AU366" s="14"/>
      <c r="AV366" s="14"/>
      <c r="AW366" s="14"/>
    </row>
    <row r="367" spans="1:49" x14ac:dyDescent="0.25">
      <c r="A367" s="14"/>
      <c r="B367" s="14"/>
      <c r="C367" s="14"/>
      <c r="D367" s="14"/>
      <c r="E367" s="14"/>
      <c r="F367" s="14"/>
      <c r="G367" s="7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7"/>
      <c r="AJ367" s="9"/>
      <c r="AK367" s="14"/>
      <c r="AL367" s="14"/>
      <c r="AM367" s="14"/>
      <c r="AN367" s="9"/>
      <c r="AO367" s="14"/>
      <c r="AP367" s="14"/>
      <c r="AQ367" s="14"/>
      <c r="AR367" s="14"/>
      <c r="AS367" s="14"/>
      <c r="AT367" s="14"/>
      <c r="AU367" s="14"/>
      <c r="AV367" s="14"/>
      <c r="AW367" s="14"/>
    </row>
    <row r="368" spans="1:49" x14ac:dyDescent="0.25">
      <c r="A368" s="14"/>
      <c r="B368" s="14"/>
      <c r="C368" s="14"/>
      <c r="D368" s="14"/>
      <c r="E368" s="14"/>
      <c r="F368" s="14"/>
      <c r="G368" s="7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7"/>
      <c r="AJ368" s="9"/>
      <c r="AK368" s="14"/>
      <c r="AL368" s="14"/>
      <c r="AM368" s="14"/>
      <c r="AN368" s="9"/>
      <c r="AO368" s="14"/>
      <c r="AP368" s="14"/>
      <c r="AQ368" s="14"/>
      <c r="AR368" s="14"/>
      <c r="AS368" s="14"/>
      <c r="AT368" s="14"/>
      <c r="AU368" s="14"/>
      <c r="AV368" s="14"/>
      <c r="AW368" s="14"/>
    </row>
    <row r="369" spans="1:49" x14ac:dyDescent="0.25">
      <c r="A369" s="14"/>
      <c r="B369" s="14"/>
      <c r="C369" s="14"/>
      <c r="D369" s="14"/>
      <c r="E369" s="14"/>
      <c r="F369" s="14"/>
      <c r="G369" s="7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7"/>
      <c r="AJ369" s="9"/>
      <c r="AK369" s="14"/>
      <c r="AL369" s="14"/>
      <c r="AM369" s="14"/>
      <c r="AN369" s="9"/>
      <c r="AO369" s="14"/>
      <c r="AP369" s="14"/>
      <c r="AQ369" s="14"/>
      <c r="AR369" s="14"/>
      <c r="AS369" s="14"/>
      <c r="AT369" s="14"/>
      <c r="AU369" s="14"/>
      <c r="AV369" s="14"/>
      <c r="AW369" s="14"/>
    </row>
    <row r="370" spans="1:49" x14ac:dyDescent="0.25">
      <c r="A370" s="14"/>
      <c r="B370" s="14"/>
      <c r="C370" s="14"/>
      <c r="D370" s="14"/>
      <c r="E370" s="14"/>
      <c r="F370" s="14"/>
      <c r="G370" s="7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7"/>
      <c r="AJ370" s="9"/>
      <c r="AK370" s="14"/>
      <c r="AL370" s="14"/>
      <c r="AM370" s="14"/>
      <c r="AN370" s="9"/>
      <c r="AO370" s="14"/>
      <c r="AP370" s="14"/>
      <c r="AQ370" s="14"/>
      <c r="AR370" s="14"/>
      <c r="AS370" s="14"/>
      <c r="AT370" s="14"/>
      <c r="AU370" s="14"/>
      <c r="AV370" s="14"/>
      <c r="AW370" s="14"/>
    </row>
    <row r="371" spans="1:49" x14ac:dyDescent="0.25">
      <c r="A371" s="14"/>
      <c r="B371" s="14"/>
      <c r="C371" s="14"/>
      <c r="D371" s="14"/>
      <c r="E371" s="14"/>
      <c r="F371" s="14"/>
      <c r="G371" s="7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7"/>
      <c r="AJ371" s="9"/>
      <c r="AK371" s="14"/>
      <c r="AL371" s="14"/>
      <c r="AM371" s="14"/>
      <c r="AN371" s="9"/>
      <c r="AO371" s="14"/>
      <c r="AP371" s="14"/>
      <c r="AQ371" s="14"/>
      <c r="AR371" s="14"/>
      <c r="AS371" s="14"/>
      <c r="AT371" s="14"/>
      <c r="AU371" s="14"/>
      <c r="AV371" s="14"/>
      <c r="AW371" s="14"/>
    </row>
    <row r="372" spans="1:49" x14ac:dyDescent="0.25">
      <c r="A372" s="14"/>
      <c r="B372" s="14"/>
      <c r="C372" s="14"/>
      <c r="D372" s="14"/>
      <c r="E372" s="14"/>
      <c r="F372" s="14"/>
      <c r="G372" s="7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7"/>
      <c r="AJ372" s="9"/>
      <c r="AK372" s="14"/>
      <c r="AL372" s="14"/>
      <c r="AM372" s="14"/>
      <c r="AN372" s="9"/>
      <c r="AO372" s="14"/>
      <c r="AP372" s="14"/>
      <c r="AQ372" s="14"/>
      <c r="AR372" s="14"/>
      <c r="AS372" s="14"/>
      <c r="AT372" s="14"/>
      <c r="AU372" s="14"/>
      <c r="AV372" s="14"/>
      <c r="AW372" s="14"/>
    </row>
    <row r="373" spans="1:49" x14ac:dyDescent="0.25">
      <c r="A373" s="14"/>
      <c r="B373" s="14"/>
      <c r="C373" s="14"/>
      <c r="D373" s="14"/>
      <c r="E373" s="14"/>
      <c r="F373" s="14"/>
      <c r="G373" s="7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7"/>
      <c r="AJ373" s="9"/>
      <c r="AK373" s="14"/>
      <c r="AL373" s="14"/>
      <c r="AM373" s="14"/>
      <c r="AN373" s="9"/>
      <c r="AO373" s="14"/>
      <c r="AP373" s="14"/>
      <c r="AQ373" s="14"/>
      <c r="AR373" s="14"/>
      <c r="AS373" s="14"/>
      <c r="AT373" s="14"/>
      <c r="AU373" s="14"/>
      <c r="AV373" s="14"/>
      <c r="AW373" s="14"/>
    </row>
    <row r="374" spans="1:49" x14ac:dyDescent="0.25">
      <c r="A374" s="14"/>
      <c r="B374" s="14"/>
      <c r="C374" s="14"/>
      <c r="D374" s="14"/>
      <c r="E374" s="14"/>
      <c r="F374" s="14"/>
      <c r="G374" s="7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7"/>
      <c r="AJ374" s="9"/>
      <c r="AK374" s="14"/>
      <c r="AL374" s="14"/>
      <c r="AM374" s="14"/>
      <c r="AN374" s="9"/>
      <c r="AO374" s="14"/>
      <c r="AP374" s="14"/>
      <c r="AQ374" s="14"/>
      <c r="AR374" s="14"/>
      <c r="AS374" s="14"/>
      <c r="AT374" s="14"/>
      <c r="AU374" s="14"/>
      <c r="AV374" s="14"/>
      <c r="AW374" s="14"/>
    </row>
    <row r="375" spans="1:49" x14ac:dyDescent="0.25">
      <c r="A375" s="14"/>
      <c r="B375" s="14"/>
      <c r="C375" s="14"/>
      <c r="D375" s="14"/>
      <c r="E375" s="14"/>
      <c r="F375" s="14"/>
      <c r="G375" s="7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7"/>
      <c r="AJ375" s="9"/>
      <c r="AK375" s="14"/>
      <c r="AL375" s="14"/>
      <c r="AM375" s="14"/>
      <c r="AN375" s="9"/>
      <c r="AO375" s="14"/>
      <c r="AP375" s="14"/>
      <c r="AQ375" s="14"/>
      <c r="AR375" s="14"/>
      <c r="AS375" s="14"/>
      <c r="AT375" s="14"/>
      <c r="AU375" s="14"/>
      <c r="AV375" s="14"/>
      <c r="AW375" s="14"/>
    </row>
    <row r="376" spans="1:49" x14ac:dyDescent="0.25">
      <c r="A376" s="14"/>
      <c r="B376" s="14"/>
      <c r="C376" s="14"/>
      <c r="D376" s="14"/>
      <c r="E376" s="14"/>
      <c r="F376" s="14"/>
      <c r="G376" s="7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7"/>
      <c r="AJ376" s="9"/>
      <c r="AK376" s="14"/>
      <c r="AL376" s="14"/>
      <c r="AM376" s="14"/>
      <c r="AN376" s="9"/>
      <c r="AO376" s="14"/>
      <c r="AP376" s="14"/>
      <c r="AQ376" s="14"/>
      <c r="AR376" s="14"/>
      <c r="AS376" s="14"/>
      <c r="AT376" s="14"/>
      <c r="AU376" s="14"/>
      <c r="AV376" s="14"/>
      <c r="AW376" s="14"/>
    </row>
    <row r="377" spans="1:49" x14ac:dyDescent="0.25">
      <c r="A377" s="14"/>
      <c r="B377" s="14"/>
      <c r="C377" s="14"/>
      <c r="D377" s="14"/>
      <c r="E377" s="14"/>
      <c r="F377" s="14"/>
      <c r="G377" s="7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7"/>
      <c r="AJ377" s="9"/>
      <c r="AK377" s="14"/>
      <c r="AL377" s="14"/>
      <c r="AM377" s="14"/>
      <c r="AN377" s="9"/>
      <c r="AO377" s="14"/>
      <c r="AP377" s="14"/>
      <c r="AQ377" s="14"/>
      <c r="AR377" s="14"/>
      <c r="AS377" s="14"/>
      <c r="AT377" s="14"/>
      <c r="AU377" s="14"/>
      <c r="AV377" s="14"/>
      <c r="AW377" s="14"/>
    </row>
    <row r="378" spans="1:49" x14ac:dyDescent="0.25">
      <c r="A378" s="14"/>
      <c r="B378" s="14"/>
      <c r="C378" s="14"/>
      <c r="D378" s="14"/>
      <c r="E378" s="14"/>
      <c r="F378" s="14"/>
      <c r="G378" s="7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7"/>
      <c r="AJ378" s="9"/>
      <c r="AK378" s="14"/>
      <c r="AL378" s="14"/>
      <c r="AM378" s="14"/>
      <c r="AN378" s="9"/>
      <c r="AO378" s="14"/>
      <c r="AP378" s="14"/>
      <c r="AQ378" s="14"/>
      <c r="AR378" s="14"/>
      <c r="AS378" s="14"/>
      <c r="AT378" s="14"/>
      <c r="AU378" s="14"/>
      <c r="AV378" s="14"/>
      <c r="AW378" s="14"/>
    </row>
    <row r="379" spans="1:49" x14ac:dyDescent="0.25">
      <c r="A379" s="14"/>
      <c r="B379" s="14"/>
      <c r="C379" s="14"/>
      <c r="D379" s="14"/>
      <c r="E379" s="14"/>
      <c r="F379" s="14"/>
      <c r="G379" s="7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7"/>
      <c r="AJ379" s="9"/>
      <c r="AK379" s="14"/>
      <c r="AL379" s="14"/>
      <c r="AM379" s="14"/>
      <c r="AN379" s="9"/>
      <c r="AO379" s="14"/>
      <c r="AP379" s="14"/>
      <c r="AQ379" s="14"/>
      <c r="AR379" s="14"/>
      <c r="AS379" s="14"/>
      <c r="AT379" s="14"/>
      <c r="AU379" s="14"/>
      <c r="AV379" s="14"/>
      <c r="AW379" s="14"/>
    </row>
    <row r="380" spans="1:49" x14ac:dyDescent="0.25">
      <c r="A380" s="14"/>
      <c r="B380" s="14"/>
      <c r="C380" s="14"/>
      <c r="D380" s="14"/>
      <c r="E380" s="14"/>
      <c r="F380" s="14"/>
      <c r="G380" s="7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7"/>
      <c r="AJ380" s="9"/>
      <c r="AK380" s="14"/>
      <c r="AL380" s="14"/>
      <c r="AM380" s="14"/>
      <c r="AN380" s="9"/>
      <c r="AO380" s="14"/>
      <c r="AP380" s="14"/>
      <c r="AQ380" s="14"/>
      <c r="AR380" s="14"/>
      <c r="AS380" s="14"/>
      <c r="AT380" s="14"/>
      <c r="AU380" s="14"/>
      <c r="AV380" s="14"/>
      <c r="AW380" s="14"/>
    </row>
    <row r="381" spans="1:49" x14ac:dyDescent="0.25">
      <c r="A381" s="14"/>
      <c r="B381" s="14"/>
      <c r="C381" s="14"/>
      <c r="D381" s="14"/>
      <c r="E381" s="14"/>
      <c r="F381" s="14"/>
      <c r="G381" s="7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7"/>
      <c r="AJ381" s="9"/>
      <c r="AK381" s="14"/>
      <c r="AL381" s="14"/>
      <c r="AM381" s="14"/>
      <c r="AN381" s="9"/>
      <c r="AO381" s="14"/>
      <c r="AP381" s="14"/>
      <c r="AQ381" s="14"/>
      <c r="AR381" s="14"/>
      <c r="AS381" s="14"/>
      <c r="AT381" s="14"/>
      <c r="AU381" s="14"/>
      <c r="AV381" s="14"/>
      <c r="AW381" s="14"/>
    </row>
    <row r="382" spans="1:49" x14ac:dyDescent="0.25">
      <c r="A382" s="14"/>
      <c r="B382" s="14"/>
      <c r="C382" s="14"/>
      <c r="D382" s="14"/>
      <c r="E382" s="14"/>
      <c r="F382" s="14"/>
      <c r="G382" s="7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7"/>
      <c r="AJ382" s="9"/>
      <c r="AK382" s="14"/>
      <c r="AL382" s="14"/>
      <c r="AM382" s="14"/>
      <c r="AN382" s="9"/>
      <c r="AO382" s="14"/>
      <c r="AP382" s="14"/>
      <c r="AQ382" s="14"/>
      <c r="AR382" s="14"/>
      <c r="AS382" s="14"/>
      <c r="AT382" s="14"/>
      <c r="AU382" s="14"/>
      <c r="AV382" s="14"/>
      <c r="AW382" s="14"/>
    </row>
    <row r="383" spans="1:49" x14ac:dyDescent="0.25">
      <c r="A383" s="14"/>
      <c r="B383" s="14"/>
      <c r="C383" s="14"/>
      <c r="D383" s="14"/>
      <c r="E383" s="14"/>
      <c r="F383" s="14"/>
      <c r="G383" s="7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7"/>
      <c r="AJ383" s="9"/>
      <c r="AK383" s="14"/>
      <c r="AL383" s="14"/>
      <c r="AM383" s="14"/>
      <c r="AN383" s="9"/>
      <c r="AO383" s="14"/>
      <c r="AP383" s="14"/>
      <c r="AQ383" s="14"/>
      <c r="AR383" s="14"/>
      <c r="AS383" s="14"/>
      <c r="AT383" s="14"/>
      <c r="AU383" s="14"/>
      <c r="AV383" s="14"/>
      <c r="AW383" s="14"/>
    </row>
    <row r="384" spans="1:49" x14ac:dyDescent="0.25">
      <c r="A384" s="14"/>
      <c r="B384" s="14"/>
      <c r="C384" s="14"/>
      <c r="D384" s="14"/>
      <c r="E384" s="14"/>
      <c r="F384" s="14"/>
      <c r="G384" s="7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7"/>
      <c r="AJ384" s="9"/>
      <c r="AK384" s="14"/>
      <c r="AL384" s="14"/>
      <c r="AM384" s="14"/>
      <c r="AN384" s="9"/>
      <c r="AO384" s="14"/>
      <c r="AP384" s="14"/>
      <c r="AQ384" s="14"/>
      <c r="AR384" s="14"/>
      <c r="AS384" s="14"/>
      <c r="AT384" s="14"/>
      <c r="AU384" s="14"/>
      <c r="AV384" s="14"/>
      <c r="AW384" s="14"/>
    </row>
    <row r="385" spans="1:49" x14ac:dyDescent="0.25">
      <c r="A385" s="14"/>
      <c r="B385" s="14"/>
      <c r="C385" s="14"/>
      <c r="D385" s="14"/>
      <c r="E385" s="14"/>
      <c r="F385" s="14"/>
      <c r="G385" s="7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7"/>
      <c r="AJ385" s="9"/>
      <c r="AK385" s="14"/>
      <c r="AL385" s="14"/>
      <c r="AM385" s="14"/>
      <c r="AN385" s="9"/>
      <c r="AO385" s="14"/>
      <c r="AP385" s="14"/>
      <c r="AQ385" s="14"/>
      <c r="AR385" s="14"/>
      <c r="AS385" s="14"/>
      <c r="AT385" s="14"/>
      <c r="AU385" s="14"/>
      <c r="AV385" s="14"/>
      <c r="AW385" s="14"/>
    </row>
    <row r="386" spans="1:49" x14ac:dyDescent="0.25">
      <c r="A386" s="14"/>
      <c r="B386" s="14"/>
      <c r="C386" s="14"/>
      <c r="D386" s="14"/>
      <c r="E386" s="14"/>
      <c r="F386" s="14"/>
      <c r="G386" s="7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7"/>
      <c r="AJ386" s="9"/>
      <c r="AK386" s="14"/>
      <c r="AL386" s="14"/>
      <c r="AM386" s="14"/>
      <c r="AN386" s="9"/>
      <c r="AO386" s="14"/>
      <c r="AP386" s="14"/>
      <c r="AQ386" s="14"/>
      <c r="AR386" s="14"/>
      <c r="AS386" s="14"/>
      <c r="AT386" s="14"/>
      <c r="AU386" s="14"/>
      <c r="AV386" s="14"/>
      <c r="AW386" s="14"/>
    </row>
    <row r="387" spans="1:49" x14ac:dyDescent="0.25">
      <c r="A387" s="14"/>
      <c r="B387" s="14"/>
      <c r="C387" s="14"/>
      <c r="D387" s="14"/>
      <c r="E387" s="14"/>
      <c r="F387" s="14"/>
      <c r="G387" s="7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7"/>
      <c r="AJ387" s="9"/>
      <c r="AK387" s="14"/>
      <c r="AL387" s="14"/>
      <c r="AM387" s="14"/>
      <c r="AN387" s="9"/>
      <c r="AO387" s="14"/>
      <c r="AP387" s="14"/>
      <c r="AQ387" s="14"/>
      <c r="AR387" s="14"/>
      <c r="AS387" s="14"/>
      <c r="AT387" s="14"/>
      <c r="AU387" s="14"/>
      <c r="AV387" s="14"/>
      <c r="AW387" s="14"/>
    </row>
    <row r="388" spans="1:49" x14ac:dyDescent="0.25">
      <c r="A388" s="14"/>
      <c r="B388" s="14"/>
      <c r="C388" s="14"/>
      <c r="D388" s="14"/>
      <c r="E388" s="14"/>
      <c r="F388" s="14"/>
      <c r="G388" s="7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7"/>
      <c r="AJ388" s="9"/>
      <c r="AK388" s="14"/>
      <c r="AL388" s="14"/>
      <c r="AM388" s="14"/>
      <c r="AN388" s="9"/>
      <c r="AO388" s="14"/>
      <c r="AP388" s="14"/>
      <c r="AQ388" s="14"/>
      <c r="AR388" s="14"/>
      <c r="AS388" s="14"/>
      <c r="AT388" s="14"/>
      <c r="AU388" s="14"/>
      <c r="AV388" s="14"/>
      <c r="AW388" s="14"/>
    </row>
    <row r="389" spans="1:49" x14ac:dyDescent="0.25">
      <c r="A389" s="14"/>
      <c r="B389" s="14"/>
      <c r="C389" s="14"/>
      <c r="D389" s="14"/>
      <c r="E389" s="14"/>
      <c r="F389" s="14"/>
      <c r="G389" s="7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7"/>
      <c r="AJ389" s="9"/>
      <c r="AK389" s="14"/>
      <c r="AL389" s="14"/>
      <c r="AM389" s="14"/>
      <c r="AN389" s="9"/>
      <c r="AO389" s="14"/>
      <c r="AP389" s="14"/>
      <c r="AQ389" s="14"/>
      <c r="AR389" s="14"/>
      <c r="AS389" s="14"/>
      <c r="AT389" s="14"/>
      <c r="AU389" s="14"/>
      <c r="AV389" s="14"/>
      <c r="AW389" s="14"/>
    </row>
    <row r="390" spans="1:49" x14ac:dyDescent="0.25">
      <c r="A390" s="14"/>
      <c r="B390" s="14"/>
      <c r="C390" s="14"/>
      <c r="D390" s="14"/>
      <c r="E390" s="14"/>
      <c r="F390" s="14"/>
      <c r="G390" s="7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7"/>
      <c r="AJ390" s="9"/>
      <c r="AK390" s="14"/>
      <c r="AL390" s="14"/>
      <c r="AM390" s="14"/>
      <c r="AN390" s="9"/>
      <c r="AO390" s="14"/>
      <c r="AP390" s="14"/>
      <c r="AQ390" s="14"/>
      <c r="AR390" s="14"/>
      <c r="AS390" s="14"/>
      <c r="AT390" s="14"/>
      <c r="AU390" s="14"/>
      <c r="AV390" s="14"/>
      <c r="AW390" s="14"/>
    </row>
    <row r="391" spans="1:49" x14ac:dyDescent="0.25">
      <c r="A391" s="14"/>
      <c r="B391" s="14"/>
      <c r="C391" s="14"/>
      <c r="D391" s="14"/>
      <c r="E391" s="14"/>
      <c r="F391" s="14"/>
      <c r="G391" s="7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7"/>
      <c r="AJ391" s="9"/>
      <c r="AK391" s="14"/>
      <c r="AL391" s="14"/>
      <c r="AM391" s="14"/>
      <c r="AN391" s="9"/>
      <c r="AO391" s="14"/>
      <c r="AP391" s="14"/>
      <c r="AQ391" s="14"/>
      <c r="AR391" s="14"/>
      <c r="AS391" s="14"/>
      <c r="AT391" s="14"/>
      <c r="AU391" s="14"/>
      <c r="AV391" s="14"/>
      <c r="AW391" s="14"/>
    </row>
    <row r="392" spans="1:49" x14ac:dyDescent="0.25">
      <c r="A392" s="14"/>
      <c r="B392" s="14"/>
      <c r="C392" s="14"/>
      <c r="D392" s="14"/>
      <c r="E392" s="14"/>
      <c r="F392" s="14"/>
      <c r="G392" s="7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7"/>
      <c r="AJ392" s="9"/>
      <c r="AK392" s="14"/>
      <c r="AL392" s="14"/>
      <c r="AM392" s="14"/>
      <c r="AN392" s="9"/>
      <c r="AO392" s="14"/>
      <c r="AP392" s="14"/>
      <c r="AQ392" s="14"/>
      <c r="AR392" s="14"/>
      <c r="AS392" s="14"/>
      <c r="AT392" s="14"/>
      <c r="AU392" s="14"/>
      <c r="AV392" s="14"/>
      <c r="AW392" s="14"/>
    </row>
    <row r="393" spans="1:49" x14ac:dyDescent="0.25">
      <c r="A393" s="14"/>
      <c r="B393" s="14"/>
      <c r="C393" s="14"/>
      <c r="D393" s="14"/>
      <c r="E393" s="14"/>
      <c r="F393" s="14"/>
      <c r="G393" s="7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7"/>
      <c r="AJ393" s="9"/>
      <c r="AK393" s="14"/>
      <c r="AL393" s="14"/>
      <c r="AM393" s="14"/>
      <c r="AN393" s="9"/>
      <c r="AO393" s="14"/>
      <c r="AP393" s="14"/>
      <c r="AQ393" s="14"/>
      <c r="AR393" s="14"/>
      <c r="AS393" s="14"/>
      <c r="AT393" s="14"/>
      <c r="AU393" s="14"/>
      <c r="AV393" s="14"/>
      <c r="AW393" s="14"/>
    </row>
    <row r="394" spans="1:49" x14ac:dyDescent="0.25">
      <c r="A394" s="14"/>
      <c r="B394" s="14"/>
      <c r="C394" s="14"/>
      <c r="D394" s="14"/>
      <c r="E394" s="14"/>
      <c r="F394" s="14"/>
      <c r="G394" s="7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7"/>
      <c r="AJ394" s="9"/>
      <c r="AK394" s="14"/>
      <c r="AL394" s="14"/>
      <c r="AM394" s="14"/>
      <c r="AN394" s="9"/>
      <c r="AO394" s="14"/>
      <c r="AP394" s="14"/>
      <c r="AQ394" s="14"/>
      <c r="AR394" s="14"/>
      <c r="AS394" s="14"/>
      <c r="AT394" s="14"/>
      <c r="AU394" s="14"/>
      <c r="AV394" s="14"/>
      <c r="AW394" s="14"/>
    </row>
    <row r="395" spans="1:49" x14ac:dyDescent="0.25">
      <c r="A395" s="14"/>
      <c r="B395" s="14"/>
      <c r="C395" s="14"/>
      <c r="D395" s="14"/>
      <c r="E395" s="14"/>
      <c r="F395" s="14"/>
      <c r="G395" s="7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7"/>
      <c r="AJ395" s="9"/>
      <c r="AK395" s="14"/>
      <c r="AL395" s="14"/>
      <c r="AM395" s="14"/>
      <c r="AN395" s="9"/>
      <c r="AO395" s="14"/>
      <c r="AP395" s="14"/>
      <c r="AQ395" s="14"/>
      <c r="AR395" s="14"/>
      <c r="AS395" s="14"/>
      <c r="AT395" s="14"/>
      <c r="AU395" s="14"/>
      <c r="AV395" s="14"/>
      <c r="AW395" s="14"/>
    </row>
    <row r="396" spans="1:49" x14ac:dyDescent="0.25">
      <c r="A396" s="14"/>
      <c r="B396" s="14"/>
      <c r="C396" s="14"/>
      <c r="D396" s="14"/>
      <c r="E396" s="14"/>
      <c r="F396" s="14"/>
      <c r="G396" s="7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7"/>
      <c r="AJ396" s="9"/>
      <c r="AK396" s="14"/>
      <c r="AL396" s="14"/>
      <c r="AM396" s="14"/>
      <c r="AN396" s="9"/>
      <c r="AO396" s="14"/>
      <c r="AP396" s="14"/>
      <c r="AQ396" s="14"/>
      <c r="AR396" s="14"/>
      <c r="AS396" s="14"/>
      <c r="AT396" s="14"/>
      <c r="AU396" s="14"/>
      <c r="AV396" s="14"/>
      <c r="AW396" s="14"/>
    </row>
    <row r="397" spans="1:49" x14ac:dyDescent="0.25">
      <c r="A397" s="14"/>
      <c r="B397" s="14"/>
      <c r="C397" s="14"/>
      <c r="D397" s="14"/>
      <c r="E397" s="14"/>
      <c r="F397" s="14"/>
      <c r="G397" s="7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7"/>
      <c r="AJ397" s="9"/>
      <c r="AK397" s="14"/>
      <c r="AL397" s="14"/>
      <c r="AM397" s="14"/>
      <c r="AN397" s="9"/>
      <c r="AO397" s="14"/>
      <c r="AP397" s="14"/>
      <c r="AQ397" s="14"/>
      <c r="AR397" s="14"/>
      <c r="AS397" s="14"/>
      <c r="AT397" s="14"/>
      <c r="AU397" s="14"/>
      <c r="AV397" s="14"/>
      <c r="AW397" s="14"/>
    </row>
    <row r="398" spans="1:49" x14ac:dyDescent="0.25">
      <c r="A398" s="14"/>
      <c r="B398" s="14"/>
      <c r="C398" s="14"/>
      <c r="D398" s="14"/>
      <c r="E398" s="14"/>
      <c r="F398" s="14"/>
      <c r="G398" s="7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7"/>
      <c r="AJ398" s="9"/>
      <c r="AK398" s="14"/>
      <c r="AL398" s="14"/>
      <c r="AM398" s="14"/>
      <c r="AN398" s="9"/>
      <c r="AO398" s="14"/>
      <c r="AP398" s="14"/>
      <c r="AQ398" s="14"/>
      <c r="AR398" s="14"/>
      <c r="AS398" s="14"/>
      <c r="AT398" s="14"/>
      <c r="AU398" s="14"/>
      <c r="AV398" s="14"/>
      <c r="AW398" s="14"/>
    </row>
    <row r="399" spans="1:49" x14ac:dyDescent="0.25">
      <c r="A399" s="14"/>
      <c r="B399" s="14"/>
      <c r="C399" s="14"/>
      <c r="D399" s="14"/>
      <c r="E399" s="14"/>
      <c r="F399" s="14"/>
      <c r="G399" s="7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7"/>
      <c r="AJ399" s="9"/>
      <c r="AK399" s="14"/>
      <c r="AL399" s="14"/>
      <c r="AM399" s="14"/>
      <c r="AN399" s="9"/>
      <c r="AO399" s="14"/>
      <c r="AP399" s="14"/>
      <c r="AQ399" s="14"/>
      <c r="AR399" s="14"/>
      <c r="AS399" s="14"/>
      <c r="AT399" s="14"/>
      <c r="AU399" s="14"/>
      <c r="AV399" s="14"/>
      <c r="AW399" s="14"/>
    </row>
    <row r="400" spans="1:49" x14ac:dyDescent="0.25">
      <c r="A400" s="14"/>
      <c r="B400" s="14"/>
      <c r="C400" s="14"/>
      <c r="D400" s="14"/>
      <c r="E400" s="14"/>
      <c r="F400" s="14"/>
      <c r="G400" s="7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7"/>
      <c r="AJ400" s="9"/>
      <c r="AK400" s="14"/>
      <c r="AL400" s="14"/>
      <c r="AM400" s="14"/>
      <c r="AN400" s="9"/>
      <c r="AO400" s="14"/>
      <c r="AP400" s="14"/>
      <c r="AQ400" s="14"/>
      <c r="AR400" s="14"/>
      <c r="AS400" s="14"/>
      <c r="AT400" s="14"/>
      <c r="AU400" s="14"/>
      <c r="AV400" s="14"/>
      <c r="AW400" s="14"/>
    </row>
    <row r="401" spans="1:49" x14ac:dyDescent="0.25">
      <c r="A401" s="14"/>
      <c r="B401" s="14"/>
      <c r="C401" s="14"/>
      <c r="D401" s="14"/>
      <c r="E401" s="14"/>
      <c r="F401" s="14"/>
      <c r="G401" s="7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7"/>
      <c r="AJ401" s="9"/>
      <c r="AK401" s="14"/>
      <c r="AL401" s="14"/>
      <c r="AM401" s="14"/>
      <c r="AN401" s="9"/>
      <c r="AO401" s="14"/>
      <c r="AP401" s="14"/>
      <c r="AQ401" s="14"/>
      <c r="AR401" s="14"/>
      <c r="AS401" s="14"/>
      <c r="AT401" s="14"/>
      <c r="AU401" s="14"/>
      <c r="AV401" s="14"/>
      <c r="AW401" s="14"/>
    </row>
    <row r="402" spans="1:49" x14ac:dyDescent="0.25">
      <c r="A402" s="14"/>
      <c r="B402" s="14"/>
      <c r="C402" s="14"/>
      <c r="D402" s="14"/>
      <c r="E402" s="14"/>
      <c r="F402" s="14"/>
      <c r="G402" s="7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7"/>
      <c r="AJ402" s="9"/>
      <c r="AK402" s="14"/>
      <c r="AL402" s="14"/>
      <c r="AM402" s="14"/>
      <c r="AN402" s="9"/>
      <c r="AO402" s="14"/>
      <c r="AP402" s="14"/>
      <c r="AQ402" s="14"/>
      <c r="AR402" s="14"/>
      <c r="AS402" s="14"/>
      <c r="AT402" s="14"/>
      <c r="AU402" s="14"/>
      <c r="AV402" s="14"/>
      <c r="AW402" s="14"/>
    </row>
    <row r="403" spans="1:49" x14ac:dyDescent="0.25">
      <c r="A403" s="14"/>
      <c r="B403" s="14"/>
      <c r="C403" s="14"/>
      <c r="D403" s="14"/>
      <c r="E403" s="14"/>
      <c r="F403" s="14"/>
      <c r="G403" s="7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7"/>
      <c r="AJ403" s="9"/>
      <c r="AK403" s="14"/>
      <c r="AL403" s="14"/>
      <c r="AM403" s="14"/>
      <c r="AN403" s="9"/>
      <c r="AO403" s="14"/>
      <c r="AP403" s="14"/>
      <c r="AQ403" s="14"/>
      <c r="AR403" s="14"/>
      <c r="AS403" s="14"/>
      <c r="AT403" s="14"/>
      <c r="AU403" s="14"/>
      <c r="AV403" s="14"/>
      <c r="AW403" s="14"/>
    </row>
    <row r="404" spans="1:49" x14ac:dyDescent="0.25">
      <c r="A404" s="14"/>
      <c r="B404" s="14"/>
      <c r="C404" s="14"/>
      <c r="D404" s="14"/>
      <c r="E404" s="14"/>
      <c r="F404" s="14"/>
      <c r="G404" s="7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7"/>
      <c r="AJ404" s="9"/>
      <c r="AK404" s="14"/>
      <c r="AL404" s="14"/>
      <c r="AM404" s="14"/>
      <c r="AN404" s="9"/>
      <c r="AO404" s="14"/>
      <c r="AP404" s="14"/>
      <c r="AQ404" s="14"/>
      <c r="AR404" s="14"/>
      <c r="AS404" s="14"/>
      <c r="AT404" s="14"/>
      <c r="AU404" s="14"/>
      <c r="AV404" s="14"/>
      <c r="AW404" s="14"/>
    </row>
    <row r="405" spans="1:49" x14ac:dyDescent="0.25">
      <c r="A405" s="14"/>
      <c r="B405" s="14"/>
      <c r="C405" s="14"/>
      <c r="D405" s="14"/>
      <c r="E405" s="14"/>
      <c r="F405" s="14"/>
      <c r="G405" s="7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7"/>
      <c r="AJ405" s="9"/>
      <c r="AK405" s="14"/>
      <c r="AL405" s="14"/>
      <c r="AM405" s="14"/>
      <c r="AN405" s="9"/>
      <c r="AO405" s="14"/>
      <c r="AP405" s="14"/>
      <c r="AQ405" s="14"/>
      <c r="AR405" s="14"/>
      <c r="AS405" s="14"/>
      <c r="AT405" s="14"/>
      <c r="AU405" s="14"/>
      <c r="AV405" s="14"/>
      <c r="AW405" s="14"/>
    </row>
    <row r="406" spans="1:49" x14ac:dyDescent="0.25">
      <c r="A406" s="14"/>
      <c r="B406" s="14"/>
      <c r="C406" s="14"/>
      <c r="D406" s="14"/>
      <c r="E406" s="14"/>
      <c r="F406" s="14"/>
      <c r="G406" s="7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7"/>
      <c r="AJ406" s="9"/>
      <c r="AK406" s="14"/>
      <c r="AL406" s="14"/>
      <c r="AM406" s="14"/>
      <c r="AN406" s="9"/>
      <c r="AO406" s="14"/>
      <c r="AP406" s="14"/>
      <c r="AQ406" s="14"/>
      <c r="AR406" s="14"/>
      <c r="AS406" s="14"/>
      <c r="AT406" s="14"/>
      <c r="AU406" s="14"/>
      <c r="AV406" s="14"/>
      <c r="AW406" s="14"/>
    </row>
    <row r="407" spans="1:49" x14ac:dyDescent="0.25">
      <c r="A407" s="14"/>
      <c r="B407" s="14"/>
      <c r="C407" s="14"/>
      <c r="D407" s="14"/>
      <c r="E407" s="14"/>
      <c r="F407" s="14"/>
      <c r="G407" s="7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7"/>
      <c r="AJ407" s="9"/>
      <c r="AK407" s="14"/>
      <c r="AL407" s="14"/>
      <c r="AM407" s="14"/>
      <c r="AN407" s="9"/>
      <c r="AO407" s="14"/>
      <c r="AP407" s="14"/>
      <c r="AQ407" s="14"/>
      <c r="AR407" s="14"/>
      <c r="AS407" s="14"/>
      <c r="AT407" s="14"/>
      <c r="AU407" s="14"/>
      <c r="AV407" s="14"/>
      <c r="AW407" s="14"/>
    </row>
    <row r="408" spans="1:49" x14ac:dyDescent="0.25">
      <c r="A408" s="14"/>
      <c r="B408" s="14"/>
      <c r="C408" s="14"/>
      <c r="D408" s="14"/>
      <c r="E408" s="14"/>
      <c r="F408" s="14"/>
      <c r="G408" s="7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7"/>
      <c r="AJ408" s="9"/>
      <c r="AK408" s="14"/>
      <c r="AL408" s="14"/>
      <c r="AM408" s="14"/>
      <c r="AN408" s="9"/>
      <c r="AO408" s="14"/>
      <c r="AP408" s="14"/>
      <c r="AQ408" s="14"/>
      <c r="AR408" s="14"/>
      <c r="AS408" s="14"/>
      <c r="AT408" s="14"/>
      <c r="AU408" s="14"/>
      <c r="AV408" s="14"/>
      <c r="AW408" s="14"/>
    </row>
    <row r="409" spans="1:49" x14ac:dyDescent="0.25">
      <c r="A409" s="14"/>
      <c r="B409" s="14"/>
      <c r="C409" s="14"/>
      <c r="D409" s="14"/>
      <c r="E409" s="14"/>
      <c r="F409" s="14"/>
      <c r="G409" s="7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7"/>
      <c r="AJ409" s="9"/>
      <c r="AK409" s="14"/>
      <c r="AL409" s="14"/>
      <c r="AM409" s="14"/>
      <c r="AN409" s="9"/>
      <c r="AO409" s="14"/>
      <c r="AP409" s="14"/>
      <c r="AQ409" s="14"/>
      <c r="AR409" s="14"/>
      <c r="AS409" s="14"/>
      <c r="AT409" s="14"/>
      <c r="AU409" s="14"/>
      <c r="AV409" s="14"/>
      <c r="AW409" s="14"/>
    </row>
    <row r="410" spans="1:49" x14ac:dyDescent="0.25">
      <c r="A410" s="14"/>
      <c r="B410" s="14"/>
      <c r="C410" s="14"/>
      <c r="D410" s="14"/>
      <c r="E410" s="14"/>
      <c r="F410" s="14"/>
      <c r="G410" s="7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7"/>
      <c r="AJ410" s="9"/>
      <c r="AK410" s="14"/>
      <c r="AL410" s="14"/>
      <c r="AM410" s="14"/>
      <c r="AN410" s="9"/>
      <c r="AO410" s="14"/>
      <c r="AP410" s="14"/>
      <c r="AQ410" s="14"/>
      <c r="AR410" s="14"/>
      <c r="AS410" s="14"/>
      <c r="AT410" s="14"/>
      <c r="AU410" s="14"/>
      <c r="AV410" s="14"/>
      <c r="AW410" s="14"/>
    </row>
    <row r="411" spans="1:49" x14ac:dyDescent="0.25">
      <c r="A411" s="14"/>
      <c r="B411" s="14"/>
      <c r="C411" s="14"/>
      <c r="D411" s="14"/>
      <c r="E411" s="14"/>
      <c r="F411" s="14"/>
      <c r="G411" s="7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7"/>
      <c r="AJ411" s="9"/>
      <c r="AK411" s="14"/>
      <c r="AL411" s="14"/>
      <c r="AM411" s="14"/>
      <c r="AN411" s="9"/>
      <c r="AO411" s="14"/>
      <c r="AP411" s="14"/>
      <c r="AQ411" s="14"/>
      <c r="AR411" s="14"/>
      <c r="AS411" s="14"/>
      <c r="AT411" s="14"/>
      <c r="AU411" s="14"/>
      <c r="AV411" s="14"/>
      <c r="AW411" s="14"/>
    </row>
    <row r="412" spans="1:49" x14ac:dyDescent="0.25">
      <c r="A412" s="14"/>
      <c r="B412" s="14"/>
      <c r="C412" s="14"/>
      <c r="D412" s="14"/>
      <c r="E412" s="14"/>
      <c r="F412" s="14"/>
      <c r="G412" s="7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7"/>
      <c r="AJ412" s="9"/>
      <c r="AK412" s="14"/>
      <c r="AL412" s="14"/>
      <c r="AM412" s="14"/>
      <c r="AN412" s="9"/>
      <c r="AO412" s="14"/>
      <c r="AP412" s="14"/>
      <c r="AQ412" s="14"/>
      <c r="AR412" s="14"/>
      <c r="AS412" s="14"/>
      <c r="AT412" s="14"/>
      <c r="AU412" s="14"/>
      <c r="AV412" s="14"/>
      <c r="AW412" s="14"/>
    </row>
    <row r="413" spans="1:49" x14ac:dyDescent="0.25">
      <c r="A413" s="14"/>
      <c r="B413" s="14"/>
      <c r="C413" s="14"/>
      <c r="D413" s="14"/>
      <c r="E413" s="14"/>
      <c r="F413" s="14"/>
      <c r="G413" s="7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7"/>
      <c r="AJ413" s="9"/>
      <c r="AK413" s="14"/>
      <c r="AL413" s="14"/>
      <c r="AM413" s="14"/>
      <c r="AN413" s="9"/>
      <c r="AO413" s="14"/>
      <c r="AP413" s="14"/>
      <c r="AQ413" s="14"/>
      <c r="AR413" s="14"/>
      <c r="AS413" s="14"/>
      <c r="AT413" s="14"/>
      <c r="AU413" s="14"/>
      <c r="AV413" s="14"/>
      <c r="AW413" s="14"/>
    </row>
    <row r="414" spans="1:49" x14ac:dyDescent="0.25">
      <c r="A414" s="14"/>
      <c r="B414" s="14"/>
      <c r="C414" s="14"/>
      <c r="D414" s="14"/>
      <c r="E414" s="14"/>
      <c r="F414" s="14"/>
      <c r="G414" s="7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7"/>
      <c r="AJ414" s="9"/>
      <c r="AK414" s="14"/>
      <c r="AL414" s="14"/>
      <c r="AM414" s="14"/>
      <c r="AN414" s="9"/>
      <c r="AO414" s="14"/>
      <c r="AP414" s="14"/>
      <c r="AQ414" s="14"/>
      <c r="AR414" s="14"/>
      <c r="AS414" s="14"/>
      <c r="AT414" s="14"/>
      <c r="AU414" s="14"/>
      <c r="AV414" s="14"/>
      <c r="AW414" s="14"/>
    </row>
    <row r="415" spans="1:49" x14ac:dyDescent="0.25">
      <c r="A415" s="14"/>
      <c r="B415" s="14"/>
      <c r="C415" s="14"/>
      <c r="D415" s="14"/>
      <c r="E415" s="14"/>
      <c r="F415" s="14"/>
      <c r="G415" s="7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7"/>
      <c r="AJ415" s="9"/>
      <c r="AK415" s="14"/>
      <c r="AL415" s="14"/>
      <c r="AM415" s="14"/>
      <c r="AN415" s="9"/>
      <c r="AO415" s="14"/>
      <c r="AP415" s="14"/>
      <c r="AQ415" s="14"/>
      <c r="AR415" s="14"/>
      <c r="AS415" s="14"/>
      <c r="AT415" s="14"/>
      <c r="AU415" s="14"/>
      <c r="AV415" s="14"/>
      <c r="AW415" s="14"/>
    </row>
    <row r="416" spans="1:49" x14ac:dyDescent="0.25">
      <c r="A416" s="14"/>
      <c r="B416" s="14"/>
      <c r="C416" s="14"/>
      <c r="D416" s="14"/>
      <c r="E416" s="14"/>
      <c r="F416" s="14"/>
      <c r="G416" s="7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7"/>
      <c r="AJ416" s="9"/>
      <c r="AK416" s="14"/>
      <c r="AL416" s="14"/>
      <c r="AM416" s="14"/>
      <c r="AN416" s="9"/>
      <c r="AO416" s="14"/>
      <c r="AP416" s="14"/>
      <c r="AQ416" s="14"/>
      <c r="AR416" s="14"/>
      <c r="AS416" s="14"/>
      <c r="AT416" s="14"/>
      <c r="AU416" s="14"/>
      <c r="AV416" s="14"/>
      <c r="AW416" s="14"/>
    </row>
    <row r="417" spans="1:49" x14ac:dyDescent="0.25">
      <c r="A417" s="14"/>
      <c r="B417" s="14"/>
      <c r="C417" s="14"/>
      <c r="D417" s="14"/>
      <c r="E417" s="14"/>
      <c r="F417" s="14"/>
      <c r="G417" s="7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7"/>
      <c r="AJ417" s="9"/>
      <c r="AK417" s="14"/>
      <c r="AL417" s="14"/>
      <c r="AM417" s="14"/>
      <c r="AN417" s="9"/>
      <c r="AO417" s="14"/>
      <c r="AP417" s="14"/>
      <c r="AQ417" s="14"/>
      <c r="AR417" s="14"/>
      <c r="AS417" s="14"/>
      <c r="AT417" s="14"/>
      <c r="AU417" s="14"/>
      <c r="AV417" s="14"/>
      <c r="AW417" s="14"/>
    </row>
    <row r="418" spans="1:49" x14ac:dyDescent="0.25">
      <c r="A418" s="14"/>
      <c r="B418" s="14"/>
      <c r="C418" s="14"/>
      <c r="D418" s="14"/>
      <c r="E418" s="14"/>
      <c r="F418" s="14"/>
      <c r="G418" s="7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7"/>
      <c r="AJ418" s="9"/>
      <c r="AK418" s="14"/>
      <c r="AL418" s="14"/>
      <c r="AM418" s="14"/>
      <c r="AN418" s="9"/>
      <c r="AO418" s="14"/>
      <c r="AP418" s="14"/>
      <c r="AQ418" s="14"/>
      <c r="AR418" s="14"/>
      <c r="AS418" s="14"/>
      <c r="AT418" s="14"/>
      <c r="AU418" s="14"/>
      <c r="AV418" s="14"/>
      <c r="AW418" s="14"/>
    </row>
    <row r="419" spans="1:49" x14ac:dyDescent="0.25">
      <c r="A419" s="14"/>
      <c r="B419" s="14"/>
      <c r="C419" s="14"/>
      <c r="D419" s="14"/>
      <c r="E419" s="14"/>
      <c r="F419" s="14"/>
      <c r="G419" s="7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7"/>
      <c r="AJ419" s="9"/>
      <c r="AK419" s="14"/>
      <c r="AL419" s="14"/>
      <c r="AM419" s="14"/>
      <c r="AN419" s="9"/>
      <c r="AO419" s="14"/>
      <c r="AP419" s="14"/>
      <c r="AQ419" s="14"/>
      <c r="AR419" s="14"/>
      <c r="AS419" s="14"/>
      <c r="AT419" s="14"/>
      <c r="AU419" s="14"/>
      <c r="AV419" s="14"/>
      <c r="AW419" s="14"/>
    </row>
    <row r="420" spans="1:49" x14ac:dyDescent="0.25">
      <c r="A420" s="14"/>
      <c r="B420" s="14"/>
      <c r="C420" s="14"/>
      <c r="D420" s="14"/>
      <c r="E420" s="14"/>
      <c r="F420" s="14"/>
      <c r="G420" s="7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7"/>
      <c r="AJ420" s="9"/>
      <c r="AK420" s="14"/>
      <c r="AL420" s="14"/>
      <c r="AM420" s="14"/>
      <c r="AN420" s="9"/>
      <c r="AO420" s="14"/>
      <c r="AP420" s="14"/>
      <c r="AQ420" s="14"/>
      <c r="AR420" s="14"/>
      <c r="AS420" s="14"/>
      <c r="AT420" s="14"/>
      <c r="AU420" s="14"/>
      <c r="AV420" s="14"/>
      <c r="AW420" s="14"/>
    </row>
    <row r="421" spans="1:49" x14ac:dyDescent="0.25">
      <c r="A421" s="14"/>
      <c r="B421" s="14"/>
      <c r="C421" s="14"/>
      <c r="D421" s="14"/>
      <c r="E421" s="14"/>
      <c r="F421" s="14"/>
      <c r="G421" s="7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7"/>
      <c r="AJ421" s="9"/>
      <c r="AK421" s="14"/>
      <c r="AL421" s="14"/>
      <c r="AM421" s="14"/>
      <c r="AN421" s="9"/>
      <c r="AO421" s="14"/>
      <c r="AP421" s="14"/>
      <c r="AQ421" s="14"/>
      <c r="AR421" s="14"/>
      <c r="AS421" s="14"/>
      <c r="AT421" s="14"/>
      <c r="AU421" s="14"/>
      <c r="AV421" s="14"/>
      <c r="AW421" s="14"/>
    </row>
    <row r="422" spans="1:49" x14ac:dyDescent="0.25">
      <c r="A422" s="14"/>
      <c r="B422" s="14"/>
      <c r="C422" s="14"/>
      <c r="D422" s="14"/>
      <c r="E422" s="14"/>
      <c r="F422" s="14"/>
      <c r="G422" s="7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7"/>
      <c r="AJ422" s="9"/>
      <c r="AK422" s="14"/>
      <c r="AL422" s="14"/>
      <c r="AM422" s="14"/>
      <c r="AN422" s="9"/>
      <c r="AO422" s="14"/>
      <c r="AP422" s="14"/>
      <c r="AQ422" s="14"/>
      <c r="AR422" s="14"/>
      <c r="AS422" s="14"/>
      <c r="AT422" s="14"/>
      <c r="AU422" s="14"/>
      <c r="AV422" s="14"/>
      <c r="AW422" s="14"/>
    </row>
    <row r="423" spans="1:49" x14ac:dyDescent="0.25">
      <c r="A423" s="14"/>
      <c r="B423" s="14"/>
      <c r="C423" s="14"/>
      <c r="D423" s="14"/>
      <c r="E423" s="14"/>
      <c r="F423" s="14"/>
      <c r="G423" s="7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7"/>
      <c r="AJ423" s="9"/>
      <c r="AK423" s="14"/>
      <c r="AL423" s="14"/>
      <c r="AM423" s="14"/>
      <c r="AN423" s="9"/>
      <c r="AO423" s="14"/>
      <c r="AP423" s="14"/>
      <c r="AQ423" s="14"/>
      <c r="AR423" s="14"/>
      <c r="AS423" s="14"/>
      <c r="AT423" s="14"/>
      <c r="AU423" s="14"/>
      <c r="AV423" s="14"/>
      <c r="AW423" s="14"/>
    </row>
    <row r="424" spans="1:49" x14ac:dyDescent="0.25">
      <c r="A424" s="14"/>
      <c r="B424" s="14"/>
      <c r="C424" s="14"/>
      <c r="D424" s="14"/>
      <c r="E424" s="14"/>
      <c r="F424" s="14"/>
      <c r="G424" s="7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7"/>
      <c r="AJ424" s="9"/>
      <c r="AK424" s="14"/>
      <c r="AL424" s="14"/>
      <c r="AM424" s="14"/>
      <c r="AN424" s="9"/>
      <c r="AO424" s="14"/>
      <c r="AP424" s="14"/>
      <c r="AQ424" s="14"/>
      <c r="AR424" s="14"/>
      <c r="AS424" s="14"/>
      <c r="AT424" s="14"/>
      <c r="AU424" s="14"/>
      <c r="AV424" s="14"/>
      <c r="AW424" s="14"/>
    </row>
    <row r="425" spans="1:49" x14ac:dyDescent="0.25">
      <c r="A425" s="14"/>
      <c r="B425" s="14"/>
      <c r="C425" s="14"/>
      <c r="D425" s="14"/>
      <c r="E425" s="14"/>
      <c r="F425" s="14"/>
      <c r="G425" s="7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7"/>
      <c r="AJ425" s="9"/>
      <c r="AK425" s="14"/>
      <c r="AL425" s="14"/>
      <c r="AM425" s="14"/>
      <c r="AN425" s="9"/>
      <c r="AO425" s="14"/>
      <c r="AP425" s="14"/>
      <c r="AQ425" s="14"/>
      <c r="AR425" s="14"/>
      <c r="AS425" s="14"/>
      <c r="AT425" s="14"/>
      <c r="AU425" s="14"/>
      <c r="AV425" s="14"/>
      <c r="AW425" s="14"/>
    </row>
    <row r="426" spans="1:49" x14ac:dyDescent="0.25">
      <c r="A426" s="14"/>
      <c r="B426" s="14"/>
      <c r="C426" s="14"/>
      <c r="D426" s="14"/>
      <c r="E426" s="14"/>
      <c r="F426" s="14"/>
      <c r="G426" s="7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7"/>
      <c r="AJ426" s="9"/>
      <c r="AK426" s="14"/>
      <c r="AL426" s="14"/>
      <c r="AM426" s="14"/>
      <c r="AN426" s="9"/>
      <c r="AO426" s="14"/>
      <c r="AP426" s="14"/>
      <c r="AQ426" s="14"/>
      <c r="AR426" s="14"/>
      <c r="AS426" s="14"/>
      <c r="AT426" s="14"/>
      <c r="AU426" s="14"/>
      <c r="AV426" s="14"/>
      <c r="AW426" s="14"/>
    </row>
    <row r="427" spans="1:49" x14ac:dyDescent="0.25">
      <c r="A427" s="14"/>
      <c r="B427" s="14"/>
      <c r="C427" s="14"/>
      <c r="D427" s="14"/>
      <c r="E427" s="14"/>
      <c r="F427" s="14"/>
      <c r="G427" s="7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7"/>
      <c r="AJ427" s="9"/>
      <c r="AK427" s="14"/>
      <c r="AL427" s="14"/>
      <c r="AM427" s="14"/>
      <c r="AN427" s="9"/>
      <c r="AO427" s="14"/>
      <c r="AP427" s="14"/>
      <c r="AQ427" s="14"/>
      <c r="AR427" s="14"/>
      <c r="AS427" s="14"/>
      <c r="AT427" s="14"/>
      <c r="AU427" s="14"/>
      <c r="AV427" s="14"/>
      <c r="AW427" s="14"/>
    </row>
    <row r="428" spans="1:49" x14ac:dyDescent="0.25">
      <c r="A428" s="14"/>
      <c r="B428" s="14"/>
      <c r="C428" s="14"/>
      <c r="D428" s="14"/>
      <c r="E428" s="14"/>
      <c r="F428" s="14"/>
      <c r="G428" s="7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7"/>
      <c r="AJ428" s="9"/>
      <c r="AK428" s="14"/>
      <c r="AL428" s="14"/>
      <c r="AM428" s="14"/>
      <c r="AN428" s="9"/>
      <c r="AO428" s="14"/>
      <c r="AP428" s="14"/>
      <c r="AQ428" s="14"/>
      <c r="AR428" s="14"/>
      <c r="AS428" s="14"/>
      <c r="AT428" s="14"/>
      <c r="AU428" s="14"/>
      <c r="AV428" s="14"/>
      <c r="AW428" s="14"/>
    </row>
    <row r="429" spans="1:49" x14ac:dyDescent="0.25">
      <c r="A429" s="14"/>
      <c r="B429" s="14"/>
      <c r="C429" s="14"/>
      <c r="D429" s="14"/>
      <c r="E429" s="14"/>
      <c r="F429" s="14"/>
      <c r="G429" s="7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7"/>
      <c r="AJ429" s="9"/>
      <c r="AK429" s="14"/>
      <c r="AL429" s="14"/>
      <c r="AM429" s="14"/>
      <c r="AN429" s="9"/>
      <c r="AO429" s="14"/>
      <c r="AP429" s="14"/>
      <c r="AQ429" s="14"/>
      <c r="AR429" s="14"/>
      <c r="AS429" s="14"/>
      <c r="AT429" s="14"/>
      <c r="AU429" s="14"/>
      <c r="AV429" s="14"/>
      <c r="AW429" s="14"/>
    </row>
    <row r="430" spans="1:49" x14ac:dyDescent="0.25">
      <c r="A430" s="14"/>
      <c r="B430" s="14"/>
      <c r="C430" s="14"/>
      <c r="D430" s="14"/>
      <c r="E430" s="14"/>
      <c r="F430" s="14"/>
      <c r="G430" s="7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7"/>
      <c r="AJ430" s="9"/>
      <c r="AK430" s="14"/>
      <c r="AL430" s="14"/>
      <c r="AM430" s="14"/>
      <c r="AN430" s="9"/>
      <c r="AO430" s="14"/>
      <c r="AP430" s="14"/>
      <c r="AQ430" s="14"/>
      <c r="AR430" s="14"/>
      <c r="AS430" s="14"/>
      <c r="AT430" s="14"/>
      <c r="AU430" s="14"/>
      <c r="AV430" s="14"/>
      <c r="AW430" s="14"/>
    </row>
    <row r="431" spans="1:49" x14ac:dyDescent="0.25">
      <c r="A431" s="14"/>
      <c r="B431" s="14"/>
      <c r="C431" s="14"/>
      <c r="D431" s="14"/>
      <c r="E431" s="14"/>
      <c r="F431" s="14"/>
      <c r="G431" s="7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7"/>
      <c r="AJ431" s="9"/>
      <c r="AK431" s="14"/>
      <c r="AL431" s="14"/>
      <c r="AM431" s="14"/>
      <c r="AN431" s="9"/>
      <c r="AO431" s="14"/>
      <c r="AP431" s="14"/>
      <c r="AQ431" s="14"/>
      <c r="AR431" s="14"/>
      <c r="AS431" s="14"/>
      <c r="AT431" s="14"/>
      <c r="AU431" s="14"/>
      <c r="AV431" s="14"/>
      <c r="AW431" s="14"/>
    </row>
    <row r="432" spans="1:49" x14ac:dyDescent="0.25">
      <c r="A432" s="14"/>
      <c r="B432" s="14"/>
      <c r="C432" s="14"/>
      <c r="D432" s="14"/>
      <c r="E432" s="14"/>
      <c r="F432" s="14"/>
      <c r="G432" s="7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7"/>
      <c r="AJ432" s="9"/>
      <c r="AK432" s="14"/>
      <c r="AL432" s="14"/>
      <c r="AM432" s="14"/>
      <c r="AN432" s="9"/>
      <c r="AO432" s="14"/>
      <c r="AP432" s="14"/>
      <c r="AQ432" s="14"/>
      <c r="AR432" s="14"/>
      <c r="AS432" s="14"/>
      <c r="AT432" s="14"/>
      <c r="AU432" s="14"/>
      <c r="AV432" s="14"/>
      <c r="AW432" s="14"/>
    </row>
    <row r="433" spans="1:49" x14ac:dyDescent="0.25">
      <c r="A433" s="14"/>
      <c r="B433" s="14"/>
      <c r="C433" s="14"/>
      <c r="D433" s="14"/>
      <c r="E433" s="14"/>
      <c r="F433" s="14"/>
      <c r="G433" s="7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7"/>
      <c r="AJ433" s="9"/>
      <c r="AK433" s="14"/>
      <c r="AL433" s="14"/>
      <c r="AM433" s="14"/>
      <c r="AN433" s="9"/>
      <c r="AO433" s="14"/>
      <c r="AP433" s="14"/>
      <c r="AQ433" s="14"/>
      <c r="AR433" s="14"/>
      <c r="AS433" s="14"/>
      <c r="AT433" s="14"/>
      <c r="AU433" s="14"/>
      <c r="AV433" s="14"/>
      <c r="AW433" s="14"/>
    </row>
    <row r="434" spans="1:49" x14ac:dyDescent="0.25">
      <c r="A434" s="14"/>
      <c r="B434" s="14"/>
      <c r="C434" s="14"/>
      <c r="D434" s="14"/>
      <c r="E434" s="14"/>
      <c r="F434" s="14"/>
      <c r="G434" s="7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7"/>
      <c r="AJ434" s="9"/>
      <c r="AK434" s="14"/>
      <c r="AL434" s="14"/>
      <c r="AM434" s="14"/>
      <c r="AN434" s="9"/>
      <c r="AO434" s="14"/>
      <c r="AP434" s="14"/>
      <c r="AQ434" s="14"/>
      <c r="AR434" s="14"/>
      <c r="AS434" s="14"/>
      <c r="AT434" s="14"/>
      <c r="AU434" s="14"/>
      <c r="AV434" s="14"/>
      <c r="AW434" s="14"/>
    </row>
    <row r="435" spans="1:49" x14ac:dyDescent="0.25">
      <c r="A435" s="14"/>
      <c r="B435" s="14"/>
      <c r="C435" s="14"/>
      <c r="D435" s="14"/>
      <c r="E435" s="14"/>
      <c r="F435" s="14"/>
      <c r="G435" s="7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7"/>
      <c r="AJ435" s="9"/>
      <c r="AK435" s="14"/>
      <c r="AL435" s="14"/>
      <c r="AM435" s="14"/>
      <c r="AN435" s="9"/>
      <c r="AO435" s="14"/>
      <c r="AP435" s="14"/>
      <c r="AQ435" s="14"/>
      <c r="AR435" s="14"/>
      <c r="AS435" s="14"/>
      <c r="AT435" s="14"/>
      <c r="AU435" s="14"/>
      <c r="AV435" s="14"/>
      <c r="AW435" s="14"/>
    </row>
    <row r="436" spans="1:49" x14ac:dyDescent="0.25">
      <c r="A436" s="14"/>
      <c r="B436" s="14"/>
      <c r="C436" s="14"/>
      <c r="D436" s="14"/>
      <c r="E436" s="14"/>
      <c r="F436" s="14"/>
      <c r="G436" s="7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7"/>
      <c r="AJ436" s="9"/>
      <c r="AK436" s="14"/>
      <c r="AL436" s="14"/>
      <c r="AM436" s="14"/>
      <c r="AN436" s="9"/>
      <c r="AO436" s="14"/>
      <c r="AP436" s="14"/>
      <c r="AQ436" s="14"/>
      <c r="AR436" s="14"/>
      <c r="AS436" s="14"/>
      <c r="AT436" s="14"/>
      <c r="AU436" s="14"/>
      <c r="AV436" s="14"/>
      <c r="AW436" s="14"/>
    </row>
    <row r="437" spans="1:49" x14ac:dyDescent="0.25">
      <c r="A437" s="14"/>
      <c r="B437" s="14"/>
      <c r="C437" s="14"/>
      <c r="D437" s="14"/>
      <c r="E437" s="14"/>
      <c r="F437" s="14"/>
      <c r="G437" s="7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7"/>
      <c r="AJ437" s="9"/>
      <c r="AK437" s="14"/>
      <c r="AL437" s="14"/>
      <c r="AM437" s="14"/>
      <c r="AN437" s="9"/>
      <c r="AO437" s="14"/>
      <c r="AP437" s="14"/>
      <c r="AQ437" s="14"/>
      <c r="AR437" s="14"/>
      <c r="AS437" s="14"/>
      <c r="AT437" s="14"/>
      <c r="AU437" s="14"/>
      <c r="AV437" s="14"/>
      <c r="AW437" s="14"/>
    </row>
    <row r="438" spans="1:49" x14ac:dyDescent="0.25">
      <c r="A438" s="14"/>
      <c r="B438" s="14"/>
      <c r="C438" s="14"/>
      <c r="D438" s="14"/>
      <c r="E438" s="14"/>
      <c r="F438" s="14"/>
      <c r="G438" s="7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7"/>
      <c r="AJ438" s="9"/>
      <c r="AK438" s="14"/>
      <c r="AL438" s="14"/>
      <c r="AM438" s="14"/>
      <c r="AN438" s="9"/>
      <c r="AO438" s="14"/>
      <c r="AP438" s="14"/>
      <c r="AQ438" s="14"/>
      <c r="AR438" s="14"/>
      <c r="AS438" s="14"/>
      <c r="AT438" s="14"/>
      <c r="AU438" s="14"/>
      <c r="AV438" s="14"/>
      <c r="AW438" s="14"/>
    </row>
    <row r="439" spans="1:49" x14ac:dyDescent="0.25">
      <c r="A439" s="14"/>
      <c r="B439" s="14"/>
      <c r="C439" s="14"/>
      <c r="D439" s="14"/>
      <c r="E439" s="14"/>
      <c r="F439" s="14"/>
      <c r="G439" s="7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7"/>
      <c r="AJ439" s="9"/>
      <c r="AK439" s="14"/>
      <c r="AL439" s="14"/>
      <c r="AM439" s="14"/>
      <c r="AN439" s="9"/>
      <c r="AO439" s="14"/>
      <c r="AP439" s="14"/>
      <c r="AQ439" s="14"/>
      <c r="AR439" s="14"/>
      <c r="AS439" s="14"/>
      <c r="AT439" s="14"/>
      <c r="AU439" s="14"/>
      <c r="AV439" s="14"/>
      <c r="AW439" s="14"/>
    </row>
    <row r="440" spans="1:49" x14ac:dyDescent="0.25">
      <c r="A440" s="14"/>
      <c r="B440" s="14"/>
      <c r="C440" s="14"/>
      <c r="D440" s="14"/>
      <c r="E440" s="14"/>
      <c r="F440" s="14"/>
      <c r="G440" s="7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7"/>
      <c r="AJ440" s="9"/>
      <c r="AK440" s="14"/>
      <c r="AL440" s="14"/>
      <c r="AM440" s="14"/>
      <c r="AN440" s="9"/>
      <c r="AO440" s="14"/>
      <c r="AP440" s="14"/>
      <c r="AQ440" s="14"/>
      <c r="AR440" s="14"/>
      <c r="AS440" s="14"/>
      <c r="AT440" s="14"/>
      <c r="AU440" s="14"/>
      <c r="AV440" s="14"/>
      <c r="AW440" s="14"/>
    </row>
    <row r="441" spans="1:49" x14ac:dyDescent="0.25">
      <c r="A441" s="14"/>
      <c r="B441" s="14"/>
      <c r="C441" s="14"/>
      <c r="D441" s="14"/>
      <c r="E441" s="14"/>
      <c r="F441" s="14"/>
      <c r="G441" s="7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7"/>
      <c r="AJ441" s="9"/>
      <c r="AK441" s="14"/>
      <c r="AL441" s="14"/>
      <c r="AM441" s="14"/>
      <c r="AN441" s="9"/>
      <c r="AO441" s="14"/>
      <c r="AP441" s="14"/>
      <c r="AQ441" s="14"/>
      <c r="AR441" s="14"/>
      <c r="AS441" s="14"/>
      <c r="AT441" s="14"/>
      <c r="AU441" s="14"/>
      <c r="AV441" s="14"/>
      <c r="AW441" s="14"/>
    </row>
    <row r="442" spans="1:49" x14ac:dyDescent="0.25">
      <c r="A442" s="14"/>
      <c r="B442" s="14"/>
      <c r="C442" s="14"/>
      <c r="D442" s="14"/>
      <c r="E442" s="14"/>
      <c r="F442" s="14"/>
      <c r="G442" s="7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7"/>
      <c r="AJ442" s="9"/>
      <c r="AK442" s="14"/>
      <c r="AL442" s="14"/>
      <c r="AM442" s="14"/>
      <c r="AN442" s="9"/>
      <c r="AO442" s="14"/>
      <c r="AP442" s="14"/>
      <c r="AQ442" s="14"/>
      <c r="AR442" s="14"/>
      <c r="AS442" s="14"/>
      <c r="AT442" s="14"/>
      <c r="AU442" s="14"/>
      <c r="AV442" s="14"/>
      <c r="AW442" s="14"/>
    </row>
    <row r="443" spans="1:49" x14ac:dyDescent="0.25">
      <c r="A443" s="14"/>
      <c r="B443" s="14"/>
      <c r="C443" s="14"/>
      <c r="D443" s="14"/>
      <c r="E443" s="14"/>
      <c r="F443" s="14"/>
      <c r="G443" s="7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7"/>
      <c r="AJ443" s="9"/>
      <c r="AK443" s="14"/>
      <c r="AL443" s="14"/>
      <c r="AM443" s="14"/>
      <c r="AN443" s="9"/>
      <c r="AO443" s="14"/>
      <c r="AP443" s="14"/>
      <c r="AQ443" s="14"/>
      <c r="AR443" s="14"/>
      <c r="AS443" s="14"/>
      <c r="AT443" s="14"/>
      <c r="AU443" s="14"/>
      <c r="AV443" s="14"/>
      <c r="AW443" s="14"/>
    </row>
    <row r="444" spans="1:49" x14ac:dyDescent="0.25">
      <c r="A444" s="14"/>
      <c r="B444" s="14"/>
      <c r="C444" s="14"/>
      <c r="D444" s="14"/>
      <c r="E444" s="14"/>
      <c r="F444" s="14"/>
      <c r="G444" s="7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7"/>
      <c r="AJ444" s="9"/>
      <c r="AK444" s="14"/>
      <c r="AL444" s="14"/>
      <c r="AM444" s="14"/>
      <c r="AN444" s="9"/>
      <c r="AO444" s="14"/>
      <c r="AP444" s="14"/>
      <c r="AQ444" s="14"/>
      <c r="AR444" s="14"/>
      <c r="AS444" s="14"/>
      <c r="AT444" s="14"/>
      <c r="AU444" s="14"/>
      <c r="AV444" s="14"/>
      <c r="AW444" s="14"/>
    </row>
    <row r="445" spans="1:49" x14ac:dyDescent="0.25">
      <c r="A445" s="14"/>
      <c r="B445" s="14"/>
      <c r="C445" s="14"/>
      <c r="D445" s="14"/>
      <c r="E445" s="14"/>
      <c r="F445" s="14"/>
      <c r="G445" s="7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7"/>
      <c r="AJ445" s="9"/>
      <c r="AK445" s="14"/>
      <c r="AL445" s="14"/>
      <c r="AM445" s="14"/>
      <c r="AN445" s="9"/>
      <c r="AO445" s="14"/>
      <c r="AP445" s="14"/>
      <c r="AQ445" s="14"/>
      <c r="AR445" s="14"/>
      <c r="AS445" s="14"/>
      <c r="AT445" s="14"/>
      <c r="AU445" s="14"/>
      <c r="AV445" s="14"/>
      <c r="AW445" s="14"/>
    </row>
    <row r="446" spans="1:49" x14ac:dyDescent="0.25">
      <c r="A446" s="14"/>
      <c r="B446" s="14"/>
      <c r="C446" s="14"/>
      <c r="D446" s="14"/>
      <c r="E446" s="14"/>
      <c r="F446" s="14"/>
      <c r="G446" s="7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7"/>
      <c r="AJ446" s="9"/>
      <c r="AK446" s="14"/>
      <c r="AL446" s="14"/>
      <c r="AM446" s="14"/>
      <c r="AN446" s="9"/>
      <c r="AO446" s="14"/>
      <c r="AP446" s="14"/>
      <c r="AQ446" s="14"/>
      <c r="AR446" s="14"/>
      <c r="AS446" s="14"/>
      <c r="AT446" s="14"/>
      <c r="AU446" s="14"/>
      <c r="AV446" s="14"/>
      <c r="AW446" s="14"/>
    </row>
    <row r="447" spans="1:49" x14ac:dyDescent="0.25">
      <c r="A447" s="14"/>
      <c r="B447" s="14"/>
      <c r="C447" s="14"/>
      <c r="D447" s="14"/>
      <c r="E447" s="14"/>
      <c r="F447" s="14"/>
      <c r="G447" s="7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7"/>
      <c r="AJ447" s="9"/>
      <c r="AK447" s="14"/>
      <c r="AL447" s="14"/>
      <c r="AM447" s="14"/>
      <c r="AN447" s="9"/>
      <c r="AO447" s="14"/>
      <c r="AP447" s="14"/>
      <c r="AQ447" s="14"/>
      <c r="AR447" s="14"/>
      <c r="AS447" s="14"/>
      <c r="AT447" s="14"/>
      <c r="AU447" s="14"/>
      <c r="AV447" s="14"/>
      <c r="AW447" s="14"/>
    </row>
    <row r="448" spans="1:49" x14ac:dyDescent="0.25">
      <c r="A448" s="14"/>
      <c r="B448" s="14"/>
      <c r="C448" s="14"/>
      <c r="D448" s="14"/>
      <c r="E448" s="14"/>
      <c r="F448" s="14"/>
      <c r="G448" s="7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7"/>
      <c r="AJ448" s="9"/>
      <c r="AK448" s="14"/>
      <c r="AL448" s="14"/>
      <c r="AM448" s="14"/>
      <c r="AN448" s="9"/>
      <c r="AO448" s="14"/>
      <c r="AP448" s="14"/>
      <c r="AQ448" s="14"/>
      <c r="AR448" s="14"/>
      <c r="AS448" s="14"/>
      <c r="AT448" s="14"/>
      <c r="AU448" s="14"/>
      <c r="AV448" s="14"/>
      <c r="AW448" s="14"/>
    </row>
    <row r="449" spans="1:49" x14ac:dyDescent="0.25">
      <c r="A449" s="14"/>
      <c r="B449" s="14"/>
      <c r="C449" s="14"/>
      <c r="D449" s="14"/>
      <c r="E449" s="14"/>
      <c r="F449" s="14"/>
      <c r="G449" s="7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7"/>
      <c r="AJ449" s="9"/>
      <c r="AK449" s="14"/>
      <c r="AL449" s="14"/>
      <c r="AM449" s="14"/>
      <c r="AN449" s="9"/>
      <c r="AO449" s="14"/>
      <c r="AP449" s="14"/>
      <c r="AQ449" s="14"/>
      <c r="AR449" s="14"/>
      <c r="AS449" s="14"/>
      <c r="AT449" s="14"/>
      <c r="AU449" s="14"/>
      <c r="AV449" s="14"/>
      <c r="AW449" s="14"/>
    </row>
    <row r="450" spans="1:49" x14ac:dyDescent="0.25">
      <c r="A450" s="14"/>
      <c r="B450" s="14"/>
      <c r="C450" s="14"/>
      <c r="D450" s="14"/>
      <c r="E450" s="14"/>
      <c r="F450" s="14"/>
      <c r="G450" s="7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7"/>
      <c r="AJ450" s="9"/>
      <c r="AK450" s="14"/>
      <c r="AL450" s="14"/>
      <c r="AM450" s="14"/>
      <c r="AN450" s="9"/>
      <c r="AO450" s="14"/>
      <c r="AP450" s="14"/>
      <c r="AQ450" s="14"/>
      <c r="AR450" s="14"/>
      <c r="AS450" s="14"/>
      <c r="AT450" s="14"/>
      <c r="AU450" s="14"/>
      <c r="AV450" s="14"/>
      <c r="AW450" s="14"/>
    </row>
    <row r="451" spans="1:49" x14ac:dyDescent="0.25">
      <c r="A451" s="14"/>
      <c r="B451" s="14"/>
      <c r="C451" s="14"/>
      <c r="D451" s="14"/>
      <c r="E451" s="14"/>
      <c r="F451" s="14"/>
      <c r="G451" s="7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7"/>
      <c r="AJ451" s="9"/>
      <c r="AK451" s="14"/>
      <c r="AL451" s="14"/>
      <c r="AM451" s="14"/>
      <c r="AN451" s="9"/>
      <c r="AO451" s="14"/>
      <c r="AP451" s="14"/>
      <c r="AQ451" s="14"/>
      <c r="AR451" s="14"/>
      <c r="AS451" s="14"/>
      <c r="AT451" s="14"/>
      <c r="AU451" s="14"/>
      <c r="AV451" s="14"/>
      <c r="AW451" s="14"/>
    </row>
    <row r="452" spans="1:49" x14ac:dyDescent="0.25">
      <c r="A452" s="14"/>
      <c r="B452" s="14"/>
      <c r="C452" s="14"/>
      <c r="D452" s="14"/>
      <c r="E452" s="14"/>
      <c r="F452" s="14"/>
      <c r="G452" s="7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7"/>
      <c r="AJ452" s="9"/>
      <c r="AK452" s="14"/>
      <c r="AL452" s="14"/>
      <c r="AM452" s="14"/>
      <c r="AN452" s="9"/>
      <c r="AO452" s="14"/>
      <c r="AP452" s="14"/>
      <c r="AQ452" s="14"/>
      <c r="AR452" s="14"/>
      <c r="AS452" s="14"/>
      <c r="AT452" s="14"/>
      <c r="AU452" s="14"/>
      <c r="AV452" s="14"/>
      <c r="AW452" s="14"/>
    </row>
    <row r="453" spans="1:49" x14ac:dyDescent="0.25">
      <c r="A453" s="14"/>
      <c r="B453" s="14"/>
      <c r="C453" s="14"/>
      <c r="D453" s="14"/>
      <c r="E453" s="14"/>
      <c r="F453" s="14"/>
      <c r="G453" s="7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7"/>
      <c r="AJ453" s="9"/>
      <c r="AK453" s="14"/>
      <c r="AL453" s="14"/>
      <c r="AM453" s="14"/>
      <c r="AN453" s="9"/>
      <c r="AO453" s="14"/>
      <c r="AP453" s="14"/>
      <c r="AQ453" s="14"/>
      <c r="AR453" s="14"/>
      <c r="AS453" s="14"/>
      <c r="AT453" s="14"/>
      <c r="AU453" s="14"/>
      <c r="AV453" s="14"/>
      <c r="AW453" s="14"/>
    </row>
    <row r="454" spans="1:49" x14ac:dyDescent="0.25">
      <c r="A454" s="14"/>
      <c r="B454" s="14"/>
      <c r="C454" s="14"/>
      <c r="D454" s="14"/>
      <c r="E454" s="14"/>
      <c r="F454" s="14"/>
      <c r="G454" s="7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7"/>
      <c r="AJ454" s="9"/>
      <c r="AK454" s="14"/>
      <c r="AL454" s="14"/>
      <c r="AM454" s="14"/>
      <c r="AN454" s="9"/>
      <c r="AO454" s="14"/>
      <c r="AP454" s="14"/>
      <c r="AQ454" s="14"/>
      <c r="AR454" s="14"/>
      <c r="AS454" s="14"/>
      <c r="AT454" s="14"/>
      <c r="AU454" s="14"/>
      <c r="AV454" s="14"/>
      <c r="AW454" s="14"/>
    </row>
    <row r="455" spans="1:49" x14ac:dyDescent="0.25">
      <c r="A455" s="14"/>
      <c r="B455" s="14"/>
      <c r="C455" s="14"/>
      <c r="D455" s="14"/>
      <c r="E455" s="14"/>
      <c r="F455" s="14"/>
      <c r="G455" s="7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7"/>
      <c r="AJ455" s="9"/>
      <c r="AK455" s="14"/>
      <c r="AL455" s="14"/>
      <c r="AM455" s="14"/>
      <c r="AN455" s="9"/>
      <c r="AO455" s="14"/>
      <c r="AP455" s="14"/>
      <c r="AQ455" s="14"/>
      <c r="AR455" s="14"/>
      <c r="AS455" s="14"/>
      <c r="AT455" s="14"/>
      <c r="AU455" s="14"/>
      <c r="AV455" s="14"/>
      <c r="AW455" s="14"/>
    </row>
    <row r="456" spans="1:49" x14ac:dyDescent="0.25">
      <c r="A456" s="14"/>
      <c r="B456" s="14"/>
      <c r="C456" s="14"/>
      <c r="D456" s="14"/>
      <c r="E456" s="14"/>
      <c r="F456" s="14"/>
      <c r="G456" s="7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7"/>
      <c r="AJ456" s="9"/>
      <c r="AK456" s="14"/>
      <c r="AL456" s="14"/>
      <c r="AM456" s="14"/>
      <c r="AN456" s="9"/>
      <c r="AO456" s="14"/>
      <c r="AP456" s="14"/>
      <c r="AQ456" s="14"/>
      <c r="AR456" s="14"/>
      <c r="AS456" s="14"/>
      <c r="AT456" s="14"/>
      <c r="AU456" s="14"/>
      <c r="AV456" s="14"/>
      <c r="AW456" s="14"/>
    </row>
    <row r="457" spans="1:49" x14ac:dyDescent="0.25">
      <c r="A457" s="14"/>
      <c r="B457" s="14"/>
      <c r="C457" s="14"/>
      <c r="D457" s="14"/>
      <c r="E457" s="14"/>
      <c r="F457" s="14"/>
      <c r="G457" s="7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7"/>
      <c r="AJ457" s="9"/>
      <c r="AK457" s="14"/>
      <c r="AL457" s="14"/>
      <c r="AM457" s="14"/>
      <c r="AN457" s="9"/>
      <c r="AO457" s="14"/>
      <c r="AP457" s="14"/>
      <c r="AQ457" s="14"/>
      <c r="AR457" s="14"/>
      <c r="AS457" s="14"/>
      <c r="AT457" s="14"/>
      <c r="AU457" s="14"/>
      <c r="AV457" s="14"/>
      <c r="AW457" s="14"/>
    </row>
    <row r="458" spans="1:49" x14ac:dyDescent="0.25">
      <c r="A458" s="14"/>
      <c r="B458" s="14"/>
      <c r="C458" s="14"/>
      <c r="D458" s="14"/>
      <c r="E458" s="14"/>
      <c r="F458" s="14"/>
      <c r="G458" s="7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7"/>
      <c r="AJ458" s="9"/>
      <c r="AK458" s="14"/>
      <c r="AL458" s="14"/>
      <c r="AM458" s="14"/>
      <c r="AN458" s="9"/>
      <c r="AO458" s="14"/>
      <c r="AP458" s="14"/>
      <c r="AQ458" s="14"/>
      <c r="AR458" s="14"/>
      <c r="AS458" s="14"/>
      <c r="AT458" s="14"/>
      <c r="AU458" s="14"/>
      <c r="AV458" s="14"/>
      <c r="AW458" s="14"/>
    </row>
    <row r="459" spans="1:49" x14ac:dyDescent="0.25">
      <c r="A459" s="14"/>
      <c r="B459" s="14"/>
      <c r="C459" s="14"/>
      <c r="D459" s="14"/>
      <c r="E459" s="14"/>
      <c r="F459" s="14"/>
      <c r="G459" s="7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7"/>
      <c r="AJ459" s="9"/>
      <c r="AK459" s="14"/>
      <c r="AL459" s="14"/>
      <c r="AM459" s="14"/>
      <c r="AN459" s="9"/>
      <c r="AO459" s="14"/>
      <c r="AP459" s="14"/>
      <c r="AQ459" s="14"/>
      <c r="AR459" s="14"/>
      <c r="AS459" s="14"/>
      <c r="AT459" s="14"/>
      <c r="AU459" s="14"/>
      <c r="AV459" s="14"/>
      <c r="AW459" s="14"/>
    </row>
    <row r="460" spans="1:49" x14ac:dyDescent="0.25">
      <c r="A460" s="14"/>
      <c r="B460" s="14"/>
      <c r="C460" s="14"/>
      <c r="D460" s="14"/>
      <c r="E460" s="14"/>
      <c r="F460" s="14"/>
      <c r="G460" s="7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7"/>
      <c r="AJ460" s="9"/>
      <c r="AK460" s="14"/>
      <c r="AL460" s="14"/>
      <c r="AM460" s="14"/>
      <c r="AN460" s="9"/>
      <c r="AO460" s="14"/>
      <c r="AP460" s="14"/>
      <c r="AQ460" s="14"/>
      <c r="AR460" s="14"/>
      <c r="AS460" s="14"/>
      <c r="AT460" s="14"/>
      <c r="AU460" s="14"/>
      <c r="AV460" s="14"/>
      <c r="AW460" s="14"/>
    </row>
    <row r="461" spans="1:49" x14ac:dyDescent="0.25">
      <c r="A461" s="14"/>
      <c r="B461" s="14"/>
      <c r="C461" s="14"/>
      <c r="D461" s="14"/>
      <c r="E461" s="14"/>
      <c r="F461" s="14"/>
      <c r="G461" s="7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7"/>
      <c r="AJ461" s="9"/>
      <c r="AK461" s="14"/>
      <c r="AL461" s="14"/>
      <c r="AM461" s="14"/>
      <c r="AN461" s="9"/>
      <c r="AO461" s="14"/>
      <c r="AP461" s="14"/>
      <c r="AQ461" s="14"/>
      <c r="AR461" s="14"/>
      <c r="AS461" s="14"/>
      <c r="AT461" s="14"/>
      <c r="AU461" s="14"/>
      <c r="AV461" s="14"/>
      <c r="AW461" s="14"/>
    </row>
    <row r="462" spans="1:49" x14ac:dyDescent="0.25">
      <c r="A462" s="14"/>
      <c r="B462" s="14"/>
      <c r="C462" s="14"/>
      <c r="D462" s="14"/>
      <c r="E462" s="14"/>
      <c r="F462" s="14"/>
      <c r="G462" s="7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7"/>
      <c r="AJ462" s="9"/>
      <c r="AK462" s="14"/>
      <c r="AL462" s="14"/>
      <c r="AM462" s="14"/>
      <c r="AN462" s="9"/>
      <c r="AO462" s="14"/>
      <c r="AP462" s="14"/>
      <c r="AQ462" s="14"/>
      <c r="AR462" s="14"/>
      <c r="AS462" s="14"/>
      <c r="AT462" s="14"/>
      <c r="AU462" s="14"/>
      <c r="AV462" s="14"/>
      <c r="AW462" s="14"/>
    </row>
    <row r="463" spans="1:49" x14ac:dyDescent="0.25">
      <c r="A463" s="14"/>
      <c r="B463" s="14"/>
      <c r="C463" s="14"/>
      <c r="D463" s="14"/>
      <c r="E463" s="14"/>
      <c r="F463" s="14"/>
      <c r="G463" s="7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7"/>
      <c r="AJ463" s="9"/>
      <c r="AK463" s="14"/>
      <c r="AL463" s="14"/>
      <c r="AM463" s="14"/>
      <c r="AN463" s="9"/>
      <c r="AO463" s="14"/>
      <c r="AP463" s="14"/>
      <c r="AQ463" s="14"/>
      <c r="AR463" s="14"/>
      <c r="AS463" s="14"/>
      <c r="AT463" s="14"/>
      <c r="AU463" s="14"/>
      <c r="AV463" s="14"/>
      <c r="AW463" s="14"/>
    </row>
    <row r="464" spans="1:49" x14ac:dyDescent="0.25">
      <c r="A464" s="14"/>
      <c r="B464" s="14"/>
      <c r="C464" s="14"/>
      <c r="D464" s="14"/>
      <c r="E464" s="14"/>
      <c r="F464" s="14"/>
      <c r="G464" s="7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7"/>
      <c r="AJ464" s="9"/>
      <c r="AK464" s="14"/>
      <c r="AL464" s="14"/>
      <c r="AM464" s="14"/>
      <c r="AN464" s="9"/>
      <c r="AO464" s="14"/>
      <c r="AP464" s="14"/>
      <c r="AQ464" s="14"/>
      <c r="AR464" s="14"/>
      <c r="AS464" s="14"/>
      <c r="AT464" s="14"/>
      <c r="AU464" s="14"/>
      <c r="AV464" s="14"/>
      <c r="AW464" s="14"/>
    </row>
    <row r="465" spans="1:49" x14ac:dyDescent="0.25">
      <c r="A465" s="14"/>
      <c r="B465" s="14"/>
      <c r="C465" s="14"/>
      <c r="D465" s="14"/>
      <c r="E465" s="14"/>
      <c r="F465" s="14"/>
      <c r="G465" s="7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7"/>
      <c r="AJ465" s="9"/>
      <c r="AK465" s="14"/>
      <c r="AL465" s="14"/>
      <c r="AM465" s="14"/>
      <c r="AN465" s="9"/>
      <c r="AO465" s="14"/>
      <c r="AP465" s="14"/>
      <c r="AQ465" s="14"/>
      <c r="AR465" s="14"/>
      <c r="AS465" s="14"/>
      <c r="AT465" s="14"/>
      <c r="AU465" s="14"/>
      <c r="AV465" s="14"/>
      <c r="AW465" s="14"/>
    </row>
    <row r="466" spans="1:49" x14ac:dyDescent="0.25">
      <c r="A466" s="14"/>
      <c r="B466" s="14"/>
      <c r="C466" s="14"/>
      <c r="D466" s="14"/>
      <c r="E466" s="14"/>
      <c r="F466" s="14"/>
      <c r="G466" s="7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7"/>
      <c r="AJ466" s="9"/>
      <c r="AK466" s="14"/>
      <c r="AL466" s="14"/>
      <c r="AM466" s="14"/>
      <c r="AN466" s="9"/>
      <c r="AO466" s="14"/>
      <c r="AP466" s="14"/>
      <c r="AQ466" s="14"/>
      <c r="AR466" s="14"/>
      <c r="AS466" s="14"/>
      <c r="AT466" s="14"/>
      <c r="AU466" s="14"/>
      <c r="AV466" s="14"/>
      <c r="AW466" s="14"/>
    </row>
    <row r="467" spans="1:49" x14ac:dyDescent="0.25">
      <c r="A467" s="14"/>
      <c r="B467" s="14"/>
      <c r="C467" s="14"/>
      <c r="D467" s="14"/>
      <c r="E467" s="14"/>
      <c r="F467" s="14"/>
      <c r="G467" s="7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7"/>
      <c r="AJ467" s="9"/>
      <c r="AK467" s="14"/>
      <c r="AL467" s="14"/>
      <c r="AM467" s="14"/>
      <c r="AN467" s="9"/>
      <c r="AO467" s="14"/>
      <c r="AP467" s="14"/>
      <c r="AQ467" s="14"/>
      <c r="AR467" s="14"/>
      <c r="AS467" s="14"/>
      <c r="AT467" s="14"/>
      <c r="AU467" s="14"/>
      <c r="AV467" s="14"/>
      <c r="AW467" s="14"/>
    </row>
    <row r="468" spans="1:49" x14ac:dyDescent="0.25">
      <c r="A468" s="14"/>
      <c r="B468" s="14"/>
      <c r="C468" s="14"/>
      <c r="D468" s="14"/>
      <c r="E468" s="14"/>
      <c r="F468" s="14"/>
      <c r="G468" s="7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7"/>
      <c r="AJ468" s="9"/>
      <c r="AK468" s="14"/>
      <c r="AL468" s="14"/>
      <c r="AM468" s="14"/>
      <c r="AN468" s="9"/>
      <c r="AO468" s="14"/>
      <c r="AP468" s="14"/>
      <c r="AQ468" s="14"/>
      <c r="AR468" s="14"/>
      <c r="AS468" s="14"/>
      <c r="AT468" s="14"/>
      <c r="AU468" s="14"/>
      <c r="AV468" s="14"/>
      <c r="AW468" s="14"/>
    </row>
    <row r="469" spans="1:49" x14ac:dyDescent="0.25">
      <c r="A469" s="14"/>
      <c r="B469" s="14"/>
      <c r="C469" s="14"/>
      <c r="D469" s="14"/>
      <c r="E469" s="14"/>
      <c r="F469" s="14"/>
      <c r="G469" s="7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7"/>
      <c r="AJ469" s="9"/>
      <c r="AK469" s="14"/>
      <c r="AL469" s="14"/>
      <c r="AM469" s="14"/>
      <c r="AN469" s="9"/>
      <c r="AO469" s="14"/>
      <c r="AP469" s="14"/>
      <c r="AQ469" s="14"/>
      <c r="AR469" s="14"/>
      <c r="AS469" s="14"/>
      <c r="AT469" s="14"/>
      <c r="AU469" s="14"/>
      <c r="AV469" s="14"/>
      <c r="AW469" s="14"/>
    </row>
    <row r="470" spans="1:49" x14ac:dyDescent="0.25">
      <c r="A470" s="14"/>
      <c r="B470" s="14"/>
      <c r="C470" s="14"/>
      <c r="D470" s="14"/>
      <c r="E470" s="14"/>
      <c r="F470" s="14"/>
      <c r="G470" s="7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7"/>
      <c r="AJ470" s="9"/>
      <c r="AK470" s="14"/>
      <c r="AL470" s="14"/>
      <c r="AM470" s="14"/>
      <c r="AN470" s="9"/>
      <c r="AO470" s="14"/>
      <c r="AP470" s="14"/>
      <c r="AQ470" s="14"/>
      <c r="AR470" s="14"/>
      <c r="AS470" s="14"/>
      <c r="AT470" s="14"/>
      <c r="AU470" s="14"/>
      <c r="AV470" s="14"/>
      <c r="AW470" s="14"/>
    </row>
    <row r="471" spans="1:49" x14ac:dyDescent="0.25">
      <c r="A471" s="14"/>
      <c r="B471" s="14"/>
      <c r="C471" s="14"/>
      <c r="D471" s="14"/>
      <c r="E471" s="14"/>
      <c r="F471" s="14"/>
      <c r="G471" s="7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7"/>
      <c r="AJ471" s="9"/>
      <c r="AK471" s="14"/>
      <c r="AL471" s="14"/>
      <c r="AM471" s="14"/>
      <c r="AN471" s="9"/>
      <c r="AO471" s="14"/>
      <c r="AP471" s="14"/>
      <c r="AQ471" s="14"/>
      <c r="AR471" s="14"/>
      <c r="AS471" s="14"/>
      <c r="AT471" s="14"/>
      <c r="AU471" s="14"/>
      <c r="AV471" s="14"/>
      <c r="AW471" s="14"/>
    </row>
    <row r="472" spans="1:49" x14ac:dyDescent="0.25">
      <c r="A472" s="14"/>
      <c r="B472" s="14"/>
      <c r="C472" s="14"/>
      <c r="D472" s="14"/>
      <c r="E472" s="14"/>
      <c r="F472" s="14"/>
      <c r="G472" s="7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7"/>
      <c r="AJ472" s="9"/>
      <c r="AK472" s="14"/>
      <c r="AL472" s="14"/>
      <c r="AM472" s="14"/>
      <c r="AN472" s="9"/>
      <c r="AO472" s="14"/>
      <c r="AP472" s="14"/>
      <c r="AQ472" s="14"/>
      <c r="AR472" s="14"/>
      <c r="AS472" s="14"/>
      <c r="AT472" s="14"/>
      <c r="AU472" s="14"/>
      <c r="AV472" s="14"/>
      <c r="AW472" s="14"/>
    </row>
    <row r="473" spans="1:49" x14ac:dyDescent="0.25">
      <c r="A473" s="14"/>
      <c r="B473" s="14"/>
      <c r="C473" s="14"/>
      <c r="D473" s="14"/>
      <c r="E473" s="14"/>
      <c r="F473" s="14"/>
      <c r="G473" s="7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7"/>
      <c r="AJ473" s="9"/>
      <c r="AK473" s="14"/>
      <c r="AL473" s="14"/>
      <c r="AM473" s="14"/>
      <c r="AN473" s="9"/>
      <c r="AO473" s="14"/>
      <c r="AP473" s="14"/>
      <c r="AQ473" s="14"/>
      <c r="AR473" s="14"/>
      <c r="AS473" s="14"/>
      <c r="AT473" s="14"/>
      <c r="AU473" s="14"/>
      <c r="AV473" s="14"/>
      <c r="AW473" s="14"/>
    </row>
    <row r="474" spans="1:49" x14ac:dyDescent="0.25">
      <c r="A474" s="14"/>
      <c r="B474" s="14"/>
      <c r="C474" s="14"/>
      <c r="D474" s="14"/>
      <c r="E474" s="14"/>
      <c r="F474" s="14"/>
      <c r="G474" s="7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7"/>
      <c r="AJ474" s="9"/>
      <c r="AK474" s="14"/>
      <c r="AL474" s="14"/>
      <c r="AM474" s="14"/>
      <c r="AN474" s="9"/>
      <c r="AO474" s="14"/>
      <c r="AP474" s="14"/>
      <c r="AQ474" s="14"/>
      <c r="AR474" s="14"/>
      <c r="AS474" s="14"/>
      <c r="AT474" s="14"/>
      <c r="AU474" s="14"/>
      <c r="AV474" s="14"/>
      <c r="AW474" s="14"/>
    </row>
    <row r="475" spans="1:49" x14ac:dyDescent="0.25">
      <c r="A475" s="14"/>
      <c r="B475" s="14"/>
      <c r="C475" s="14"/>
      <c r="D475" s="14"/>
      <c r="E475" s="14"/>
      <c r="F475" s="14"/>
      <c r="G475" s="7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7"/>
      <c r="AJ475" s="9"/>
      <c r="AK475" s="14"/>
      <c r="AL475" s="14"/>
      <c r="AM475" s="14"/>
      <c r="AN475" s="9"/>
      <c r="AO475" s="14"/>
      <c r="AP475" s="14"/>
      <c r="AQ475" s="14"/>
      <c r="AR475" s="14"/>
      <c r="AS475" s="14"/>
      <c r="AT475" s="14"/>
      <c r="AU475" s="14"/>
      <c r="AV475" s="14"/>
      <c r="AW475" s="14"/>
    </row>
    <row r="476" spans="1:49" x14ac:dyDescent="0.25">
      <c r="A476" s="14"/>
      <c r="B476" s="14"/>
      <c r="C476" s="14"/>
      <c r="D476" s="14"/>
      <c r="E476" s="14"/>
      <c r="F476" s="14"/>
      <c r="G476" s="7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7"/>
      <c r="AJ476" s="9"/>
      <c r="AK476" s="14"/>
      <c r="AL476" s="14"/>
      <c r="AM476" s="14"/>
      <c r="AN476" s="9"/>
      <c r="AO476" s="14"/>
      <c r="AP476" s="14"/>
      <c r="AQ476" s="14"/>
      <c r="AR476" s="14"/>
      <c r="AS476" s="14"/>
      <c r="AT476" s="14"/>
      <c r="AU476" s="14"/>
      <c r="AV476" s="14"/>
      <c r="AW476" s="14"/>
    </row>
    <row r="477" spans="1:49" x14ac:dyDescent="0.25">
      <c r="A477" s="14"/>
      <c r="B477" s="14"/>
      <c r="C477" s="14"/>
      <c r="D477" s="14"/>
      <c r="E477" s="14"/>
      <c r="F477" s="14"/>
      <c r="G477" s="7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7"/>
      <c r="AJ477" s="9"/>
      <c r="AK477" s="14"/>
      <c r="AL477" s="14"/>
      <c r="AM477" s="14"/>
      <c r="AN477" s="9"/>
      <c r="AO477" s="14"/>
      <c r="AP477" s="14"/>
      <c r="AQ477" s="14"/>
      <c r="AR477" s="14"/>
      <c r="AS477" s="14"/>
      <c r="AT477" s="14"/>
      <c r="AU477" s="14"/>
      <c r="AV477" s="14"/>
      <c r="AW477" s="14"/>
    </row>
    <row r="478" spans="1:49" x14ac:dyDescent="0.25">
      <c r="A478" s="14"/>
      <c r="B478" s="14"/>
      <c r="C478" s="14"/>
      <c r="D478" s="14"/>
      <c r="E478" s="14"/>
      <c r="F478" s="14"/>
      <c r="G478" s="7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7"/>
      <c r="AJ478" s="9"/>
      <c r="AK478" s="14"/>
      <c r="AL478" s="14"/>
      <c r="AM478" s="14"/>
      <c r="AN478" s="9"/>
      <c r="AO478" s="14"/>
      <c r="AP478" s="14"/>
      <c r="AQ478" s="14"/>
      <c r="AR478" s="14"/>
      <c r="AS478" s="14"/>
      <c r="AT478" s="14"/>
      <c r="AU478" s="14"/>
      <c r="AV478" s="14"/>
      <c r="AW478" s="14"/>
    </row>
    <row r="479" spans="1:49" x14ac:dyDescent="0.25">
      <c r="A479" s="14"/>
      <c r="B479" s="14"/>
      <c r="C479" s="14"/>
      <c r="D479" s="14"/>
      <c r="E479" s="14"/>
      <c r="F479" s="14"/>
      <c r="G479" s="7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7"/>
      <c r="AJ479" s="9"/>
      <c r="AK479" s="14"/>
      <c r="AL479" s="14"/>
      <c r="AM479" s="14"/>
      <c r="AN479" s="9"/>
      <c r="AO479" s="14"/>
      <c r="AP479" s="14"/>
      <c r="AQ479" s="14"/>
      <c r="AR479" s="14"/>
      <c r="AS479" s="14"/>
      <c r="AT479" s="14"/>
      <c r="AU479" s="14"/>
      <c r="AV479" s="14"/>
      <c r="AW479" s="14"/>
    </row>
    <row r="480" spans="1:49" x14ac:dyDescent="0.25">
      <c r="A480" s="14"/>
      <c r="B480" s="14"/>
      <c r="C480" s="14"/>
      <c r="D480" s="14"/>
      <c r="E480" s="14"/>
      <c r="F480" s="14"/>
      <c r="G480" s="7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7"/>
      <c r="AJ480" s="9"/>
      <c r="AK480" s="14"/>
      <c r="AL480" s="14"/>
      <c r="AM480" s="14"/>
      <c r="AN480" s="9"/>
      <c r="AO480" s="14"/>
      <c r="AP480" s="14"/>
      <c r="AQ480" s="14"/>
      <c r="AR480" s="14"/>
      <c r="AS480" s="14"/>
      <c r="AT480" s="14"/>
      <c r="AU480" s="14"/>
      <c r="AV480" s="14"/>
      <c r="AW480" s="14"/>
    </row>
    <row r="481" spans="1:49" x14ac:dyDescent="0.25">
      <c r="A481" s="14"/>
      <c r="B481" s="14"/>
      <c r="C481" s="14"/>
      <c r="D481" s="14"/>
      <c r="E481" s="14"/>
      <c r="F481" s="14"/>
      <c r="G481" s="7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7"/>
      <c r="AJ481" s="9"/>
      <c r="AK481" s="14"/>
      <c r="AL481" s="14"/>
      <c r="AM481" s="14"/>
      <c r="AN481" s="9"/>
      <c r="AO481" s="14"/>
      <c r="AP481" s="14"/>
      <c r="AQ481" s="14"/>
      <c r="AR481" s="14"/>
      <c r="AS481" s="14"/>
      <c r="AT481" s="14"/>
      <c r="AU481" s="14"/>
      <c r="AV481" s="14"/>
      <c r="AW481" s="14"/>
    </row>
    <row r="482" spans="1:49" x14ac:dyDescent="0.25">
      <c r="A482" s="14"/>
      <c r="B482" s="14"/>
      <c r="C482" s="14"/>
      <c r="D482" s="14"/>
      <c r="E482" s="14"/>
      <c r="F482" s="14"/>
      <c r="G482" s="7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7"/>
      <c r="AJ482" s="9"/>
      <c r="AK482" s="14"/>
      <c r="AL482" s="14"/>
      <c r="AM482" s="14"/>
      <c r="AN482" s="9"/>
      <c r="AO482" s="14"/>
      <c r="AP482" s="14"/>
      <c r="AQ482" s="14"/>
      <c r="AR482" s="14"/>
      <c r="AS482" s="14"/>
      <c r="AT482" s="14"/>
      <c r="AU482" s="14"/>
      <c r="AV482" s="14"/>
      <c r="AW482" s="14"/>
    </row>
    <row r="483" spans="1:49" x14ac:dyDescent="0.25">
      <c r="A483" s="14"/>
      <c r="B483" s="14"/>
      <c r="C483" s="14"/>
      <c r="D483" s="14"/>
      <c r="E483" s="14"/>
      <c r="F483" s="14"/>
      <c r="G483" s="7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7"/>
      <c r="AJ483" s="9"/>
      <c r="AK483" s="14"/>
      <c r="AL483" s="14"/>
      <c r="AM483" s="14"/>
      <c r="AN483" s="9"/>
      <c r="AO483" s="14"/>
      <c r="AP483" s="14"/>
      <c r="AQ483" s="14"/>
      <c r="AR483" s="14"/>
      <c r="AS483" s="14"/>
      <c r="AT483" s="14"/>
      <c r="AU483" s="14"/>
      <c r="AV483" s="14"/>
      <c r="AW483" s="14"/>
    </row>
    <row r="484" spans="1:49" x14ac:dyDescent="0.25">
      <c r="A484" s="14"/>
      <c r="B484" s="14"/>
      <c r="C484" s="14"/>
      <c r="D484" s="14"/>
      <c r="E484" s="14"/>
      <c r="F484" s="14"/>
      <c r="G484" s="7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7"/>
      <c r="AJ484" s="9"/>
      <c r="AK484" s="14"/>
      <c r="AL484" s="14"/>
      <c r="AM484" s="14"/>
      <c r="AN484" s="9"/>
      <c r="AO484" s="14"/>
      <c r="AP484" s="14"/>
      <c r="AQ484" s="14"/>
      <c r="AR484" s="14"/>
      <c r="AS484" s="14"/>
      <c r="AT484" s="14"/>
      <c r="AU484" s="14"/>
      <c r="AV484" s="14"/>
      <c r="AW484" s="14"/>
    </row>
    <row r="485" spans="1:49" x14ac:dyDescent="0.25">
      <c r="A485" s="14"/>
      <c r="B485" s="14"/>
      <c r="C485" s="14"/>
      <c r="D485" s="14"/>
      <c r="E485" s="14"/>
      <c r="F485" s="14"/>
      <c r="G485" s="7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7"/>
      <c r="AJ485" s="9"/>
      <c r="AK485" s="14"/>
      <c r="AL485" s="14"/>
      <c r="AM485" s="14"/>
      <c r="AN485" s="9"/>
      <c r="AO485" s="14"/>
      <c r="AP485" s="14"/>
      <c r="AQ485" s="14"/>
      <c r="AR485" s="14"/>
      <c r="AS485" s="14"/>
      <c r="AT485" s="14"/>
      <c r="AU485" s="14"/>
      <c r="AV485" s="14"/>
      <c r="AW485" s="14"/>
    </row>
    <row r="486" spans="1:49" x14ac:dyDescent="0.25">
      <c r="A486" s="14"/>
      <c r="B486" s="14"/>
      <c r="C486" s="14"/>
      <c r="D486" s="14"/>
      <c r="E486" s="14"/>
      <c r="F486" s="14"/>
      <c r="G486" s="7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7"/>
      <c r="AJ486" s="9"/>
      <c r="AK486" s="14"/>
      <c r="AL486" s="14"/>
      <c r="AM486" s="14"/>
      <c r="AN486" s="9"/>
      <c r="AO486" s="14"/>
      <c r="AP486" s="14"/>
      <c r="AQ486" s="14"/>
      <c r="AR486" s="14"/>
      <c r="AS486" s="14"/>
      <c r="AT486" s="14"/>
      <c r="AU486" s="14"/>
      <c r="AV486" s="14"/>
      <c r="AW486" s="14"/>
    </row>
    <row r="487" spans="1:49" x14ac:dyDescent="0.25">
      <c r="A487" s="14"/>
      <c r="B487" s="14"/>
      <c r="C487" s="14"/>
      <c r="D487" s="14"/>
      <c r="E487" s="14"/>
      <c r="F487" s="14"/>
      <c r="G487" s="7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7"/>
      <c r="AJ487" s="9"/>
      <c r="AK487" s="14"/>
      <c r="AL487" s="14"/>
      <c r="AM487" s="14"/>
      <c r="AN487" s="9"/>
      <c r="AO487" s="14"/>
      <c r="AP487" s="14"/>
      <c r="AQ487" s="14"/>
      <c r="AR487" s="14"/>
      <c r="AS487" s="14"/>
      <c r="AT487" s="14"/>
      <c r="AU487" s="14"/>
      <c r="AV487" s="14"/>
      <c r="AW487" s="14"/>
    </row>
    <row r="488" spans="1:49" x14ac:dyDescent="0.25">
      <c r="A488" s="14"/>
      <c r="B488" s="14"/>
      <c r="C488" s="14"/>
      <c r="D488" s="14"/>
      <c r="E488" s="14"/>
      <c r="F488" s="14"/>
      <c r="G488" s="7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7"/>
      <c r="AJ488" s="9"/>
      <c r="AK488" s="14"/>
      <c r="AL488" s="14"/>
      <c r="AM488" s="14"/>
      <c r="AN488" s="9"/>
      <c r="AO488" s="14"/>
      <c r="AP488" s="14"/>
      <c r="AQ488" s="14"/>
      <c r="AR488" s="14"/>
      <c r="AS488" s="14"/>
      <c r="AT488" s="14"/>
      <c r="AU488" s="14"/>
      <c r="AV488" s="14"/>
      <c r="AW488" s="14"/>
    </row>
    <row r="489" spans="1:49" x14ac:dyDescent="0.25">
      <c r="A489" s="14"/>
      <c r="B489" s="14"/>
      <c r="C489" s="14"/>
      <c r="D489" s="14"/>
      <c r="E489" s="14"/>
      <c r="F489" s="14"/>
      <c r="G489" s="7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7"/>
      <c r="AJ489" s="9"/>
      <c r="AK489" s="14"/>
      <c r="AL489" s="14"/>
      <c r="AM489" s="14"/>
      <c r="AN489" s="9"/>
      <c r="AO489" s="14"/>
      <c r="AP489" s="14"/>
      <c r="AQ489" s="14"/>
      <c r="AR489" s="14"/>
      <c r="AS489" s="14"/>
      <c r="AT489" s="14"/>
      <c r="AU489" s="14"/>
      <c r="AV489" s="14"/>
      <c r="AW489" s="14"/>
    </row>
  </sheetData>
  <autoFilter ref="A3:AN6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2025-07-22T12:36:37Z</dcterms:created>
  <dcterms:modified xsi:type="dcterms:W3CDTF">2025-07-24T06:37:49Z</dcterms:modified>
</cp:coreProperties>
</file>