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Симф КИ\"/>
    </mc:Choice>
  </mc:AlternateContent>
  <xr:revisionPtr revIDLastSave="0" documentId="13_ncr:1_{1A696E99-5745-4B2F-93AE-3DF3726395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3" i="1" l="1"/>
  <c r="AJ75" i="1"/>
  <c r="AJ45" i="1"/>
  <c r="AJ109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1" i="1"/>
  <c r="AH52" i="1"/>
  <c r="AH53" i="1"/>
  <c r="AH54" i="1"/>
  <c r="AH55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2" i="1"/>
  <c r="AH103" i="1"/>
  <c r="AH104" i="1"/>
  <c r="AH105" i="1"/>
  <c r="AH106" i="1"/>
  <c r="AH107" i="1"/>
  <c r="AH108" i="1"/>
  <c r="AH109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55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W97" i="1"/>
  <c r="Z97" i="1" s="1"/>
  <c r="W99" i="1"/>
  <c r="Z99" i="1" s="1"/>
  <c r="W101" i="1"/>
  <c r="Z101" i="1" s="1"/>
  <c r="W103" i="1"/>
  <c r="Z103" i="1" s="1"/>
  <c r="W105" i="1"/>
  <c r="Z105" i="1" s="1"/>
  <c r="W107" i="1"/>
  <c r="Z107" i="1" s="1"/>
  <c r="W109" i="1"/>
  <c r="Z109" i="1" s="1"/>
  <c r="W111" i="1"/>
  <c r="Z111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109" i="1"/>
  <c r="AD110" i="1"/>
  <c r="W110" i="1" s="1"/>
  <c r="Z110" i="1" s="1"/>
  <c r="AD111" i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N6" i="1" s="1"/>
  <c r="M8" i="1"/>
  <c r="M9" i="1"/>
  <c r="Y9" i="1" s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Y25" i="1" s="1"/>
  <c r="M26" i="1"/>
  <c r="M27" i="1"/>
  <c r="M28" i="1"/>
  <c r="M29" i="1"/>
  <c r="M30" i="1"/>
  <c r="M31" i="1"/>
  <c r="Y31" i="1" s="1"/>
  <c r="M32" i="1"/>
  <c r="M33" i="1"/>
  <c r="M34" i="1"/>
  <c r="M35" i="1"/>
  <c r="M36" i="1"/>
  <c r="M37" i="1"/>
  <c r="M38" i="1"/>
  <c r="M39" i="1"/>
  <c r="M40" i="1"/>
  <c r="M41" i="1"/>
  <c r="Y41" i="1" s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Y57" i="1" s="1"/>
  <c r="M58" i="1"/>
  <c r="M59" i="1"/>
  <c r="M60" i="1"/>
  <c r="M61" i="1"/>
  <c r="M62" i="1"/>
  <c r="M63" i="1"/>
  <c r="M64" i="1"/>
  <c r="M65" i="1"/>
  <c r="Y65" i="1" s="1"/>
  <c r="M66" i="1"/>
  <c r="M67" i="1"/>
  <c r="M68" i="1"/>
  <c r="M69" i="1"/>
  <c r="M70" i="1"/>
  <c r="M71" i="1"/>
  <c r="M72" i="1"/>
  <c r="M73" i="1"/>
  <c r="Y73" i="1" s="1"/>
  <c r="M74" i="1"/>
  <c r="M75" i="1"/>
  <c r="M76" i="1"/>
  <c r="M77" i="1"/>
  <c r="M78" i="1"/>
  <c r="M79" i="1"/>
  <c r="M80" i="1"/>
  <c r="M81" i="1"/>
  <c r="Y81" i="1" s="1"/>
  <c r="M82" i="1"/>
  <c r="M83" i="1"/>
  <c r="M84" i="1"/>
  <c r="M85" i="1"/>
  <c r="M86" i="1"/>
  <c r="M87" i="1"/>
  <c r="M88" i="1"/>
  <c r="M89" i="1"/>
  <c r="Y89" i="1" s="1"/>
  <c r="M90" i="1"/>
  <c r="M91" i="1"/>
  <c r="M92" i="1"/>
  <c r="M93" i="1"/>
  <c r="M94" i="1"/>
  <c r="M95" i="1"/>
  <c r="M96" i="1"/>
  <c r="M97" i="1"/>
  <c r="Y97" i="1" s="1"/>
  <c r="M98" i="1"/>
  <c r="M99" i="1"/>
  <c r="M100" i="1"/>
  <c r="M101" i="1"/>
  <c r="M102" i="1"/>
  <c r="M103" i="1"/>
  <c r="M104" i="1"/>
  <c r="M105" i="1"/>
  <c r="Y105" i="1" s="1"/>
  <c r="M106" i="1"/>
  <c r="M107" i="1"/>
  <c r="M108" i="1"/>
  <c r="M109" i="1"/>
  <c r="M110" i="1"/>
  <c r="M111" i="1"/>
  <c r="M7" i="1"/>
  <c r="L8" i="1"/>
  <c r="Y8" i="1" s="1"/>
  <c r="L9" i="1"/>
  <c r="L10" i="1"/>
  <c r="Y10" i="1" s="1"/>
  <c r="L11" i="1"/>
  <c r="L12" i="1"/>
  <c r="Y12" i="1" s="1"/>
  <c r="L13" i="1"/>
  <c r="L14" i="1"/>
  <c r="Y14" i="1" s="1"/>
  <c r="L15" i="1"/>
  <c r="L16" i="1"/>
  <c r="Y16" i="1" s="1"/>
  <c r="L17" i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L51" i="1"/>
  <c r="L52" i="1"/>
  <c r="Y52" i="1" s="1"/>
  <c r="L53" i="1"/>
  <c r="L54" i="1"/>
  <c r="Y54" i="1" s="1"/>
  <c r="L55" i="1"/>
  <c r="L56" i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7" i="1"/>
  <c r="Y7" i="1" s="1"/>
  <c r="K82" i="1"/>
  <c r="K84" i="1"/>
  <c r="K86" i="1"/>
  <c r="K88" i="1"/>
  <c r="K90" i="1"/>
  <c r="K92" i="1"/>
  <c r="K94" i="1"/>
  <c r="K96" i="1"/>
  <c r="K98" i="1"/>
  <c r="K99" i="1"/>
  <c r="K101" i="1"/>
  <c r="K102" i="1"/>
  <c r="K104" i="1"/>
  <c r="K106" i="1"/>
  <c r="K108" i="1"/>
  <c r="K110" i="1"/>
  <c r="K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100" i="1"/>
  <c r="K100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7" i="1"/>
  <c r="AB6" i="1"/>
  <c r="AC6" i="1"/>
  <c r="AE6" i="1"/>
  <c r="AH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H16" i="1"/>
  <c r="AJ16" i="1" s="1"/>
  <c r="H17" i="1"/>
  <c r="AJ17" i="1" s="1"/>
  <c r="H18" i="1"/>
  <c r="AJ18" i="1" s="1"/>
  <c r="H19" i="1"/>
  <c r="H20" i="1"/>
  <c r="AJ20" i="1" s="1"/>
  <c r="H21" i="1"/>
  <c r="AJ21" i="1" s="1"/>
  <c r="H22" i="1"/>
  <c r="AJ22" i="1" s="1"/>
  <c r="H23" i="1"/>
  <c r="H24" i="1"/>
  <c r="AJ24" i="1" s="1"/>
  <c r="H25" i="1"/>
  <c r="AJ25" i="1" s="1"/>
  <c r="H26" i="1"/>
  <c r="AJ26" i="1" s="1"/>
  <c r="H27" i="1"/>
  <c r="H28" i="1"/>
  <c r="AJ28" i="1" s="1"/>
  <c r="H29" i="1"/>
  <c r="AJ29" i="1" s="1"/>
  <c r="H30" i="1"/>
  <c r="AJ30" i="1" s="1"/>
  <c r="H31" i="1"/>
  <c r="H32" i="1"/>
  <c r="AJ32" i="1" s="1"/>
  <c r="H33" i="1"/>
  <c r="AJ33" i="1" s="1"/>
  <c r="H34" i="1"/>
  <c r="AJ34" i="1" s="1"/>
  <c r="H35" i="1"/>
  <c r="H36" i="1"/>
  <c r="AJ36" i="1" s="1"/>
  <c r="H37" i="1"/>
  <c r="AJ37" i="1" s="1"/>
  <c r="H38" i="1"/>
  <c r="AJ38" i="1" s="1"/>
  <c r="H39" i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H110" i="1"/>
  <c r="AJ110" i="1" s="1"/>
  <c r="H111" i="1"/>
  <c r="AJ111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J6" i="1" l="1"/>
  <c r="K11" i="1"/>
  <c r="Y90" i="1"/>
  <c r="Y109" i="1"/>
  <c r="Y101" i="1"/>
  <c r="Y93" i="1"/>
  <c r="Y85" i="1"/>
  <c r="Y77" i="1"/>
  <c r="Y69" i="1"/>
  <c r="Y49" i="1"/>
  <c r="Y33" i="1"/>
  <c r="Y17" i="1"/>
  <c r="Y15" i="1"/>
  <c r="Y107" i="1"/>
  <c r="Y91" i="1"/>
  <c r="Y75" i="1"/>
  <c r="Y61" i="1"/>
  <c r="Y59" i="1"/>
  <c r="Y55" i="1"/>
  <c r="Y53" i="1"/>
  <c r="Y51" i="1"/>
  <c r="Y45" i="1"/>
  <c r="Y43" i="1"/>
  <c r="Y39" i="1"/>
  <c r="Y37" i="1"/>
  <c r="Y35" i="1"/>
  <c r="Y29" i="1"/>
  <c r="Y27" i="1"/>
  <c r="Y23" i="1"/>
  <c r="Y21" i="1"/>
  <c r="Y19" i="1"/>
  <c r="Y13" i="1"/>
  <c r="L6" i="1"/>
  <c r="Y11" i="1"/>
  <c r="X6" i="1"/>
  <c r="Y111" i="1"/>
  <c r="Y103" i="1"/>
  <c r="Y99" i="1"/>
  <c r="Y95" i="1"/>
  <c r="Y87" i="1"/>
  <c r="Y83" i="1"/>
  <c r="Y79" i="1"/>
  <c r="Y71" i="1"/>
  <c r="Y67" i="1"/>
  <c r="Y63" i="1"/>
  <c r="AJ39" i="1"/>
  <c r="AJ31" i="1"/>
  <c r="AJ27" i="1"/>
  <c r="AJ23" i="1"/>
  <c r="AJ19" i="1"/>
  <c r="AJ15" i="1"/>
  <c r="AJ11" i="1"/>
  <c r="AJ35" i="1"/>
  <c r="Y47" i="1"/>
  <c r="Y56" i="1"/>
  <c r="Y50" i="1"/>
  <c r="W6" i="1"/>
  <c r="AG6" i="1"/>
  <c r="AF6" i="1"/>
  <c r="AD6" i="1"/>
  <c r="O6" i="1"/>
  <c r="M6" i="1"/>
  <c r="K6" i="1"/>
  <c r="AJ6" i="1" l="1"/>
</calcChain>
</file>

<file path=xl/sharedStrings.xml><?xml version="1.0" encoding="utf-8"?>
<sst xmlns="http://schemas.openxmlformats.org/spreadsheetml/2006/main" count="258" uniqueCount="140">
  <si>
    <t>Период: 17.07.2025 - 24.07.2025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</si>
  <si>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</si>
  <si>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</si>
  <si>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</si>
  <si>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</si>
  <si>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</si>
  <si>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</si>
  <si>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</si>
  <si>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</si>
  <si>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</si>
  <si>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</si>
  <si>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</si>
  <si>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</si>
  <si>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</si>
  <si>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</si>
  <si>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</si>
  <si>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</si>
  <si>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</si>
  <si>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</si>
  <si>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</si>
  <si>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</si>
  <si>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</si>
  <si>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</si>
  <si>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</si>
  <si>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</si>
  <si>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</si>
  <si>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</si>
  <si>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</si>
  <si>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</si>
  <si>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</si>
  <si>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</si>
  <si>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</si>
  <si>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</si>
  <si>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</si>
  <si>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</si>
  <si>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</si>
  <si>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</si>
  <si>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</si>
  <si>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</si>
  <si>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</si>
  <si>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</si>
  <si>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</si>
  <si>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</si>
  <si>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</si>
  <si>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</si>
  <si>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</si>
  <si>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</si>
  <si>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</si>
  <si>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</si>
  <si>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</si>
  <si>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</si>
  <si>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</si>
  <si>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</si>
  <si>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</si>
  <si>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</si>
  <si>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</si>
  <si>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</si>
  <si>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</si>
  <si>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</si>
  <si>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</si>
  <si>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</si>
  <si>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</si>
  <si>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</si>
  <si>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</si>
  <si>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</si>
  <si>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</si>
  <si>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</si>
  <si>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</si>
  <si>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</si>
  <si>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</si>
  <si>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</si>
  <si>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</si>
  <si>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</si>
  <si>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</si>
  <si>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</si>
  <si>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</si>
  <si>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</si>
  <si>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</si>
  <si>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</si>
  <si>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</si>
  <si>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</si>
  <si>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</si>
  <si>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</si>
  <si>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</si>
  <si>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</si>
  <si>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</si>
  <si>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</si>
  <si>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</si>
  <si>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</si>
  <si>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</si>
  <si>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</si>
  <si>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</si>
  <si>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</si>
  <si>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</si>
  <si>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</si>
  <si>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</si>
  <si>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</si>
  <si>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</si>
  <si>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</si>
  <si>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</si>
  <si>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</si>
  <si>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</si>
  <si>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</si>
  <si>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</si>
  <si>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</si>
  <si>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</si>
  <si>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</si>
  <si>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</si>
  <si>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</si>
  <si>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</si>
  <si>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</si>
  <si>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</si>
  <si>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</si>
  <si>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</si>
  <si>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</si>
  <si>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</si>
  <si>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</si>
  <si>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</si>
  <si>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</si>
  <si>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</si>
  <si>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</si>
  <si>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</si>
  <si>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</si>
  <si>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</si>
  <si>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</si>
  <si>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</si>
  <si>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</si>
  <si>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</si>
  <si>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</si>
  <si>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</si>
  <si>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</si>
  <si>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25,07,</t>
  </si>
  <si>
    <t>28,07,</t>
  </si>
  <si>
    <t>29-1,</t>
  </si>
  <si>
    <t>29-2,</t>
  </si>
  <si>
    <t>30,07,</t>
  </si>
  <si>
    <t>04,07,</t>
  </si>
  <si>
    <t>11,07,</t>
  </si>
  <si>
    <t>18,07,</t>
  </si>
  <si>
    <t>24,07,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</si>
</sst>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6" fillId="0" borderId="3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16.07.2025 - 23.07.2025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23,07,</v>
          </cell>
          <cell r="M5" t="str">
            <v>24,07,</v>
          </cell>
          <cell r="N5" t="str">
            <v>25,07,</v>
          </cell>
          <cell r="T5" t="str">
            <v>28,07,</v>
          </cell>
          <cell r="U5" t="str">
            <v>28,07,</v>
          </cell>
          <cell r="V5" t="str">
            <v>29-1,</v>
          </cell>
          <cell r="X5" t="str">
            <v>29-2,</v>
          </cell>
          <cell r="AE5" t="str">
            <v>04,07,</v>
          </cell>
          <cell r="AF5" t="str">
            <v>11,07,</v>
          </cell>
          <cell r="AG5" t="str">
            <v>18,07,</v>
          </cell>
          <cell r="AH5" t="str">
            <v>23,07,</v>
          </cell>
        </row>
        <row r="6">
          <cell r="E6">
            <v>166250.95699999999</v>
          </cell>
          <cell r="F6">
            <v>67452.265999999989</v>
          </cell>
          <cell r="J6">
            <v>181031.76600000003</v>
          </cell>
          <cell r="K6">
            <v>-14780.808999999999</v>
          </cell>
          <cell r="L6">
            <v>26760</v>
          </cell>
          <cell r="M6">
            <v>29060</v>
          </cell>
          <cell r="N6">
            <v>29530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22006</v>
          </cell>
          <cell r="U6">
            <v>11100</v>
          </cell>
          <cell r="V6">
            <v>29440</v>
          </cell>
          <cell r="W6">
            <v>29631.791400000006</v>
          </cell>
          <cell r="X6">
            <v>29540</v>
          </cell>
          <cell r="AA6">
            <v>0</v>
          </cell>
          <cell r="AB6">
            <v>0</v>
          </cell>
          <cell r="AC6">
            <v>0</v>
          </cell>
          <cell r="AD6">
            <v>18092</v>
          </cell>
          <cell r="AE6">
            <v>28254.349000000013</v>
          </cell>
          <cell r="AF6">
            <v>26363.711800000001</v>
          </cell>
          <cell r="AG6">
            <v>27373.962999999996</v>
          </cell>
          <cell r="AH6">
            <v>36606.778999999988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188.833</v>
          </cell>
          <cell r="D7">
            <v>1892.729</v>
          </cell>
          <cell r="E7">
            <v>823.20399999999995</v>
          </cell>
          <cell r="F7">
            <v>460.66</v>
          </cell>
          <cell r="G7" t="str">
            <v>н</v>
          </cell>
          <cell r="H7">
            <v>1</v>
          </cell>
          <cell r="I7">
            <v>45</v>
          </cell>
          <cell r="J7">
            <v>884.47900000000004</v>
          </cell>
          <cell r="K7">
            <v>-61.275000000000091</v>
          </cell>
          <cell r="L7">
            <v>150</v>
          </cell>
          <cell r="M7">
            <v>150</v>
          </cell>
          <cell r="N7">
            <v>170</v>
          </cell>
          <cell r="U7">
            <v>50</v>
          </cell>
          <cell r="V7">
            <v>100</v>
          </cell>
          <cell r="W7">
            <v>164.64079999999998</v>
          </cell>
          <cell r="X7">
            <v>150</v>
          </cell>
          <cell r="Y7">
            <v>7.4748179066185312</v>
          </cell>
          <cell r="Z7">
            <v>2.7979698835282631</v>
          </cell>
          <cell r="AD7">
            <v>0</v>
          </cell>
          <cell r="AE7">
            <v>116.42840000000001</v>
          </cell>
          <cell r="AF7">
            <v>112.917</v>
          </cell>
          <cell r="AG7">
            <v>164.91159999999999</v>
          </cell>
          <cell r="AH7">
            <v>182.08799999999999</v>
          </cell>
          <cell r="AI7" t="str">
            <v>ябиюль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342.084</v>
          </cell>
          <cell r="D8">
            <v>2384.393</v>
          </cell>
          <cell r="E8">
            <v>838.01400000000001</v>
          </cell>
          <cell r="F8">
            <v>530.06799999999998</v>
          </cell>
          <cell r="G8" t="str">
            <v>ябл</v>
          </cell>
          <cell r="H8">
            <v>1</v>
          </cell>
          <cell r="I8">
            <v>45</v>
          </cell>
          <cell r="J8">
            <v>876.67700000000002</v>
          </cell>
          <cell r="K8">
            <v>-38.663000000000011</v>
          </cell>
          <cell r="L8">
            <v>200</v>
          </cell>
          <cell r="M8">
            <v>200</v>
          </cell>
          <cell r="N8">
            <v>190</v>
          </cell>
          <cell r="W8">
            <v>167.6028</v>
          </cell>
          <cell r="X8">
            <v>150</v>
          </cell>
          <cell r="Y8">
            <v>7.5778447615433633</v>
          </cell>
          <cell r="Z8">
            <v>3.1626440608390789</v>
          </cell>
          <cell r="AD8">
            <v>0</v>
          </cell>
          <cell r="AE8">
            <v>198.3828</v>
          </cell>
          <cell r="AF8">
            <v>156.4554</v>
          </cell>
          <cell r="AG8">
            <v>178.25460000000001</v>
          </cell>
          <cell r="AH8">
            <v>223.452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479.39699999999999</v>
          </cell>
          <cell r="D9">
            <v>7156.1869999999999</v>
          </cell>
          <cell r="E9">
            <v>3322.6590000000001</v>
          </cell>
          <cell r="F9">
            <v>621.92499999999995</v>
          </cell>
          <cell r="G9" t="str">
            <v>ткмай</v>
          </cell>
          <cell r="H9">
            <v>1</v>
          </cell>
          <cell r="I9">
            <v>45</v>
          </cell>
          <cell r="J9">
            <v>3664.7130000000002</v>
          </cell>
          <cell r="K9">
            <v>-342.05400000000009</v>
          </cell>
          <cell r="L9">
            <v>600</v>
          </cell>
          <cell r="M9">
            <v>1000</v>
          </cell>
          <cell r="N9">
            <v>700</v>
          </cell>
          <cell r="U9">
            <v>700</v>
          </cell>
          <cell r="V9">
            <v>600</v>
          </cell>
          <cell r="W9">
            <v>664.53179999999998</v>
          </cell>
          <cell r="X9">
            <v>700</v>
          </cell>
          <cell r="Y9">
            <v>7.4066056733477623</v>
          </cell>
          <cell r="Z9">
            <v>0.93588448287952508</v>
          </cell>
          <cell r="AD9">
            <v>0</v>
          </cell>
          <cell r="AE9">
            <v>513.16380000000004</v>
          </cell>
          <cell r="AF9">
            <v>551.42460000000005</v>
          </cell>
          <cell r="AG9">
            <v>577.41360000000009</v>
          </cell>
          <cell r="AH9">
            <v>681.81200000000001</v>
          </cell>
          <cell r="AI9" t="str">
            <v>продиюль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252</v>
          </cell>
          <cell r="D10">
            <v>29199</v>
          </cell>
          <cell r="E10">
            <v>4051</v>
          </cell>
          <cell r="F10">
            <v>1804</v>
          </cell>
          <cell r="G10" t="str">
            <v>ябл</v>
          </cell>
          <cell r="H10">
            <v>0.4</v>
          </cell>
          <cell r="I10">
            <v>45</v>
          </cell>
          <cell r="J10">
            <v>4523</v>
          </cell>
          <cell r="K10">
            <v>-472</v>
          </cell>
          <cell r="L10">
            <v>400</v>
          </cell>
          <cell r="M10">
            <v>500</v>
          </cell>
          <cell r="N10">
            <v>700</v>
          </cell>
          <cell r="T10">
            <v>1600</v>
          </cell>
          <cell r="U10">
            <v>200</v>
          </cell>
          <cell r="V10">
            <v>500</v>
          </cell>
          <cell r="W10">
            <v>630.20000000000005</v>
          </cell>
          <cell r="X10">
            <v>600</v>
          </cell>
          <cell r="Y10">
            <v>7.4642970485560136</v>
          </cell>
          <cell r="Z10">
            <v>2.8625833068867026</v>
          </cell>
          <cell r="AD10">
            <v>900</v>
          </cell>
          <cell r="AE10">
            <v>607.20000000000005</v>
          </cell>
          <cell r="AF10">
            <v>553.6</v>
          </cell>
          <cell r="AG10">
            <v>615.20000000000005</v>
          </cell>
          <cell r="AH10">
            <v>747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1547</v>
          </cell>
          <cell r="D11">
            <v>35304</v>
          </cell>
          <cell r="E11">
            <v>6929</v>
          </cell>
          <cell r="F11">
            <v>1569</v>
          </cell>
          <cell r="G11">
            <v>0</v>
          </cell>
          <cell r="H11">
            <v>0.45</v>
          </cell>
          <cell r="I11">
            <v>45</v>
          </cell>
          <cell r="J11">
            <v>7061</v>
          </cell>
          <cell r="K11">
            <v>-132</v>
          </cell>
          <cell r="L11">
            <v>1500</v>
          </cell>
          <cell r="M11">
            <v>1500</v>
          </cell>
          <cell r="N11">
            <v>1300</v>
          </cell>
          <cell r="T11">
            <v>2502</v>
          </cell>
          <cell r="U11">
            <v>200</v>
          </cell>
          <cell r="V11">
            <v>1000</v>
          </cell>
          <cell r="W11">
            <v>1105</v>
          </cell>
          <cell r="X11">
            <v>1100</v>
          </cell>
          <cell r="Y11">
            <v>7.3927601809954755</v>
          </cell>
          <cell r="Z11">
            <v>1.4199095022624435</v>
          </cell>
          <cell r="AD11">
            <v>1404</v>
          </cell>
          <cell r="AE11">
            <v>876.4</v>
          </cell>
          <cell r="AF11">
            <v>792.4</v>
          </cell>
          <cell r="AG11">
            <v>1047</v>
          </cell>
          <cell r="AH11">
            <v>1312</v>
          </cell>
          <cell r="AI11" t="str">
            <v>ябиюль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1042</v>
          </cell>
          <cell r="D12">
            <v>61267</v>
          </cell>
          <cell r="E12">
            <v>7257</v>
          </cell>
          <cell r="F12">
            <v>1696</v>
          </cell>
          <cell r="G12" t="str">
            <v>оконч</v>
          </cell>
          <cell r="H12">
            <v>0.45</v>
          </cell>
          <cell r="I12">
            <v>45</v>
          </cell>
          <cell r="J12">
            <v>8332</v>
          </cell>
          <cell r="K12">
            <v>-1075</v>
          </cell>
          <cell r="L12">
            <v>900</v>
          </cell>
          <cell r="M12">
            <v>1500</v>
          </cell>
          <cell r="N12">
            <v>1100</v>
          </cell>
          <cell r="T12">
            <v>2502</v>
          </cell>
          <cell r="U12">
            <v>1000</v>
          </cell>
          <cell r="V12">
            <v>1100</v>
          </cell>
          <cell r="W12">
            <v>1151.4000000000001</v>
          </cell>
          <cell r="X12">
            <v>1200</v>
          </cell>
          <cell r="Y12">
            <v>7.378843147472641</v>
          </cell>
          <cell r="Z12">
            <v>1.472989404203578</v>
          </cell>
          <cell r="AD12">
            <v>1500</v>
          </cell>
          <cell r="AE12">
            <v>1043</v>
          </cell>
          <cell r="AF12">
            <v>1069</v>
          </cell>
          <cell r="AG12">
            <v>1005.4</v>
          </cell>
          <cell r="AH12">
            <v>1447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41</v>
          </cell>
          <cell r="D13">
            <v>126</v>
          </cell>
          <cell r="E13">
            <v>56</v>
          </cell>
          <cell r="F13">
            <v>24</v>
          </cell>
          <cell r="G13">
            <v>0</v>
          </cell>
          <cell r="H13">
            <v>0.4</v>
          </cell>
          <cell r="I13">
            <v>50</v>
          </cell>
          <cell r="J13">
            <v>89</v>
          </cell>
          <cell r="K13">
            <v>-33</v>
          </cell>
          <cell r="L13">
            <v>30</v>
          </cell>
          <cell r="M13">
            <v>50</v>
          </cell>
          <cell r="N13">
            <v>0</v>
          </cell>
          <cell r="W13">
            <v>11.2</v>
          </cell>
          <cell r="X13">
            <v>20</v>
          </cell>
          <cell r="Y13">
            <v>11.071428571428573</v>
          </cell>
          <cell r="Z13">
            <v>2.1428571428571428</v>
          </cell>
          <cell r="AD13">
            <v>0</v>
          </cell>
          <cell r="AE13">
            <v>14.2</v>
          </cell>
          <cell r="AF13">
            <v>12.2</v>
          </cell>
          <cell r="AG13">
            <v>13</v>
          </cell>
          <cell r="AH13">
            <v>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217</v>
          </cell>
          <cell r="D14">
            <v>598</v>
          </cell>
          <cell r="E14">
            <v>296</v>
          </cell>
          <cell r="F14">
            <v>294</v>
          </cell>
          <cell r="G14">
            <v>0</v>
          </cell>
          <cell r="H14">
            <v>0.17</v>
          </cell>
          <cell r="I14">
            <v>180</v>
          </cell>
          <cell r="J14">
            <v>341</v>
          </cell>
          <cell r="K14">
            <v>-45</v>
          </cell>
          <cell r="L14">
            <v>0</v>
          </cell>
          <cell r="M14">
            <v>0</v>
          </cell>
          <cell r="N14">
            <v>200</v>
          </cell>
          <cell r="W14">
            <v>59.2</v>
          </cell>
          <cell r="X14">
            <v>100</v>
          </cell>
          <cell r="Y14">
            <v>10.033783783783782</v>
          </cell>
          <cell r="Z14">
            <v>4.9662162162162158</v>
          </cell>
          <cell r="AD14">
            <v>0</v>
          </cell>
          <cell r="AE14">
            <v>60</v>
          </cell>
          <cell r="AF14">
            <v>62.4</v>
          </cell>
          <cell r="AG14">
            <v>53.6</v>
          </cell>
          <cell r="AH14">
            <v>94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183</v>
          </cell>
          <cell r="D15">
            <v>812</v>
          </cell>
          <cell r="E15">
            <v>350</v>
          </cell>
          <cell r="F15">
            <v>178</v>
          </cell>
          <cell r="G15">
            <v>0</v>
          </cell>
          <cell r="H15">
            <v>0.3</v>
          </cell>
          <cell r="I15">
            <v>40</v>
          </cell>
          <cell r="J15">
            <v>395</v>
          </cell>
          <cell r="K15">
            <v>-45</v>
          </cell>
          <cell r="L15">
            <v>60</v>
          </cell>
          <cell r="M15">
            <v>50</v>
          </cell>
          <cell r="N15">
            <v>60</v>
          </cell>
          <cell r="U15">
            <v>50</v>
          </cell>
          <cell r="V15">
            <v>50</v>
          </cell>
          <cell r="W15">
            <v>70</v>
          </cell>
          <cell r="X15">
            <v>80</v>
          </cell>
          <cell r="Y15">
            <v>7.5428571428571427</v>
          </cell>
          <cell r="Z15">
            <v>2.5428571428571427</v>
          </cell>
          <cell r="AD15">
            <v>0</v>
          </cell>
          <cell r="AE15">
            <v>74.599999999999994</v>
          </cell>
          <cell r="AF15">
            <v>62</v>
          </cell>
          <cell r="AG15">
            <v>60.4</v>
          </cell>
          <cell r="AH15">
            <v>66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788.8</v>
          </cell>
          <cell r="D16">
            <v>3690.2</v>
          </cell>
          <cell r="E16">
            <v>1625</v>
          </cell>
          <cell r="F16">
            <v>1482</v>
          </cell>
          <cell r="G16">
            <v>0</v>
          </cell>
          <cell r="H16">
            <v>0.17</v>
          </cell>
          <cell r="I16">
            <v>180</v>
          </cell>
          <cell r="J16">
            <v>1669</v>
          </cell>
          <cell r="K16">
            <v>-44</v>
          </cell>
          <cell r="L16">
            <v>0</v>
          </cell>
          <cell r="M16">
            <v>0</v>
          </cell>
          <cell r="N16">
            <v>1200</v>
          </cell>
          <cell r="W16">
            <v>325</v>
          </cell>
          <cell r="X16">
            <v>700</v>
          </cell>
          <cell r="Y16">
            <v>10.406153846153845</v>
          </cell>
          <cell r="Z16">
            <v>4.5599999999999996</v>
          </cell>
          <cell r="AD16">
            <v>0</v>
          </cell>
          <cell r="AE16">
            <v>306.8</v>
          </cell>
          <cell r="AF16">
            <v>298.8</v>
          </cell>
          <cell r="AG16">
            <v>302.60000000000002</v>
          </cell>
          <cell r="AH16">
            <v>359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373</v>
          </cell>
          <cell r="D17">
            <v>1325</v>
          </cell>
          <cell r="E17">
            <v>761</v>
          </cell>
          <cell r="F17">
            <v>443</v>
          </cell>
          <cell r="G17">
            <v>0</v>
          </cell>
          <cell r="H17">
            <v>0.35</v>
          </cell>
          <cell r="I17">
            <v>45</v>
          </cell>
          <cell r="J17">
            <v>838</v>
          </cell>
          <cell r="K17">
            <v>-77</v>
          </cell>
          <cell r="L17">
            <v>0</v>
          </cell>
          <cell r="M17">
            <v>200</v>
          </cell>
          <cell r="N17">
            <v>150</v>
          </cell>
          <cell r="U17">
            <v>50</v>
          </cell>
          <cell r="V17">
            <v>150</v>
          </cell>
          <cell r="W17">
            <v>152.19999999999999</v>
          </cell>
          <cell r="X17">
            <v>150</v>
          </cell>
          <cell r="Y17">
            <v>7.5098554533508546</v>
          </cell>
          <cell r="Z17">
            <v>2.9106438896189228</v>
          </cell>
          <cell r="AD17">
            <v>0</v>
          </cell>
          <cell r="AE17">
            <v>153.4</v>
          </cell>
          <cell r="AF17">
            <v>144.19999999999999</v>
          </cell>
          <cell r="AG17">
            <v>137</v>
          </cell>
          <cell r="AH17">
            <v>156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100</v>
          </cell>
          <cell r="D18">
            <v>152</v>
          </cell>
          <cell r="E18">
            <v>131</v>
          </cell>
          <cell r="F18">
            <v>29</v>
          </cell>
          <cell r="G18" t="str">
            <v>н</v>
          </cell>
          <cell r="H18">
            <v>0.35</v>
          </cell>
          <cell r="I18">
            <v>45</v>
          </cell>
          <cell r="J18">
            <v>176</v>
          </cell>
          <cell r="K18">
            <v>-45</v>
          </cell>
          <cell r="L18">
            <v>30</v>
          </cell>
          <cell r="M18">
            <v>60</v>
          </cell>
          <cell r="N18">
            <v>30</v>
          </cell>
          <cell r="V18">
            <v>30</v>
          </cell>
          <cell r="W18">
            <v>26.2</v>
          </cell>
          <cell r="X18">
            <v>30</v>
          </cell>
          <cell r="Y18">
            <v>7.9770992366412212</v>
          </cell>
          <cell r="Z18">
            <v>1.1068702290076335</v>
          </cell>
          <cell r="AD18">
            <v>0</v>
          </cell>
          <cell r="AE18">
            <v>28.2</v>
          </cell>
          <cell r="AF18">
            <v>20.6</v>
          </cell>
          <cell r="AG18">
            <v>23.6</v>
          </cell>
          <cell r="AH18">
            <v>20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121</v>
          </cell>
          <cell r="D19">
            <v>406</v>
          </cell>
          <cell r="E19">
            <v>189</v>
          </cell>
          <cell r="F19">
            <v>201</v>
          </cell>
          <cell r="G19">
            <v>0</v>
          </cell>
          <cell r="H19">
            <v>0.35</v>
          </cell>
          <cell r="I19">
            <v>45</v>
          </cell>
          <cell r="J19">
            <v>198</v>
          </cell>
          <cell r="K19">
            <v>-9</v>
          </cell>
          <cell r="L19">
            <v>70</v>
          </cell>
          <cell r="M19">
            <v>0</v>
          </cell>
          <cell r="N19">
            <v>30</v>
          </cell>
          <cell r="V19">
            <v>30</v>
          </cell>
          <cell r="W19">
            <v>37.799999999999997</v>
          </cell>
          <cell r="Y19">
            <v>8.7566137566137581</v>
          </cell>
          <cell r="Z19">
            <v>5.3174603174603181</v>
          </cell>
          <cell r="AD19">
            <v>0</v>
          </cell>
          <cell r="AE19">
            <v>46.8</v>
          </cell>
          <cell r="AF19">
            <v>30.4</v>
          </cell>
          <cell r="AG19">
            <v>45</v>
          </cell>
          <cell r="AH19">
            <v>61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109</v>
          </cell>
          <cell r="D20">
            <v>1526</v>
          </cell>
          <cell r="E20">
            <v>664</v>
          </cell>
          <cell r="F20">
            <v>666</v>
          </cell>
          <cell r="G20">
            <v>0</v>
          </cell>
          <cell r="H20">
            <v>0.35</v>
          </cell>
          <cell r="I20">
            <v>45</v>
          </cell>
          <cell r="J20">
            <v>715</v>
          </cell>
          <cell r="K20">
            <v>-51</v>
          </cell>
          <cell r="L20">
            <v>100</v>
          </cell>
          <cell r="M20">
            <v>0</v>
          </cell>
          <cell r="N20">
            <v>100</v>
          </cell>
          <cell r="V20">
            <v>100</v>
          </cell>
          <cell r="W20">
            <v>132.80000000000001</v>
          </cell>
          <cell r="X20">
            <v>100</v>
          </cell>
          <cell r="Y20">
            <v>8.0271084337349397</v>
          </cell>
          <cell r="Z20">
            <v>5.0150602409638552</v>
          </cell>
          <cell r="AD20">
            <v>0</v>
          </cell>
          <cell r="AE20">
            <v>126.4</v>
          </cell>
          <cell r="AF20">
            <v>131.80000000000001</v>
          </cell>
          <cell r="AG20">
            <v>133</v>
          </cell>
          <cell r="AH20">
            <v>179</v>
          </cell>
          <cell r="AI20" t="str">
            <v>продиюль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158.32900000000001</v>
          </cell>
          <cell r="D21">
            <v>1329.4680000000001</v>
          </cell>
          <cell r="E21">
            <v>639.54100000000005</v>
          </cell>
          <cell r="F21">
            <v>269.745</v>
          </cell>
          <cell r="G21">
            <v>0</v>
          </cell>
          <cell r="H21">
            <v>1</v>
          </cell>
          <cell r="I21">
            <v>50</v>
          </cell>
          <cell r="J21">
            <v>637.03</v>
          </cell>
          <cell r="K21">
            <v>2.5110000000000809</v>
          </cell>
          <cell r="L21">
            <v>200</v>
          </cell>
          <cell r="M21">
            <v>120</v>
          </cell>
          <cell r="N21">
            <v>150</v>
          </cell>
          <cell r="V21">
            <v>100</v>
          </cell>
          <cell r="W21">
            <v>127.90820000000001</v>
          </cell>
          <cell r="X21">
            <v>120</v>
          </cell>
          <cell r="Y21">
            <v>7.5033891494055887</v>
          </cell>
          <cell r="Z21">
            <v>2.1088952858378116</v>
          </cell>
          <cell r="AD21">
            <v>0</v>
          </cell>
          <cell r="AE21">
            <v>109.8638</v>
          </cell>
          <cell r="AF21">
            <v>125.123</v>
          </cell>
          <cell r="AG21">
            <v>127.54220000000001</v>
          </cell>
          <cell r="AH21">
            <v>113.184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1345.979</v>
          </cell>
          <cell r="D22">
            <v>21909.401000000002</v>
          </cell>
          <cell r="E22">
            <v>5931.31</v>
          </cell>
          <cell r="F22">
            <v>2156.518</v>
          </cell>
          <cell r="G22" t="str">
            <v>ткмай</v>
          </cell>
          <cell r="H22">
            <v>1</v>
          </cell>
          <cell r="I22">
            <v>50</v>
          </cell>
          <cell r="J22">
            <v>6351.0540000000001</v>
          </cell>
          <cell r="K22">
            <v>-419.74399999999969</v>
          </cell>
          <cell r="L22">
            <v>1400</v>
          </cell>
          <cell r="M22">
            <v>1200</v>
          </cell>
          <cell r="N22">
            <v>1100</v>
          </cell>
          <cell r="U22">
            <v>500</v>
          </cell>
          <cell r="V22">
            <v>1500</v>
          </cell>
          <cell r="W22">
            <v>1186.2620000000002</v>
          </cell>
          <cell r="X22">
            <v>1200</v>
          </cell>
          <cell r="Y22">
            <v>7.634500641510896</v>
          </cell>
          <cell r="Z22">
            <v>1.8179103773028216</v>
          </cell>
          <cell r="AD22">
            <v>0</v>
          </cell>
          <cell r="AE22">
            <v>1206.2244000000001</v>
          </cell>
          <cell r="AF22">
            <v>1001.7270000000001</v>
          </cell>
          <cell r="AG22">
            <v>1111.759</v>
          </cell>
          <cell r="AH22">
            <v>1369.693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54.295000000000002</v>
          </cell>
          <cell r="D23">
            <v>910.53599999999994</v>
          </cell>
          <cell r="E23">
            <v>426.666</v>
          </cell>
          <cell r="F23">
            <v>356.44900000000001</v>
          </cell>
          <cell r="G23">
            <v>0</v>
          </cell>
          <cell r="H23">
            <v>1</v>
          </cell>
          <cell r="I23">
            <v>50</v>
          </cell>
          <cell r="J23">
            <v>465.35700000000003</v>
          </cell>
          <cell r="K23">
            <v>-38.691000000000031</v>
          </cell>
          <cell r="L23">
            <v>50</v>
          </cell>
          <cell r="M23">
            <v>30</v>
          </cell>
          <cell r="N23">
            <v>100</v>
          </cell>
          <cell r="V23">
            <v>100</v>
          </cell>
          <cell r="W23">
            <v>85.333200000000005</v>
          </cell>
          <cell r="Y23">
            <v>7.4583983724974576</v>
          </cell>
          <cell r="Z23">
            <v>4.1771432455363211</v>
          </cell>
          <cell r="AD23">
            <v>0</v>
          </cell>
          <cell r="AE23">
            <v>84.124600000000001</v>
          </cell>
          <cell r="AF23">
            <v>76.770200000000003</v>
          </cell>
          <cell r="AG23">
            <v>94.671400000000006</v>
          </cell>
          <cell r="AH23">
            <v>134.35300000000001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355.01799999999997</v>
          </cell>
          <cell r="D24">
            <v>5194.3190000000004</v>
          </cell>
          <cell r="E24">
            <v>1725.163</v>
          </cell>
          <cell r="F24">
            <v>555.40700000000004</v>
          </cell>
          <cell r="G24">
            <v>0</v>
          </cell>
          <cell r="H24">
            <v>1</v>
          </cell>
          <cell r="I24">
            <v>60</v>
          </cell>
          <cell r="J24">
            <v>1907.741</v>
          </cell>
          <cell r="K24">
            <v>-182.57799999999997</v>
          </cell>
          <cell r="L24">
            <v>400</v>
          </cell>
          <cell r="M24">
            <v>140</v>
          </cell>
          <cell r="N24">
            <v>300</v>
          </cell>
          <cell r="U24">
            <v>350</v>
          </cell>
          <cell r="V24">
            <v>400</v>
          </cell>
          <cell r="W24">
            <v>345.0326</v>
          </cell>
          <cell r="X24">
            <v>400</v>
          </cell>
          <cell r="Y24">
            <v>7.377294203504249</v>
          </cell>
          <cell r="Z24">
            <v>1.6097232551358915</v>
          </cell>
          <cell r="AD24">
            <v>0</v>
          </cell>
          <cell r="AE24">
            <v>309.36840000000001</v>
          </cell>
          <cell r="AF24">
            <v>256.07600000000002</v>
          </cell>
          <cell r="AG24">
            <v>291.24</v>
          </cell>
          <cell r="AH24">
            <v>298.40100000000001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183.953</v>
          </cell>
          <cell r="D25">
            <v>1413.44</v>
          </cell>
          <cell r="E25">
            <v>764.04600000000005</v>
          </cell>
          <cell r="F25">
            <v>410.05900000000003</v>
          </cell>
          <cell r="G25">
            <v>0</v>
          </cell>
          <cell r="H25">
            <v>1</v>
          </cell>
          <cell r="I25">
            <v>50</v>
          </cell>
          <cell r="J25">
            <v>754.995</v>
          </cell>
          <cell r="K25">
            <v>9.0510000000000446</v>
          </cell>
          <cell r="L25">
            <v>280</v>
          </cell>
          <cell r="M25">
            <v>70</v>
          </cell>
          <cell r="N25">
            <v>170</v>
          </cell>
          <cell r="V25">
            <v>50</v>
          </cell>
          <cell r="W25">
            <v>152.8092</v>
          </cell>
          <cell r="X25">
            <v>150</v>
          </cell>
          <cell r="Y25">
            <v>7.3952288213013349</v>
          </cell>
          <cell r="Z25">
            <v>2.683470628731778</v>
          </cell>
          <cell r="AD25">
            <v>0</v>
          </cell>
          <cell r="AE25">
            <v>141.06800000000001</v>
          </cell>
          <cell r="AF25">
            <v>143.1592</v>
          </cell>
          <cell r="AG25">
            <v>157.5264</v>
          </cell>
          <cell r="AH25">
            <v>191.251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60.468000000000004</v>
          </cell>
          <cell r="D26">
            <v>403.64</v>
          </cell>
          <cell r="E26">
            <v>202.16</v>
          </cell>
          <cell r="F26">
            <v>107.009</v>
          </cell>
          <cell r="G26">
            <v>0</v>
          </cell>
          <cell r="H26">
            <v>1</v>
          </cell>
          <cell r="I26">
            <v>60</v>
          </cell>
          <cell r="J26">
            <v>229.029</v>
          </cell>
          <cell r="K26">
            <v>-26.869</v>
          </cell>
          <cell r="L26">
            <v>30</v>
          </cell>
          <cell r="M26">
            <v>20</v>
          </cell>
          <cell r="N26">
            <v>30</v>
          </cell>
          <cell r="U26">
            <v>30</v>
          </cell>
          <cell r="V26">
            <v>50</v>
          </cell>
          <cell r="W26">
            <v>40.432000000000002</v>
          </cell>
          <cell r="X26">
            <v>50</v>
          </cell>
          <cell r="Y26">
            <v>7.8405470914127422</v>
          </cell>
          <cell r="Z26">
            <v>2.646641274238227</v>
          </cell>
          <cell r="AD26">
            <v>0</v>
          </cell>
          <cell r="AE26">
            <v>37.930399999999999</v>
          </cell>
          <cell r="AF26">
            <v>34.957999999999998</v>
          </cell>
          <cell r="AG26">
            <v>34.806200000000004</v>
          </cell>
          <cell r="AH26">
            <v>53.72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64.411000000000001</v>
          </cell>
          <cell r="D27">
            <v>324.71199999999999</v>
          </cell>
          <cell r="E27">
            <v>162.56899999999999</v>
          </cell>
          <cell r="F27">
            <v>107.89100000000001</v>
          </cell>
          <cell r="G27">
            <v>0</v>
          </cell>
          <cell r="H27">
            <v>1</v>
          </cell>
          <cell r="I27">
            <v>60</v>
          </cell>
          <cell r="J27">
            <v>193.21199999999999</v>
          </cell>
          <cell r="K27">
            <v>-30.643000000000001</v>
          </cell>
          <cell r="L27">
            <v>0</v>
          </cell>
          <cell r="M27">
            <v>60</v>
          </cell>
          <cell r="N27">
            <v>30</v>
          </cell>
          <cell r="V27">
            <v>30</v>
          </cell>
          <cell r="W27">
            <v>32.513799999999996</v>
          </cell>
          <cell r="X27">
            <v>30</v>
          </cell>
          <cell r="Y27">
            <v>7.9317397535815575</v>
          </cell>
          <cell r="Z27">
            <v>3.3183140697180895</v>
          </cell>
          <cell r="AD27">
            <v>0</v>
          </cell>
          <cell r="AE27">
            <v>36.083199999999998</v>
          </cell>
          <cell r="AF27">
            <v>34.2776</v>
          </cell>
          <cell r="AG27">
            <v>32.2714</v>
          </cell>
          <cell r="AH27">
            <v>45.030999999999999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51.694000000000003</v>
          </cell>
          <cell r="D28">
            <v>976.04</v>
          </cell>
          <cell r="E28">
            <v>785.86099999999999</v>
          </cell>
          <cell r="F28">
            <v>218.10900000000001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884.59900000000005</v>
          </cell>
          <cell r="K28">
            <v>-98.738000000000056</v>
          </cell>
          <cell r="L28">
            <v>100</v>
          </cell>
          <cell r="M28">
            <v>150</v>
          </cell>
          <cell r="N28">
            <v>150</v>
          </cell>
          <cell r="U28">
            <v>190</v>
          </cell>
          <cell r="V28">
            <v>200</v>
          </cell>
          <cell r="W28">
            <v>157.1722</v>
          </cell>
          <cell r="X28">
            <v>180</v>
          </cell>
          <cell r="Y28">
            <v>7.5592821122310427</v>
          </cell>
          <cell r="Z28">
            <v>1.3877072408479363</v>
          </cell>
          <cell r="AD28">
            <v>0</v>
          </cell>
          <cell r="AE28">
            <v>98.166799999999995</v>
          </cell>
          <cell r="AF28">
            <v>128.58340000000001</v>
          </cell>
          <cell r="AG28">
            <v>114.8194</v>
          </cell>
          <cell r="AH28">
            <v>197.78299999999999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97.391000000000005</v>
          </cell>
          <cell r="D29">
            <v>484.92200000000003</v>
          </cell>
          <cell r="E29">
            <v>142.33199999999999</v>
          </cell>
          <cell r="F29">
            <v>73.349000000000004</v>
          </cell>
          <cell r="G29">
            <v>0</v>
          </cell>
          <cell r="H29">
            <v>1</v>
          </cell>
          <cell r="I29">
            <v>30</v>
          </cell>
          <cell r="J29">
            <v>224.60900000000001</v>
          </cell>
          <cell r="K29">
            <v>-82.277000000000015</v>
          </cell>
          <cell r="L29">
            <v>80</v>
          </cell>
          <cell r="M29">
            <v>60</v>
          </cell>
          <cell r="N29">
            <v>60</v>
          </cell>
          <cell r="V29">
            <v>20</v>
          </cell>
          <cell r="W29">
            <v>28.4664</v>
          </cell>
          <cell r="Y29">
            <v>10.305096534862153</v>
          </cell>
          <cell r="Z29">
            <v>2.5766869010482534</v>
          </cell>
          <cell r="AD29">
            <v>0</v>
          </cell>
          <cell r="AE29">
            <v>33.681400000000004</v>
          </cell>
          <cell r="AF29">
            <v>23.269600000000001</v>
          </cell>
          <cell r="AG29">
            <v>34.2258</v>
          </cell>
          <cell r="AH29">
            <v>23.719000000000001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53.511000000000003</v>
          </cell>
          <cell r="D30">
            <v>699.26199999999994</v>
          </cell>
          <cell r="E30">
            <v>188.637</v>
          </cell>
          <cell r="F30">
            <v>196.75399999999999</v>
          </cell>
          <cell r="G30" t="str">
            <v>н</v>
          </cell>
          <cell r="H30">
            <v>1</v>
          </cell>
          <cell r="I30">
            <v>30</v>
          </cell>
          <cell r="J30">
            <v>221.50800000000001</v>
          </cell>
          <cell r="K30">
            <v>-32.871000000000009</v>
          </cell>
          <cell r="L30">
            <v>30</v>
          </cell>
          <cell r="M30">
            <v>0</v>
          </cell>
          <cell r="N30">
            <v>30</v>
          </cell>
          <cell r="V30">
            <v>40</v>
          </cell>
          <cell r="W30">
            <v>37.727400000000003</v>
          </cell>
          <cell r="X30">
            <v>30</v>
          </cell>
          <cell r="Y30">
            <v>8.6609201800283078</v>
          </cell>
          <cell r="Z30">
            <v>5.2151486717876123</v>
          </cell>
          <cell r="AD30">
            <v>0</v>
          </cell>
          <cell r="AE30">
            <v>42.742399999999996</v>
          </cell>
          <cell r="AF30">
            <v>36.033000000000001</v>
          </cell>
          <cell r="AG30">
            <v>38.559800000000003</v>
          </cell>
          <cell r="AH30">
            <v>35.695999999999998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437.71100000000001</v>
          </cell>
          <cell r="D31">
            <v>12159.634</v>
          </cell>
          <cell r="E31">
            <v>1888.2909999999999</v>
          </cell>
          <cell r="F31">
            <v>808.89800000000002</v>
          </cell>
          <cell r="G31" t="str">
            <v>ткмай</v>
          </cell>
          <cell r="H31">
            <v>1</v>
          </cell>
          <cell r="I31">
            <v>30</v>
          </cell>
          <cell r="J31">
            <v>2049.1509999999998</v>
          </cell>
          <cell r="K31">
            <v>-160.8599999999999</v>
          </cell>
          <cell r="L31">
            <v>400</v>
          </cell>
          <cell r="M31">
            <v>100</v>
          </cell>
          <cell r="N31">
            <v>200</v>
          </cell>
          <cell r="U31">
            <v>450</v>
          </cell>
          <cell r="V31">
            <v>500</v>
          </cell>
          <cell r="W31">
            <v>377.65819999999997</v>
          </cell>
          <cell r="X31">
            <v>400</v>
          </cell>
          <cell r="Y31">
            <v>7.5700673254281261</v>
          </cell>
          <cell r="Z31">
            <v>2.1418785557946314</v>
          </cell>
          <cell r="AD31">
            <v>0</v>
          </cell>
          <cell r="AE31">
            <v>328.80219999999997</v>
          </cell>
          <cell r="AF31">
            <v>387.65819999999997</v>
          </cell>
          <cell r="AG31">
            <v>312.06920000000002</v>
          </cell>
          <cell r="AH31">
            <v>498.10899999999998</v>
          </cell>
          <cell r="AI31" t="str">
            <v>ябиюль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18.768999999999998</v>
          </cell>
          <cell r="D32">
            <v>300.64800000000002</v>
          </cell>
          <cell r="E32">
            <v>138.06299999999999</v>
          </cell>
          <cell r="F32">
            <v>107.221</v>
          </cell>
          <cell r="G32">
            <v>0</v>
          </cell>
          <cell r="H32">
            <v>1</v>
          </cell>
          <cell r="I32">
            <v>40</v>
          </cell>
          <cell r="J32">
            <v>124.77800000000001</v>
          </cell>
          <cell r="K32">
            <v>13.284999999999982</v>
          </cell>
          <cell r="L32">
            <v>10</v>
          </cell>
          <cell r="M32">
            <v>0</v>
          </cell>
          <cell r="N32">
            <v>0</v>
          </cell>
          <cell r="U32">
            <v>30</v>
          </cell>
          <cell r="V32">
            <v>30</v>
          </cell>
          <cell r="W32">
            <v>27.612599999999997</v>
          </cell>
          <cell r="X32">
            <v>40</v>
          </cell>
          <cell r="Y32">
            <v>7.8667347515264776</v>
          </cell>
          <cell r="Z32">
            <v>3.8830461456001975</v>
          </cell>
          <cell r="AD32">
            <v>0</v>
          </cell>
          <cell r="AE32">
            <v>17.1296</v>
          </cell>
          <cell r="AF32">
            <v>20.187000000000001</v>
          </cell>
          <cell r="AG32">
            <v>21.229599999999998</v>
          </cell>
          <cell r="AH32">
            <v>29.606000000000002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177.523</v>
          </cell>
          <cell r="D33">
            <v>651.30100000000004</v>
          </cell>
          <cell r="E33">
            <v>536.03899999999999</v>
          </cell>
          <cell r="F33">
            <v>2.1840000000000002</v>
          </cell>
          <cell r="G33" t="str">
            <v>н</v>
          </cell>
          <cell r="H33">
            <v>1</v>
          </cell>
          <cell r="I33">
            <v>35</v>
          </cell>
          <cell r="J33">
            <v>639.601</v>
          </cell>
          <cell r="K33">
            <v>-103.56200000000001</v>
          </cell>
          <cell r="L33">
            <v>100</v>
          </cell>
          <cell r="M33">
            <v>50</v>
          </cell>
          <cell r="N33">
            <v>50</v>
          </cell>
          <cell r="U33">
            <v>250</v>
          </cell>
          <cell r="V33">
            <v>200</v>
          </cell>
          <cell r="W33">
            <v>107.20779999999999</v>
          </cell>
          <cell r="X33">
            <v>150</v>
          </cell>
          <cell r="Y33">
            <v>7.4825152647475281</v>
          </cell>
          <cell r="Z33">
            <v>2.0371652062629773E-2</v>
          </cell>
          <cell r="AD33">
            <v>0</v>
          </cell>
          <cell r="AE33">
            <v>49.057200000000002</v>
          </cell>
          <cell r="AF33">
            <v>67.953800000000001</v>
          </cell>
          <cell r="AG33">
            <v>67.767200000000003</v>
          </cell>
          <cell r="AH33">
            <v>94.902000000000001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39.146000000000001</v>
          </cell>
          <cell r="D34">
            <v>584.39</v>
          </cell>
          <cell r="E34">
            <v>134.76900000000001</v>
          </cell>
          <cell r="F34">
            <v>131.71600000000001</v>
          </cell>
          <cell r="G34">
            <v>0</v>
          </cell>
          <cell r="H34">
            <v>1</v>
          </cell>
          <cell r="I34">
            <v>30</v>
          </cell>
          <cell r="J34">
            <v>153.80199999999999</v>
          </cell>
          <cell r="K34">
            <v>-19.032999999999987</v>
          </cell>
          <cell r="L34">
            <v>0</v>
          </cell>
          <cell r="M34">
            <v>40</v>
          </cell>
          <cell r="N34">
            <v>30</v>
          </cell>
          <cell r="W34">
            <v>26.953800000000001</v>
          </cell>
          <cell r="X34">
            <v>20</v>
          </cell>
          <cell r="Y34">
            <v>8.2257789254205349</v>
          </cell>
          <cell r="Z34">
            <v>4.8867321119842098</v>
          </cell>
          <cell r="AD34">
            <v>0</v>
          </cell>
          <cell r="AE34">
            <v>31.674799999999998</v>
          </cell>
          <cell r="AF34">
            <v>27.597199999999997</v>
          </cell>
          <cell r="AG34">
            <v>31.292000000000002</v>
          </cell>
          <cell r="AH34">
            <v>28.716000000000001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21.716999999999999</v>
          </cell>
          <cell r="D35">
            <v>42.612000000000002</v>
          </cell>
          <cell r="E35">
            <v>33.573999999999998</v>
          </cell>
          <cell r="F35">
            <v>27.96</v>
          </cell>
          <cell r="G35" t="str">
            <v>н</v>
          </cell>
          <cell r="H35">
            <v>1</v>
          </cell>
          <cell r="I35">
            <v>45</v>
          </cell>
          <cell r="J35">
            <v>35.854999999999997</v>
          </cell>
          <cell r="K35">
            <v>-2.2809999999999988</v>
          </cell>
          <cell r="L35">
            <v>10</v>
          </cell>
          <cell r="M35">
            <v>0</v>
          </cell>
          <cell r="N35">
            <v>0</v>
          </cell>
          <cell r="V35">
            <v>10</v>
          </cell>
          <cell r="W35">
            <v>6.7147999999999994</v>
          </cell>
          <cell r="Y35">
            <v>7.1424316435336879</v>
          </cell>
          <cell r="Z35">
            <v>4.1639363793411572</v>
          </cell>
          <cell r="AD35">
            <v>0</v>
          </cell>
          <cell r="AE35">
            <v>4.6256000000000004</v>
          </cell>
          <cell r="AF35">
            <v>3.411</v>
          </cell>
          <cell r="AG35">
            <v>5.8144</v>
          </cell>
          <cell r="AH35">
            <v>18.245999999999999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22.266999999999999</v>
          </cell>
          <cell r="D36">
            <v>24.986000000000001</v>
          </cell>
          <cell r="E36">
            <v>16.692</v>
          </cell>
          <cell r="F36">
            <v>30.561</v>
          </cell>
          <cell r="G36" t="str">
            <v>н</v>
          </cell>
          <cell r="H36">
            <v>1</v>
          </cell>
          <cell r="I36">
            <v>45</v>
          </cell>
          <cell r="J36">
            <v>16.631</v>
          </cell>
          <cell r="K36">
            <v>6.0999999999999943E-2</v>
          </cell>
          <cell r="L36">
            <v>0</v>
          </cell>
          <cell r="M36">
            <v>0</v>
          </cell>
          <cell r="N36">
            <v>0</v>
          </cell>
          <cell r="W36">
            <v>3.3384</v>
          </cell>
          <cell r="Y36">
            <v>9.1543853342918755</v>
          </cell>
          <cell r="Z36">
            <v>9.1543853342918755</v>
          </cell>
          <cell r="AD36">
            <v>0</v>
          </cell>
          <cell r="AE36">
            <v>2.7603999999999997</v>
          </cell>
          <cell r="AF36">
            <v>3.7164000000000001</v>
          </cell>
          <cell r="AG36">
            <v>1.1126</v>
          </cell>
          <cell r="AH36">
            <v>5.5730000000000004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25.164000000000001</v>
          </cell>
          <cell r="D37">
            <v>24.995000000000001</v>
          </cell>
          <cell r="E37">
            <v>12.037000000000001</v>
          </cell>
          <cell r="F37">
            <v>37.168999999999997</v>
          </cell>
          <cell r="G37" t="str">
            <v>н</v>
          </cell>
          <cell r="H37">
            <v>1</v>
          </cell>
          <cell r="I37">
            <v>45</v>
          </cell>
          <cell r="J37">
            <v>11.702</v>
          </cell>
          <cell r="K37">
            <v>0.33500000000000085</v>
          </cell>
          <cell r="L37">
            <v>0</v>
          </cell>
          <cell r="M37">
            <v>0</v>
          </cell>
          <cell r="N37">
            <v>0</v>
          </cell>
          <cell r="W37">
            <v>2.4074</v>
          </cell>
          <cell r="Y37">
            <v>15.43947827531777</v>
          </cell>
          <cell r="Z37">
            <v>15.43947827531777</v>
          </cell>
          <cell r="AD37">
            <v>0</v>
          </cell>
          <cell r="AE37">
            <v>2.226</v>
          </cell>
          <cell r="AF37">
            <v>3.9064000000000001</v>
          </cell>
          <cell r="AG37">
            <v>1.4763999999999999</v>
          </cell>
          <cell r="AH37">
            <v>1.8740000000000001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234</v>
          </cell>
          <cell r="D38">
            <v>3539</v>
          </cell>
          <cell r="E38">
            <v>2119</v>
          </cell>
          <cell r="F38">
            <v>700</v>
          </cell>
          <cell r="G38" t="str">
            <v>отк</v>
          </cell>
          <cell r="H38">
            <v>0.35</v>
          </cell>
          <cell r="I38">
            <v>40</v>
          </cell>
          <cell r="J38">
            <v>2191</v>
          </cell>
          <cell r="K38">
            <v>-72</v>
          </cell>
          <cell r="L38">
            <v>400</v>
          </cell>
          <cell r="M38">
            <v>300</v>
          </cell>
          <cell r="N38">
            <v>400</v>
          </cell>
          <cell r="U38">
            <v>400</v>
          </cell>
          <cell r="V38">
            <v>500</v>
          </cell>
          <cell r="W38">
            <v>423.8</v>
          </cell>
          <cell r="X38">
            <v>500</v>
          </cell>
          <cell r="Y38">
            <v>7.550731477111845</v>
          </cell>
          <cell r="Z38">
            <v>1.6517225106182161</v>
          </cell>
          <cell r="AD38">
            <v>0</v>
          </cell>
          <cell r="AE38">
            <v>260</v>
          </cell>
          <cell r="AF38">
            <v>330</v>
          </cell>
          <cell r="AG38">
            <v>366.2</v>
          </cell>
          <cell r="AH38">
            <v>493</v>
          </cell>
          <cell r="AI38" t="str">
            <v>ябиюль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651</v>
          </cell>
          <cell r="D39">
            <v>33025</v>
          </cell>
          <cell r="E39">
            <v>4573</v>
          </cell>
          <cell r="F39">
            <v>2599</v>
          </cell>
          <cell r="G39">
            <v>0</v>
          </cell>
          <cell r="H39">
            <v>0.4</v>
          </cell>
          <cell r="I39">
            <v>40</v>
          </cell>
          <cell r="J39">
            <v>5709</v>
          </cell>
          <cell r="K39">
            <v>-1136</v>
          </cell>
          <cell r="L39">
            <v>900</v>
          </cell>
          <cell r="M39">
            <v>400</v>
          </cell>
          <cell r="N39">
            <v>500</v>
          </cell>
          <cell r="T39">
            <v>1200</v>
          </cell>
          <cell r="U39">
            <v>500</v>
          </cell>
          <cell r="V39">
            <v>500</v>
          </cell>
          <cell r="W39">
            <v>674.6</v>
          </cell>
          <cell r="X39">
            <v>500</v>
          </cell>
          <cell r="Y39">
            <v>8.744441150311296</v>
          </cell>
          <cell r="Z39">
            <v>3.8526534242514083</v>
          </cell>
          <cell r="AD39">
            <v>1200</v>
          </cell>
          <cell r="AE39">
            <v>823.8</v>
          </cell>
          <cell r="AF39">
            <v>801.4</v>
          </cell>
          <cell r="AG39">
            <v>631</v>
          </cell>
          <cell r="AH39">
            <v>1033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1333</v>
          </cell>
          <cell r="D40">
            <v>22537</v>
          </cell>
          <cell r="E40">
            <v>8170</v>
          </cell>
          <cell r="F40">
            <v>1828</v>
          </cell>
          <cell r="G40">
            <v>0</v>
          </cell>
          <cell r="H40">
            <v>0.45</v>
          </cell>
          <cell r="I40">
            <v>45</v>
          </cell>
          <cell r="J40">
            <v>8303</v>
          </cell>
          <cell r="K40">
            <v>-133</v>
          </cell>
          <cell r="L40">
            <v>1000</v>
          </cell>
          <cell r="M40">
            <v>1800</v>
          </cell>
          <cell r="N40">
            <v>1400</v>
          </cell>
          <cell r="T40">
            <v>4000</v>
          </cell>
          <cell r="V40">
            <v>500</v>
          </cell>
          <cell r="W40">
            <v>994</v>
          </cell>
          <cell r="X40">
            <v>1000</v>
          </cell>
          <cell r="Y40">
            <v>7.5734406438631794</v>
          </cell>
          <cell r="Z40">
            <v>1.8390342052313884</v>
          </cell>
          <cell r="AD40">
            <v>3200</v>
          </cell>
          <cell r="AE40">
            <v>995.2</v>
          </cell>
          <cell r="AF40">
            <v>814.6</v>
          </cell>
          <cell r="AG40">
            <v>1004.6</v>
          </cell>
          <cell r="AH40">
            <v>1070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328.59800000000001</v>
          </cell>
          <cell r="D41">
            <v>2123.1179999999999</v>
          </cell>
          <cell r="E41">
            <v>1373.4780000000001</v>
          </cell>
          <cell r="F41">
            <v>584.06799999999998</v>
          </cell>
          <cell r="G41">
            <v>0</v>
          </cell>
          <cell r="H41">
            <v>1</v>
          </cell>
          <cell r="I41">
            <v>40</v>
          </cell>
          <cell r="J41">
            <v>1447.5329999999999</v>
          </cell>
          <cell r="K41">
            <v>-74.054999999999836</v>
          </cell>
          <cell r="L41">
            <v>200</v>
          </cell>
          <cell r="M41">
            <v>300</v>
          </cell>
          <cell r="N41">
            <v>250</v>
          </cell>
          <cell r="U41">
            <v>100</v>
          </cell>
          <cell r="V41">
            <v>300</v>
          </cell>
          <cell r="W41">
            <v>274.69560000000001</v>
          </cell>
          <cell r="X41">
            <v>300</v>
          </cell>
          <cell r="Y41">
            <v>7.4048073576715456</v>
          </cell>
          <cell r="Z41">
            <v>2.1262371876360597</v>
          </cell>
          <cell r="AD41">
            <v>0</v>
          </cell>
          <cell r="AE41">
            <v>224.45160000000001</v>
          </cell>
          <cell r="AF41">
            <v>240.38119999999998</v>
          </cell>
          <cell r="AG41">
            <v>243.142</v>
          </cell>
          <cell r="AH41">
            <v>322.428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679</v>
          </cell>
          <cell r="D42">
            <v>953</v>
          </cell>
          <cell r="E42">
            <v>856</v>
          </cell>
          <cell r="F42">
            <v>667</v>
          </cell>
          <cell r="G42">
            <v>0</v>
          </cell>
          <cell r="H42">
            <v>0.1</v>
          </cell>
          <cell r="I42">
            <v>730</v>
          </cell>
          <cell r="J42">
            <v>928</v>
          </cell>
          <cell r="K42">
            <v>-72</v>
          </cell>
          <cell r="L42">
            <v>0</v>
          </cell>
          <cell r="M42">
            <v>500</v>
          </cell>
          <cell r="N42">
            <v>0</v>
          </cell>
          <cell r="W42">
            <v>171.2</v>
          </cell>
          <cell r="X42">
            <v>1000</v>
          </cell>
          <cell r="Y42">
            <v>12.657710280373832</v>
          </cell>
          <cell r="Z42">
            <v>3.8960280373831777</v>
          </cell>
          <cell r="AD42">
            <v>0</v>
          </cell>
          <cell r="AE42">
            <v>172.2</v>
          </cell>
          <cell r="AF42">
            <v>130.6</v>
          </cell>
          <cell r="AG42">
            <v>155.6</v>
          </cell>
          <cell r="AH42">
            <v>153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462</v>
          </cell>
          <cell r="D43">
            <v>5231</v>
          </cell>
          <cell r="E43">
            <v>1305</v>
          </cell>
          <cell r="F43">
            <v>783</v>
          </cell>
          <cell r="G43">
            <v>0</v>
          </cell>
          <cell r="H43">
            <v>0.35</v>
          </cell>
          <cell r="I43">
            <v>40</v>
          </cell>
          <cell r="J43">
            <v>1490</v>
          </cell>
          <cell r="K43">
            <v>-185</v>
          </cell>
          <cell r="L43">
            <v>120</v>
          </cell>
          <cell r="M43">
            <v>250</v>
          </cell>
          <cell r="N43">
            <v>250</v>
          </cell>
          <cell r="V43">
            <v>250</v>
          </cell>
          <cell r="W43">
            <v>261</v>
          </cell>
          <cell r="X43">
            <v>300</v>
          </cell>
          <cell r="Y43">
            <v>7.4827586206896548</v>
          </cell>
          <cell r="Z43">
            <v>3</v>
          </cell>
          <cell r="AD43">
            <v>0</v>
          </cell>
          <cell r="AE43">
            <v>299.39999999999998</v>
          </cell>
          <cell r="AF43">
            <v>257.60000000000002</v>
          </cell>
          <cell r="AG43">
            <v>249.8</v>
          </cell>
          <cell r="AH43">
            <v>331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175.34</v>
          </cell>
          <cell r="D44">
            <v>788.06700000000001</v>
          </cell>
          <cell r="E44">
            <v>229.393</v>
          </cell>
          <cell r="F44">
            <v>144.726</v>
          </cell>
          <cell r="G44">
            <v>0</v>
          </cell>
          <cell r="H44">
            <v>1</v>
          </cell>
          <cell r="I44">
            <v>40</v>
          </cell>
          <cell r="J44">
            <v>278.80200000000002</v>
          </cell>
          <cell r="K44">
            <v>-49.40900000000002</v>
          </cell>
          <cell r="L44">
            <v>80</v>
          </cell>
          <cell r="M44">
            <v>80</v>
          </cell>
          <cell r="N44">
            <v>60</v>
          </cell>
          <cell r="W44">
            <v>45.878599999999999</v>
          </cell>
          <cell r="X44">
            <v>50</v>
          </cell>
          <cell r="Y44">
            <v>9.0396393961454802</v>
          </cell>
          <cell r="Z44">
            <v>3.1545426407954906</v>
          </cell>
          <cell r="AD44">
            <v>0</v>
          </cell>
          <cell r="AE44">
            <v>62.861800000000002</v>
          </cell>
          <cell r="AF44">
            <v>48.336200000000005</v>
          </cell>
          <cell r="AG44">
            <v>53.209400000000002</v>
          </cell>
          <cell r="AH44">
            <v>45.746000000000002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292</v>
          </cell>
          <cell r="D45">
            <v>5372</v>
          </cell>
          <cell r="E45">
            <v>1211</v>
          </cell>
          <cell r="F45">
            <v>1142</v>
          </cell>
          <cell r="G45">
            <v>0</v>
          </cell>
          <cell r="H45">
            <v>0.4</v>
          </cell>
          <cell r="I45">
            <v>35</v>
          </cell>
          <cell r="J45">
            <v>1345</v>
          </cell>
          <cell r="K45">
            <v>-134</v>
          </cell>
          <cell r="L45">
            <v>240</v>
          </cell>
          <cell r="M45">
            <v>0</v>
          </cell>
          <cell r="N45">
            <v>100</v>
          </cell>
          <cell r="V45">
            <v>100</v>
          </cell>
          <cell r="W45">
            <v>242.2</v>
          </cell>
          <cell r="X45">
            <v>250</v>
          </cell>
          <cell r="Y45">
            <v>7.5639966969446739</v>
          </cell>
          <cell r="Z45">
            <v>4.7151114781172589</v>
          </cell>
          <cell r="AD45">
            <v>0</v>
          </cell>
          <cell r="AE45">
            <v>269.60000000000002</v>
          </cell>
          <cell r="AF45">
            <v>243</v>
          </cell>
          <cell r="AG45">
            <v>241.2</v>
          </cell>
          <cell r="AH45">
            <v>288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637</v>
          </cell>
          <cell r="D46">
            <v>13686</v>
          </cell>
          <cell r="E46">
            <v>2512</v>
          </cell>
          <cell r="F46">
            <v>1505</v>
          </cell>
          <cell r="G46" t="str">
            <v>оконч</v>
          </cell>
          <cell r="H46">
            <v>0.4</v>
          </cell>
          <cell r="I46">
            <v>40</v>
          </cell>
          <cell r="J46">
            <v>3060</v>
          </cell>
          <cell r="K46">
            <v>-548</v>
          </cell>
          <cell r="L46">
            <v>400</v>
          </cell>
          <cell r="M46">
            <v>200</v>
          </cell>
          <cell r="N46">
            <v>400</v>
          </cell>
          <cell r="U46">
            <v>100</v>
          </cell>
          <cell r="V46">
            <v>600</v>
          </cell>
          <cell r="W46">
            <v>502.4</v>
          </cell>
          <cell r="X46">
            <v>550</v>
          </cell>
          <cell r="Y46">
            <v>7.4741242038216562</v>
          </cell>
          <cell r="Z46">
            <v>2.9956210191082806</v>
          </cell>
          <cell r="AD46">
            <v>0</v>
          </cell>
          <cell r="AE46">
            <v>566.6</v>
          </cell>
          <cell r="AF46">
            <v>551.20000000000005</v>
          </cell>
          <cell r="AG46">
            <v>485</v>
          </cell>
          <cell r="AH46">
            <v>605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76.239000000000004</v>
          </cell>
          <cell r="D47">
            <v>506.952</v>
          </cell>
          <cell r="E47">
            <v>200.81800000000001</v>
          </cell>
          <cell r="F47">
            <v>114.48399999999999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205.46299999999999</v>
          </cell>
          <cell r="K47">
            <v>-4.6449999999999818</v>
          </cell>
          <cell r="L47">
            <v>60</v>
          </cell>
          <cell r="M47">
            <v>30</v>
          </cell>
          <cell r="N47">
            <v>50</v>
          </cell>
          <cell r="V47">
            <v>50</v>
          </cell>
          <cell r="W47">
            <v>40.163600000000002</v>
          </cell>
          <cell r="Y47">
            <v>7.5810933282873041</v>
          </cell>
          <cell r="Z47">
            <v>2.8504416934736923</v>
          </cell>
          <cell r="AD47">
            <v>0</v>
          </cell>
          <cell r="AE47">
            <v>30.8628</v>
          </cell>
          <cell r="AF47">
            <v>30.960799999999999</v>
          </cell>
          <cell r="AG47">
            <v>38.868400000000001</v>
          </cell>
          <cell r="AH47">
            <v>32.055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154.20400000000001</v>
          </cell>
          <cell r="D48">
            <v>1899.6469999999999</v>
          </cell>
          <cell r="E48">
            <v>632.18700000000001</v>
          </cell>
          <cell r="F48">
            <v>261.69900000000001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724.27800000000002</v>
          </cell>
          <cell r="K48">
            <v>-92.091000000000008</v>
          </cell>
          <cell r="L48">
            <v>70</v>
          </cell>
          <cell r="M48">
            <v>150</v>
          </cell>
          <cell r="N48">
            <v>120</v>
          </cell>
          <cell r="U48">
            <v>50</v>
          </cell>
          <cell r="V48">
            <v>150</v>
          </cell>
          <cell r="W48">
            <v>126.4374</v>
          </cell>
          <cell r="X48">
            <v>150</v>
          </cell>
          <cell r="Y48">
            <v>7.5270370950367544</v>
          </cell>
          <cell r="Z48">
            <v>2.0697910586582768</v>
          </cell>
          <cell r="AD48">
            <v>0</v>
          </cell>
          <cell r="AE48">
            <v>119.28420000000001</v>
          </cell>
          <cell r="AF48">
            <v>119.048</v>
          </cell>
          <cell r="AG48">
            <v>113.27919999999999</v>
          </cell>
          <cell r="AH48">
            <v>156.119</v>
          </cell>
          <cell r="AI48" t="str">
            <v>сниж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255</v>
          </cell>
          <cell r="D49">
            <v>23029</v>
          </cell>
          <cell r="E49">
            <v>1321</v>
          </cell>
          <cell r="F49">
            <v>719</v>
          </cell>
          <cell r="G49" t="str">
            <v>лид, я</v>
          </cell>
          <cell r="H49">
            <v>0.35</v>
          </cell>
          <cell r="I49">
            <v>40</v>
          </cell>
          <cell r="J49">
            <v>1678</v>
          </cell>
          <cell r="K49">
            <v>-357</v>
          </cell>
          <cell r="L49">
            <v>0</v>
          </cell>
          <cell r="M49">
            <v>350</v>
          </cell>
          <cell r="N49">
            <v>250</v>
          </cell>
          <cell r="V49">
            <v>350</v>
          </cell>
          <cell r="W49">
            <v>264.2</v>
          </cell>
          <cell r="X49">
            <v>300</v>
          </cell>
          <cell r="Y49">
            <v>7.4526873580620743</v>
          </cell>
          <cell r="Z49">
            <v>2.7214231642694928</v>
          </cell>
          <cell r="AD49">
            <v>0</v>
          </cell>
          <cell r="AE49">
            <v>284.39999999999998</v>
          </cell>
          <cell r="AF49">
            <v>257.2</v>
          </cell>
          <cell r="AG49">
            <v>247.8</v>
          </cell>
          <cell r="AH49">
            <v>335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690</v>
          </cell>
          <cell r="D50">
            <v>5396</v>
          </cell>
          <cell r="E50">
            <v>2745</v>
          </cell>
          <cell r="F50">
            <v>1308</v>
          </cell>
          <cell r="G50" t="str">
            <v>бонмай</v>
          </cell>
          <cell r="H50">
            <v>0.35</v>
          </cell>
          <cell r="I50">
            <v>40</v>
          </cell>
          <cell r="J50">
            <v>2406</v>
          </cell>
          <cell r="K50">
            <v>339</v>
          </cell>
          <cell r="L50">
            <v>300</v>
          </cell>
          <cell r="M50">
            <v>500</v>
          </cell>
          <cell r="N50">
            <v>550</v>
          </cell>
          <cell r="U50">
            <v>400</v>
          </cell>
          <cell r="V50">
            <v>500</v>
          </cell>
          <cell r="W50">
            <v>549</v>
          </cell>
          <cell r="X50">
            <v>500</v>
          </cell>
          <cell r="Y50">
            <v>7.3916211293260474</v>
          </cell>
          <cell r="Z50">
            <v>2.3825136612021858</v>
          </cell>
          <cell r="AD50">
            <v>0</v>
          </cell>
          <cell r="AE50">
            <v>522.20000000000005</v>
          </cell>
          <cell r="AF50">
            <v>526.6</v>
          </cell>
          <cell r="AG50">
            <v>490.8</v>
          </cell>
          <cell r="AH50">
            <v>696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402</v>
          </cell>
          <cell r="D51">
            <v>5166</v>
          </cell>
          <cell r="E51">
            <v>1240</v>
          </cell>
          <cell r="F51">
            <v>713</v>
          </cell>
          <cell r="G51">
            <v>0</v>
          </cell>
          <cell r="H51">
            <v>0.4</v>
          </cell>
          <cell r="I51">
            <v>35</v>
          </cell>
          <cell r="J51">
            <v>2002</v>
          </cell>
          <cell r="K51">
            <v>-762</v>
          </cell>
          <cell r="L51">
            <v>100</v>
          </cell>
          <cell r="M51">
            <v>350</v>
          </cell>
          <cell r="N51">
            <v>300</v>
          </cell>
          <cell r="V51">
            <v>200</v>
          </cell>
          <cell r="W51">
            <v>248</v>
          </cell>
          <cell r="X51">
            <v>200</v>
          </cell>
          <cell r="Y51">
            <v>7.512096774193548</v>
          </cell>
          <cell r="Z51">
            <v>2.875</v>
          </cell>
          <cell r="AD51">
            <v>0</v>
          </cell>
          <cell r="AE51">
            <v>287</v>
          </cell>
          <cell r="AF51">
            <v>288.8</v>
          </cell>
          <cell r="AG51">
            <v>242.8</v>
          </cell>
          <cell r="AH51">
            <v>220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159.452</v>
          </cell>
          <cell r="D52">
            <v>645.67499999999995</v>
          </cell>
          <cell r="E52">
            <v>385.78500000000003</v>
          </cell>
          <cell r="F52">
            <v>111.367</v>
          </cell>
          <cell r="G52" t="str">
            <v>оконч</v>
          </cell>
          <cell r="H52">
            <v>1</v>
          </cell>
          <cell r="I52">
            <v>50</v>
          </cell>
          <cell r="J52">
            <v>497.32</v>
          </cell>
          <cell r="K52">
            <v>-111.53499999999997</v>
          </cell>
          <cell r="L52">
            <v>100</v>
          </cell>
          <cell r="M52">
            <v>90</v>
          </cell>
          <cell r="N52">
            <v>70</v>
          </cell>
          <cell r="U52">
            <v>50</v>
          </cell>
          <cell r="V52">
            <v>80</v>
          </cell>
          <cell r="W52">
            <v>77.157000000000011</v>
          </cell>
          <cell r="X52">
            <v>100</v>
          </cell>
          <cell r="Y52">
            <v>7.7940692354549794</v>
          </cell>
          <cell r="Z52">
            <v>1.4433816763223037</v>
          </cell>
          <cell r="AD52">
            <v>0</v>
          </cell>
          <cell r="AE52">
            <v>67.752600000000001</v>
          </cell>
          <cell r="AF52">
            <v>55.670399999999994</v>
          </cell>
          <cell r="AG52">
            <v>67.996200000000002</v>
          </cell>
          <cell r="AH52">
            <v>59.866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160.28800000000001</v>
          </cell>
          <cell r="D53">
            <v>2175.761</v>
          </cell>
          <cell r="E53">
            <v>914.524</v>
          </cell>
          <cell r="F53">
            <v>589.70399999999995</v>
          </cell>
          <cell r="G53" t="str">
            <v>н</v>
          </cell>
          <cell r="H53">
            <v>1</v>
          </cell>
          <cell r="I53">
            <v>50</v>
          </cell>
          <cell r="J53">
            <v>1162.6369999999999</v>
          </cell>
          <cell r="K53">
            <v>-248.11299999999994</v>
          </cell>
          <cell r="L53">
            <v>200</v>
          </cell>
          <cell r="M53">
            <v>200</v>
          </cell>
          <cell r="N53">
            <v>250</v>
          </cell>
          <cell r="V53">
            <v>100</v>
          </cell>
          <cell r="W53">
            <v>182.90479999999999</v>
          </cell>
          <cell r="X53">
            <v>200</v>
          </cell>
          <cell r="Y53">
            <v>8.4180622925150139</v>
          </cell>
          <cell r="Z53">
            <v>3.2241034680336433</v>
          </cell>
          <cell r="AD53">
            <v>0</v>
          </cell>
          <cell r="AE53">
            <v>150.09300000000002</v>
          </cell>
          <cell r="AF53">
            <v>148.56900000000002</v>
          </cell>
          <cell r="AG53">
            <v>187.57040000000001</v>
          </cell>
          <cell r="AH53">
            <v>265.69299999999998</v>
          </cell>
          <cell r="AI53" t="str">
            <v>ябиюль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46.857999999999997</v>
          </cell>
          <cell r="D54">
            <v>79.308000000000007</v>
          </cell>
          <cell r="E54">
            <v>33.076000000000001</v>
          </cell>
          <cell r="F54">
            <v>56.86</v>
          </cell>
          <cell r="G54">
            <v>0</v>
          </cell>
          <cell r="H54">
            <v>1</v>
          </cell>
          <cell r="I54">
            <v>50</v>
          </cell>
          <cell r="J54">
            <v>45.8</v>
          </cell>
          <cell r="K54">
            <v>-12.723999999999997</v>
          </cell>
          <cell r="L54">
            <v>0</v>
          </cell>
          <cell r="M54">
            <v>0</v>
          </cell>
          <cell r="N54">
            <v>10</v>
          </cell>
          <cell r="W54">
            <v>6.6151999999999997</v>
          </cell>
          <cell r="Y54">
            <v>10.107026242592816</v>
          </cell>
          <cell r="Z54">
            <v>8.5953561494739397</v>
          </cell>
          <cell r="AD54">
            <v>0</v>
          </cell>
          <cell r="AE54">
            <v>8.9980000000000011</v>
          </cell>
          <cell r="AF54">
            <v>7.8182</v>
          </cell>
          <cell r="AG54">
            <v>7.8462000000000005</v>
          </cell>
          <cell r="AH54">
            <v>4.4870000000000001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533.58199999999999</v>
          </cell>
          <cell r="D55">
            <v>11283.9</v>
          </cell>
          <cell r="E55">
            <v>4533.9639999999999</v>
          </cell>
          <cell r="F55">
            <v>2309.7170000000001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4494.3100000000004</v>
          </cell>
          <cell r="K55">
            <v>39.653999999999542</v>
          </cell>
          <cell r="L55">
            <v>800</v>
          </cell>
          <cell r="M55">
            <v>1100</v>
          </cell>
          <cell r="N55">
            <v>1000</v>
          </cell>
          <cell r="V55">
            <v>400</v>
          </cell>
          <cell r="W55">
            <v>906.79279999999994</v>
          </cell>
          <cell r="X55">
            <v>1000</v>
          </cell>
          <cell r="Y55">
            <v>7.2891149995897644</v>
          </cell>
          <cell r="Z55">
            <v>2.5471276348907934</v>
          </cell>
          <cell r="AD55">
            <v>0</v>
          </cell>
          <cell r="AE55">
            <v>857.73979999999995</v>
          </cell>
          <cell r="AF55">
            <v>787.32039999999995</v>
          </cell>
          <cell r="AG55">
            <v>909.64359999999999</v>
          </cell>
          <cell r="AH55">
            <v>966.36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577</v>
          </cell>
          <cell r="D56">
            <v>16360</v>
          </cell>
          <cell r="E56">
            <v>8588</v>
          </cell>
          <cell r="F56">
            <v>4287</v>
          </cell>
          <cell r="G56" t="str">
            <v>бонмай</v>
          </cell>
          <cell r="H56">
            <v>0.45</v>
          </cell>
          <cell r="I56">
            <v>50</v>
          </cell>
          <cell r="J56">
            <v>6676</v>
          </cell>
          <cell r="K56">
            <v>1912</v>
          </cell>
          <cell r="L56">
            <v>1000</v>
          </cell>
          <cell r="M56">
            <v>1000</v>
          </cell>
          <cell r="N56">
            <v>1200</v>
          </cell>
          <cell r="T56">
            <v>1200</v>
          </cell>
          <cell r="U56">
            <v>300</v>
          </cell>
          <cell r="V56">
            <v>2000</v>
          </cell>
          <cell r="W56">
            <v>1493.6</v>
          </cell>
          <cell r="X56">
            <v>1200</v>
          </cell>
          <cell r="Y56">
            <v>7.3560524906266744</v>
          </cell>
          <cell r="Z56">
            <v>2.8702463845741835</v>
          </cell>
          <cell r="AD56">
            <v>1120</v>
          </cell>
          <cell r="AE56">
            <v>1086.2</v>
          </cell>
          <cell r="AF56">
            <v>1170</v>
          </cell>
          <cell r="AG56">
            <v>1334</v>
          </cell>
          <cell r="AH56">
            <v>2168</v>
          </cell>
          <cell r="AI56" t="str">
            <v>ябиюль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1539</v>
          </cell>
          <cell r="D57">
            <v>18726</v>
          </cell>
          <cell r="E57">
            <v>6520</v>
          </cell>
          <cell r="F57">
            <v>224</v>
          </cell>
          <cell r="G57" t="str">
            <v>акяб</v>
          </cell>
          <cell r="H57">
            <v>0.45</v>
          </cell>
          <cell r="I57">
            <v>50</v>
          </cell>
          <cell r="J57">
            <v>7784</v>
          </cell>
          <cell r="K57">
            <v>-1264</v>
          </cell>
          <cell r="L57">
            <v>500</v>
          </cell>
          <cell r="M57">
            <v>1200</v>
          </cell>
          <cell r="N57">
            <v>900</v>
          </cell>
          <cell r="T57">
            <v>2000</v>
          </cell>
          <cell r="U57">
            <v>1400</v>
          </cell>
          <cell r="V57">
            <v>1500</v>
          </cell>
          <cell r="W57">
            <v>904</v>
          </cell>
          <cell r="X57">
            <v>1000</v>
          </cell>
          <cell r="Y57">
            <v>7.4380530973451329</v>
          </cell>
          <cell r="Z57">
            <v>0.24778761061946902</v>
          </cell>
          <cell r="AD57">
            <v>2000</v>
          </cell>
          <cell r="AE57">
            <v>984.6</v>
          </cell>
          <cell r="AF57">
            <v>871.8</v>
          </cell>
          <cell r="AG57">
            <v>680.2</v>
          </cell>
          <cell r="AH57">
            <v>1131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163</v>
          </cell>
          <cell r="D58">
            <v>3366</v>
          </cell>
          <cell r="E58">
            <v>2572</v>
          </cell>
          <cell r="F58">
            <v>718</v>
          </cell>
          <cell r="G58">
            <v>0</v>
          </cell>
          <cell r="H58">
            <v>0.45</v>
          </cell>
          <cell r="I58">
            <v>50</v>
          </cell>
          <cell r="J58">
            <v>2887</v>
          </cell>
          <cell r="K58">
            <v>-315</v>
          </cell>
          <cell r="L58">
            <v>0</v>
          </cell>
          <cell r="M58">
            <v>800</v>
          </cell>
          <cell r="N58">
            <v>600</v>
          </cell>
          <cell r="U58">
            <v>500</v>
          </cell>
          <cell r="V58">
            <v>600</v>
          </cell>
          <cell r="W58">
            <v>514.4</v>
          </cell>
          <cell r="X58">
            <v>550</v>
          </cell>
          <cell r="Y58">
            <v>7.325038880248834</v>
          </cell>
          <cell r="Z58">
            <v>1.395800933125972</v>
          </cell>
          <cell r="AD58">
            <v>0</v>
          </cell>
          <cell r="AE58">
            <v>336.6</v>
          </cell>
          <cell r="AF58">
            <v>391.8</v>
          </cell>
          <cell r="AG58">
            <v>413.6</v>
          </cell>
          <cell r="AH58">
            <v>607</v>
          </cell>
          <cell r="AI58" t="str">
            <v>продиюль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213</v>
          </cell>
          <cell r="D59">
            <v>1280</v>
          </cell>
          <cell r="E59">
            <v>422</v>
          </cell>
          <cell r="F59">
            <v>217</v>
          </cell>
          <cell r="G59">
            <v>0</v>
          </cell>
          <cell r="H59">
            <v>0.4</v>
          </cell>
          <cell r="I59">
            <v>40</v>
          </cell>
          <cell r="J59">
            <v>466</v>
          </cell>
          <cell r="K59">
            <v>-44</v>
          </cell>
          <cell r="L59">
            <v>40</v>
          </cell>
          <cell r="M59">
            <v>60</v>
          </cell>
          <cell r="N59">
            <v>50</v>
          </cell>
          <cell r="U59">
            <v>70</v>
          </cell>
          <cell r="V59">
            <v>90</v>
          </cell>
          <cell r="W59">
            <v>84.4</v>
          </cell>
          <cell r="X59">
            <v>100</v>
          </cell>
          <cell r="Y59">
            <v>7.4289099526066344</v>
          </cell>
          <cell r="Z59">
            <v>2.5710900473933647</v>
          </cell>
          <cell r="AD59">
            <v>0</v>
          </cell>
          <cell r="AE59">
            <v>94.2</v>
          </cell>
          <cell r="AF59">
            <v>75</v>
          </cell>
          <cell r="AG59">
            <v>69.8</v>
          </cell>
          <cell r="AH59">
            <v>122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94</v>
          </cell>
          <cell r="D60">
            <v>1387</v>
          </cell>
          <cell r="E60">
            <v>381</v>
          </cell>
          <cell r="F60">
            <v>365</v>
          </cell>
          <cell r="G60">
            <v>0</v>
          </cell>
          <cell r="H60">
            <v>0.4</v>
          </cell>
          <cell r="I60">
            <v>40</v>
          </cell>
          <cell r="J60">
            <v>463</v>
          </cell>
          <cell r="K60">
            <v>-82</v>
          </cell>
          <cell r="L60">
            <v>70</v>
          </cell>
          <cell r="M60">
            <v>0</v>
          </cell>
          <cell r="N60">
            <v>0</v>
          </cell>
          <cell r="V60">
            <v>50</v>
          </cell>
          <cell r="W60">
            <v>76.2</v>
          </cell>
          <cell r="X60">
            <v>100</v>
          </cell>
          <cell r="Y60">
            <v>7.6771653543307083</v>
          </cell>
          <cell r="Z60">
            <v>4.7900262467191599</v>
          </cell>
          <cell r="AD60">
            <v>0</v>
          </cell>
          <cell r="AE60">
            <v>79.8</v>
          </cell>
          <cell r="AF60">
            <v>71.2</v>
          </cell>
          <cell r="AG60">
            <v>74</v>
          </cell>
          <cell r="AH60">
            <v>126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236.28800000000001</v>
          </cell>
          <cell r="D61">
            <v>2340.1590000000001</v>
          </cell>
          <cell r="E61">
            <v>1019.121</v>
          </cell>
          <cell r="F61">
            <v>357.80399999999997</v>
          </cell>
          <cell r="G61" t="str">
            <v>ткмай</v>
          </cell>
          <cell r="H61">
            <v>1</v>
          </cell>
          <cell r="I61">
            <v>50</v>
          </cell>
          <cell r="J61">
            <v>1184.1559999999999</v>
          </cell>
          <cell r="K61">
            <v>-165.03499999999997</v>
          </cell>
          <cell r="L61">
            <v>150</v>
          </cell>
          <cell r="M61">
            <v>300</v>
          </cell>
          <cell r="N61">
            <v>300</v>
          </cell>
          <cell r="V61">
            <v>200</v>
          </cell>
          <cell r="W61">
            <v>203.82419999999999</v>
          </cell>
          <cell r="X61">
            <v>250</v>
          </cell>
          <cell r="Y61">
            <v>7.642880482297981</v>
          </cell>
          <cell r="Z61">
            <v>1.7554539647402025</v>
          </cell>
          <cell r="AD61">
            <v>0</v>
          </cell>
          <cell r="AE61">
            <v>202.61619999999999</v>
          </cell>
          <cell r="AF61">
            <v>189.01439999999999</v>
          </cell>
          <cell r="AG61">
            <v>197.53800000000001</v>
          </cell>
          <cell r="AH61">
            <v>255.33500000000001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578</v>
          </cell>
          <cell r="D62">
            <v>479</v>
          </cell>
          <cell r="E62">
            <v>532</v>
          </cell>
          <cell r="F62">
            <v>353</v>
          </cell>
          <cell r="G62">
            <v>0</v>
          </cell>
          <cell r="H62">
            <v>0.1</v>
          </cell>
          <cell r="I62">
            <v>730</v>
          </cell>
          <cell r="J62">
            <v>550</v>
          </cell>
          <cell r="K62">
            <v>-18</v>
          </cell>
          <cell r="L62">
            <v>300</v>
          </cell>
          <cell r="M62">
            <v>0</v>
          </cell>
          <cell r="N62">
            <v>0</v>
          </cell>
          <cell r="V62">
            <v>500</v>
          </cell>
          <cell r="W62">
            <v>106.4</v>
          </cell>
          <cell r="Y62">
            <v>10.836466165413533</v>
          </cell>
          <cell r="Z62">
            <v>3.3176691729323307</v>
          </cell>
          <cell r="AD62">
            <v>0</v>
          </cell>
          <cell r="AE62">
            <v>113.8</v>
          </cell>
          <cell r="AF62">
            <v>85.4</v>
          </cell>
          <cell r="AG62">
            <v>98.6</v>
          </cell>
          <cell r="AH62">
            <v>118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103.02500000000001</v>
          </cell>
          <cell r="D63">
            <v>1471.808</v>
          </cell>
          <cell r="E63">
            <v>846.45899999999995</v>
          </cell>
          <cell r="F63">
            <v>312.18099999999998</v>
          </cell>
          <cell r="G63">
            <v>0</v>
          </cell>
          <cell r="H63">
            <v>1</v>
          </cell>
          <cell r="I63">
            <v>50</v>
          </cell>
          <cell r="J63">
            <v>991.00800000000004</v>
          </cell>
          <cell r="K63">
            <v>-144.54900000000009</v>
          </cell>
          <cell r="L63">
            <v>100</v>
          </cell>
          <cell r="M63">
            <v>100</v>
          </cell>
          <cell r="N63">
            <v>150</v>
          </cell>
          <cell r="U63">
            <v>200</v>
          </cell>
          <cell r="V63">
            <v>200</v>
          </cell>
          <cell r="W63">
            <v>169.29179999999999</v>
          </cell>
          <cell r="X63">
            <v>180</v>
          </cell>
          <cell r="Y63">
            <v>7.3375142800773583</v>
          </cell>
          <cell r="Z63">
            <v>1.8440408808932269</v>
          </cell>
          <cell r="AD63">
            <v>0</v>
          </cell>
          <cell r="AE63">
            <v>113.864</v>
          </cell>
          <cell r="AF63">
            <v>140.88140000000001</v>
          </cell>
          <cell r="AG63">
            <v>136.10499999999999</v>
          </cell>
          <cell r="AH63">
            <v>270.45999999999998</v>
          </cell>
          <cell r="AI63" t="str">
            <v>сниж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573.57299999999998</v>
          </cell>
          <cell r="D64">
            <v>27399.427</v>
          </cell>
          <cell r="E64">
            <v>5428</v>
          </cell>
          <cell r="F64">
            <v>1817</v>
          </cell>
          <cell r="G64">
            <v>0</v>
          </cell>
          <cell r="H64">
            <v>0.4</v>
          </cell>
          <cell r="I64">
            <v>40</v>
          </cell>
          <cell r="J64">
            <v>5908</v>
          </cell>
          <cell r="K64">
            <v>-480</v>
          </cell>
          <cell r="L64">
            <v>500</v>
          </cell>
          <cell r="M64">
            <v>800</v>
          </cell>
          <cell r="N64">
            <v>700</v>
          </cell>
          <cell r="T64">
            <v>1500</v>
          </cell>
          <cell r="V64">
            <v>800</v>
          </cell>
          <cell r="W64">
            <v>749.6</v>
          </cell>
          <cell r="X64">
            <v>900</v>
          </cell>
          <cell r="Y64">
            <v>7.3599252934898614</v>
          </cell>
          <cell r="Z64">
            <v>2.4239594450373532</v>
          </cell>
          <cell r="AD64">
            <v>1680</v>
          </cell>
          <cell r="AE64">
            <v>706.8</v>
          </cell>
          <cell r="AF64">
            <v>724.4</v>
          </cell>
          <cell r="AG64">
            <v>700.8</v>
          </cell>
          <cell r="AH64">
            <v>961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485</v>
          </cell>
          <cell r="D65">
            <v>15447</v>
          </cell>
          <cell r="E65">
            <v>3163</v>
          </cell>
          <cell r="F65">
            <v>1819</v>
          </cell>
          <cell r="G65">
            <v>0</v>
          </cell>
          <cell r="H65">
            <v>0.4</v>
          </cell>
          <cell r="I65">
            <v>40</v>
          </cell>
          <cell r="J65">
            <v>3751</v>
          </cell>
          <cell r="K65">
            <v>-588</v>
          </cell>
          <cell r="L65">
            <v>400</v>
          </cell>
          <cell r="M65">
            <v>300</v>
          </cell>
          <cell r="N65">
            <v>600</v>
          </cell>
          <cell r="U65">
            <v>150</v>
          </cell>
          <cell r="V65">
            <v>700</v>
          </cell>
          <cell r="W65">
            <v>632.6</v>
          </cell>
          <cell r="X65">
            <v>700</v>
          </cell>
          <cell r="Y65">
            <v>7.3806512804299711</v>
          </cell>
          <cell r="Z65">
            <v>2.8754347138792284</v>
          </cell>
          <cell r="AD65">
            <v>0</v>
          </cell>
          <cell r="AE65">
            <v>643</v>
          </cell>
          <cell r="AF65">
            <v>631.20000000000005</v>
          </cell>
          <cell r="AG65">
            <v>597.6</v>
          </cell>
          <cell r="AH65">
            <v>826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197.73099999999999</v>
          </cell>
          <cell r="D66">
            <v>6726.1419999999998</v>
          </cell>
          <cell r="E66">
            <v>1061.5530000000001</v>
          </cell>
          <cell r="F66">
            <v>794.13699999999994</v>
          </cell>
          <cell r="G66" t="str">
            <v>ябл</v>
          </cell>
          <cell r="H66">
            <v>1</v>
          </cell>
          <cell r="I66">
            <v>40</v>
          </cell>
          <cell r="J66">
            <v>1235.2950000000001</v>
          </cell>
          <cell r="K66">
            <v>-173.74199999999996</v>
          </cell>
          <cell r="L66">
            <v>50</v>
          </cell>
          <cell r="M66">
            <v>250</v>
          </cell>
          <cell r="N66">
            <v>200</v>
          </cell>
          <cell r="V66">
            <v>100</v>
          </cell>
          <cell r="W66">
            <v>212.31060000000002</v>
          </cell>
          <cell r="X66">
            <v>160</v>
          </cell>
          <cell r="Y66">
            <v>7.3201102535624685</v>
          </cell>
          <cell r="Z66">
            <v>3.7404491344285207</v>
          </cell>
          <cell r="AD66">
            <v>0</v>
          </cell>
          <cell r="AE66">
            <v>203.49520000000001</v>
          </cell>
          <cell r="AF66">
            <v>223.87299999999999</v>
          </cell>
          <cell r="AG66">
            <v>223.64619999999999</v>
          </cell>
          <cell r="AH66">
            <v>271.279</v>
          </cell>
          <cell r="AI66" t="str">
            <v>сниж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96.128</v>
          </cell>
          <cell r="D67">
            <v>2858.366</v>
          </cell>
          <cell r="E67">
            <v>221.92</v>
          </cell>
          <cell r="F67">
            <v>160.072</v>
          </cell>
          <cell r="G67">
            <v>0</v>
          </cell>
          <cell r="H67">
            <v>1</v>
          </cell>
          <cell r="I67">
            <v>40</v>
          </cell>
          <cell r="J67">
            <v>240.59100000000001</v>
          </cell>
          <cell r="K67">
            <v>-18.671000000000021</v>
          </cell>
          <cell r="L67">
            <v>0</v>
          </cell>
          <cell r="M67">
            <v>50</v>
          </cell>
          <cell r="N67">
            <v>40</v>
          </cell>
          <cell r="V67">
            <v>50</v>
          </cell>
          <cell r="W67">
            <v>44.384</v>
          </cell>
          <cell r="X67">
            <v>50</v>
          </cell>
          <cell r="Y67">
            <v>7.8873467916366256</v>
          </cell>
          <cell r="Z67">
            <v>3.6065248738284068</v>
          </cell>
          <cell r="AD67">
            <v>0</v>
          </cell>
          <cell r="AE67">
            <v>57.318200000000004</v>
          </cell>
          <cell r="AF67">
            <v>50.189</v>
          </cell>
          <cell r="AG67">
            <v>43.14</v>
          </cell>
          <cell r="AH67">
            <v>58.438000000000002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553.87800000000004</v>
          </cell>
          <cell r="D68">
            <v>1928.2929999999999</v>
          </cell>
          <cell r="E68">
            <v>699.76099999999997</v>
          </cell>
          <cell r="F68">
            <v>322.98599999999999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681.84799999999996</v>
          </cell>
          <cell r="K68">
            <v>17.913000000000011</v>
          </cell>
          <cell r="L68">
            <v>200</v>
          </cell>
          <cell r="M68">
            <v>240</v>
          </cell>
          <cell r="N68">
            <v>170</v>
          </cell>
          <cell r="W68">
            <v>139.9522</v>
          </cell>
          <cell r="X68">
            <v>100</v>
          </cell>
          <cell r="Y68">
            <v>7.3809915099583989</v>
          </cell>
          <cell r="Z68">
            <v>2.307830816521641</v>
          </cell>
          <cell r="AD68">
            <v>0</v>
          </cell>
          <cell r="AE68">
            <v>185.89339999999999</v>
          </cell>
          <cell r="AF68">
            <v>116.33019999999999</v>
          </cell>
          <cell r="AG68">
            <v>148.39159999999998</v>
          </cell>
          <cell r="AH68">
            <v>147.16999999999999</v>
          </cell>
          <cell r="AI68" t="str">
            <v>оконч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139.411</v>
          </cell>
          <cell r="D69">
            <v>3500.5039999999999</v>
          </cell>
          <cell r="E69">
            <v>305.90699999999998</v>
          </cell>
          <cell r="F69">
            <v>127.83</v>
          </cell>
          <cell r="G69">
            <v>0</v>
          </cell>
          <cell r="H69">
            <v>1</v>
          </cell>
          <cell r="I69">
            <v>40</v>
          </cell>
          <cell r="J69">
            <v>340.75200000000001</v>
          </cell>
          <cell r="K69">
            <v>-34.845000000000027</v>
          </cell>
          <cell r="L69">
            <v>50</v>
          </cell>
          <cell r="M69">
            <v>80</v>
          </cell>
          <cell r="N69">
            <v>70</v>
          </cell>
          <cell r="V69">
            <v>60</v>
          </cell>
          <cell r="W69">
            <v>61.181399999999996</v>
          </cell>
          <cell r="X69">
            <v>70</v>
          </cell>
          <cell r="Y69">
            <v>7.483156645647207</v>
          </cell>
          <cell r="Z69">
            <v>2.0893604919142095</v>
          </cell>
          <cell r="AD69">
            <v>0</v>
          </cell>
          <cell r="AE69">
            <v>68.928399999999996</v>
          </cell>
          <cell r="AF69">
            <v>66.766199999999998</v>
          </cell>
          <cell r="AG69">
            <v>56.888599999999997</v>
          </cell>
          <cell r="AH69">
            <v>65.938999999999993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94</v>
          </cell>
          <cell r="D70">
            <v>390</v>
          </cell>
          <cell r="E70">
            <v>165</v>
          </cell>
          <cell r="F70">
            <v>119</v>
          </cell>
          <cell r="G70" t="str">
            <v>дк</v>
          </cell>
          <cell r="H70">
            <v>0.6</v>
          </cell>
          <cell r="I70">
            <v>60</v>
          </cell>
          <cell r="J70">
            <v>185</v>
          </cell>
          <cell r="K70">
            <v>-20</v>
          </cell>
          <cell r="L70">
            <v>40</v>
          </cell>
          <cell r="M70">
            <v>0</v>
          </cell>
          <cell r="N70">
            <v>30</v>
          </cell>
          <cell r="V70">
            <v>30</v>
          </cell>
          <cell r="W70">
            <v>33</v>
          </cell>
          <cell r="X70">
            <v>40</v>
          </cell>
          <cell r="Y70">
            <v>7.8484848484848486</v>
          </cell>
          <cell r="Z70">
            <v>3.606060606060606</v>
          </cell>
          <cell r="AD70">
            <v>0</v>
          </cell>
          <cell r="AE70">
            <v>36.6</v>
          </cell>
          <cell r="AF70">
            <v>28.8</v>
          </cell>
          <cell r="AG70">
            <v>29.8</v>
          </cell>
          <cell r="AH70">
            <v>49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215</v>
          </cell>
          <cell r="D71">
            <v>572</v>
          </cell>
          <cell r="E71">
            <v>325</v>
          </cell>
          <cell r="F71">
            <v>101</v>
          </cell>
          <cell r="G71" t="str">
            <v>ябл</v>
          </cell>
          <cell r="H71">
            <v>0.6</v>
          </cell>
          <cell r="I71">
            <v>60</v>
          </cell>
          <cell r="J71">
            <v>531</v>
          </cell>
          <cell r="K71">
            <v>-206</v>
          </cell>
          <cell r="L71">
            <v>50</v>
          </cell>
          <cell r="M71">
            <v>100</v>
          </cell>
          <cell r="N71">
            <v>80</v>
          </cell>
          <cell r="U71">
            <v>60</v>
          </cell>
          <cell r="V71">
            <v>50</v>
          </cell>
          <cell r="W71">
            <v>65</v>
          </cell>
          <cell r="X71">
            <v>50</v>
          </cell>
          <cell r="Y71">
            <v>7.5538461538461537</v>
          </cell>
          <cell r="Z71">
            <v>1.5538461538461539</v>
          </cell>
          <cell r="AD71">
            <v>0</v>
          </cell>
          <cell r="AE71">
            <v>60.2</v>
          </cell>
          <cell r="AF71">
            <v>54.8</v>
          </cell>
          <cell r="AG71">
            <v>66</v>
          </cell>
          <cell r="AH71">
            <v>88</v>
          </cell>
          <cell r="AI71" t="str">
            <v>ябиюль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175</v>
          </cell>
          <cell r="D72">
            <v>1559</v>
          </cell>
          <cell r="E72">
            <v>691</v>
          </cell>
          <cell r="F72">
            <v>448</v>
          </cell>
          <cell r="G72" t="str">
            <v>ябл</v>
          </cell>
          <cell r="H72">
            <v>0.6</v>
          </cell>
          <cell r="I72">
            <v>60</v>
          </cell>
          <cell r="J72">
            <v>771</v>
          </cell>
          <cell r="K72">
            <v>-80</v>
          </cell>
          <cell r="L72">
            <v>130</v>
          </cell>
          <cell r="M72">
            <v>150</v>
          </cell>
          <cell r="N72">
            <v>150</v>
          </cell>
          <cell r="V72">
            <v>100</v>
          </cell>
          <cell r="W72">
            <v>138.19999999999999</v>
          </cell>
          <cell r="X72">
            <v>50</v>
          </cell>
          <cell r="Y72">
            <v>7.4384949348769904</v>
          </cell>
          <cell r="Z72">
            <v>3.2416787264833578</v>
          </cell>
          <cell r="AD72">
            <v>0</v>
          </cell>
          <cell r="AE72">
            <v>131</v>
          </cell>
          <cell r="AF72">
            <v>109.6</v>
          </cell>
          <cell r="AG72">
            <v>146.4</v>
          </cell>
          <cell r="AH72">
            <v>196</v>
          </cell>
          <cell r="AI72" t="str">
            <v>продиюль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27.399000000000001</v>
          </cell>
          <cell r="D73">
            <v>425.93</v>
          </cell>
          <cell r="E73">
            <v>208.35599999999999</v>
          </cell>
          <cell r="F73">
            <v>63.564</v>
          </cell>
          <cell r="G73">
            <v>0</v>
          </cell>
          <cell r="H73">
            <v>1</v>
          </cell>
          <cell r="I73">
            <v>30</v>
          </cell>
          <cell r="J73">
            <v>305.16800000000001</v>
          </cell>
          <cell r="K73">
            <v>-96.812000000000012</v>
          </cell>
          <cell r="L73">
            <v>20</v>
          </cell>
          <cell r="M73">
            <v>70</v>
          </cell>
          <cell r="N73">
            <v>70</v>
          </cell>
          <cell r="V73">
            <v>60</v>
          </cell>
          <cell r="W73">
            <v>41.671199999999999</v>
          </cell>
          <cell r="X73">
            <v>30</v>
          </cell>
          <cell r="Y73">
            <v>7.5247173107565892</v>
          </cell>
          <cell r="Z73">
            <v>1.5253700397396763</v>
          </cell>
          <cell r="AD73">
            <v>0</v>
          </cell>
          <cell r="AE73">
            <v>32.44</v>
          </cell>
          <cell r="AF73">
            <v>31.588000000000001</v>
          </cell>
          <cell r="AG73">
            <v>39.105599999999995</v>
          </cell>
          <cell r="AH73">
            <v>57.658000000000001</v>
          </cell>
          <cell r="AI73" t="str">
            <v>зв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126</v>
          </cell>
          <cell r="D74">
            <v>2241</v>
          </cell>
          <cell r="E74">
            <v>948</v>
          </cell>
          <cell r="F74">
            <v>408</v>
          </cell>
          <cell r="G74" t="str">
            <v>ябл,дк</v>
          </cell>
          <cell r="H74">
            <v>0.6</v>
          </cell>
          <cell r="I74">
            <v>60</v>
          </cell>
          <cell r="J74">
            <v>1033</v>
          </cell>
          <cell r="K74">
            <v>-85</v>
          </cell>
          <cell r="L74">
            <v>130</v>
          </cell>
          <cell r="M74">
            <v>280</v>
          </cell>
          <cell r="N74">
            <v>200</v>
          </cell>
          <cell r="V74">
            <v>150</v>
          </cell>
          <cell r="W74">
            <v>189.6</v>
          </cell>
          <cell r="X74">
            <v>220</v>
          </cell>
          <cell r="Y74">
            <v>7.3206751054852326</v>
          </cell>
          <cell r="Z74">
            <v>2.1518987341772151</v>
          </cell>
          <cell r="AD74">
            <v>0</v>
          </cell>
          <cell r="AE74">
            <v>173.6</v>
          </cell>
          <cell r="AF74">
            <v>146.6</v>
          </cell>
          <cell r="AG74">
            <v>185</v>
          </cell>
          <cell r="AH74">
            <v>262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116</v>
          </cell>
          <cell r="D75">
            <v>2709</v>
          </cell>
          <cell r="E75">
            <v>1061</v>
          </cell>
          <cell r="F75">
            <v>685</v>
          </cell>
          <cell r="G75" t="str">
            <v>ябл,дк</v>
          </cell>
          <cell r="H75">
            <v>0.6</v>
          </cell>
          <cell r="I75">
            <v>60</v>
          </cell>
          <cell r="J75">
            <v>1225</v>
          </cell>
          <cell r="K75">
            <v>-164</v>
          </cell>
          <cell r="L75">
            <v>170</v>
          </cell>
          <cell r="M75">
            <v>260</v>
          </cell>
          <cell r="N75">
            <v>250</v>
          </cell>
          <cell r="W75">
            <v>212.2</v>
          </cell>
          <cell r="X75">
            <v>200</v>
          </cell>
          <cell r="Y75">
            <v>7.3751178133836008</v>
          </cell>
          <cell r="Z75">
            <v>3.2280867106503299</v>
          </cell>
          <cell r="AD75">
            <v>0</v>
          </cell>
          <cell r="AE75">
            <v>206.6</v>
          </cell>
          <cell r="AF75">
            <v>202.8</v>
          </cell>
          <cell r="AG75">
            <v>230.2</v>
          </cell>
          <cell r="AH75">
            <v>256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D76">
            <v>13</v>
          </cell>
          <cell r="E76">
            <v>1</v>
          </cell>
          <cell r="F76">
            <v>1</v>
          </cell>
          <cell r="G76">
            <v>0</v>
          </cell>
          <cell r="H76">
            <v>0.4</v>
          </cell>
          <cell r="I76" t="e">
            <v>#N/A</v>
          </cell>
          <cell r="J76">
            <v>336</v>
          </cell>
          <cell r="K76">
            <v>-335</v>
          </cell>
          <cell r="L76">
            <v>100</v>
          </cell>
          <cell r="M76">
            <v>100</v>
          </cell>
          <cell r="N76">
            <v>100</v>
          </cell>
          <cell r="V76">
            <v>150</v>
          </cell>
          <cell r="W76">
            <v>0.2</v>
          </cell>
          <cell r="Y76">
            <v>2255</v>
          </cell>
          <cell r="Z76">
            <v>5</v>
          </cell>
          <cell r="AD76">
            <v>0</v>
          </cell>
          <cell r="AE76">
            <v>179.6</v>
          </cell>
          <cell r="AF76">
            <v>102.4</v>
          </cell>
          <cell r="AG76">
            <v>2.2000000000000002</v>
          </cell>
          <cell r="AH76">
            <v>0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226</v>
          </cell>
          <cell r="D77">
            <v>2045</v>
          </cell>
          <cell r="E77">
            <v>927</v>
          </cell>
          <cell r="F77">
            <v>441</v>
          </cell>
          <cell r="G77">
            <v>0</v>
          </cell>
          <cell r="H77">
            <v>0.33</v>
          </cell>
          <cell r="I77">
            <v>60</v>
          </cell>
          <cell r="J77">
            <v>1127</v>
          </cell>
          <cell r="K77">
            <v>-200</v>
          </cell>
          <cell r="L77">
            <v>250</v>
          </cell>
          <cell r="M77">
            <v>150</v>
          </cell>
          <cell r="N77">
            <v>220</v>
          </cell>
          <cell r="V77">
            <v>200</v>
          </cell>
          <cell r="W77">
            <v>185.4</v>
          </cell>
          <cell r="X77">
            <v>150</v>
          </cell>
          <cell r="Y77">
            <v>7.6105717367853289</v>
          </cell>
          <cell r="Z77">
            <v>2.378640776699029</v>
          </cell>
          <cell r="AD77">
            <v>0</v>
          </cell>
          <cell r="AE77">
            <v>209.8</v>
          </cell>
          <cell r="AF77">
            <v>181.6</v>
          </cell>
          <cell r="AG77">
            <v>186.4</v>
          </cell>
          <cell r="AH77">
            <v>249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42.28</v>
          </cell>
          <cell r="D78">
            <v>1966.72</v>
          </cell>
          <cell r="E78">
            <v>528</v>
          </cell>
          <cell r="F78">
            <v>276</v>
          </cell>
          <cell r="G78">
            <v>0</v>
          </cell>
          <cell r="H78">
            <v>0.35</v>
          </cell>
          <cell r="I78" t="e">
            <v>#N/A</v>
          </cell>
          <cell r="J78">
            <v>725</v>
          </cell>
          <cell r="K78">
            <v>-197</v>
          </cell>
          <cell r="L78">
            <v>50</v>
          </cell>
          <cell r="M78">
            <v>80</v>
          </cell>
          <cell r="N78">
            <v>80</v>
          </cell>
          <cell r="U78">
            <v>50</v>
          </cell>
          <cell r="V78">
            <v>200</v>
          </cell>
          <cell r="W78">
            <v>105.6</v>
          </cell>
          <cell r="X78">
            <v>100</v>
          </cell>
          <cell r="Y78">
            <v>7.916666666666667</v>
          </cell>
          <cell r="Z78">
            <v>2.6136363636363638</v>
          </cell>
          <cell r="AD78">
            <v>0</v>
          </cell>
          <cell r="AE78">
            <v>119.8</v>
          </cell>
          <cell r="AF78">
            <v>104.4</v>
          </cell>
          <cell r="AG78">
            <v>82.4</v>
          </cell>
          <cell r="AH78">
            <v>146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72</v>
          </cell>
          <cell r="D79">
            <v>958</v>
          </cell>
          <cell r="E79">
            <v>361</v>
          </cell>
          <cell r="F79">
            <v>269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396</v>
          </cell>
          <cell r="K79">
            <v>-35</v>
          </cell>
          <cell r="L79">
            <v>70</v>
          </cell>
          <cell r="M79">
            <v>100</v>
          </cell>
          <cell r="N79">
            <v>80</v>
          </cell>
          <cell r="V79">
            <v>50</v>
          </cell>
          <cell r="W79">
            <v>72.2</v>
          </cell>
          <cell r="Y79">
            <v>7.8808864265927978</v>
          </cell>
          <cell r="Z79">
            <v>3.7257617728531853</v>
          </cell>
          <cell r="AD79">
            <v>0</v>
          </cell>
          <cell r="AE79">
            <v>67.8</v>
          </cell>
          <cell r="AF79">
            <v>53.8</v>
          </cell>
          <cell r="AG79">
            <v>80.599999999999994</v>
          </cell>
          <cell r="AH79">
            <v>66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2490</v>
          </cell>
          <cell r="D80">
            <v>26337</v>
          </cell>
          <cell r="E80">
            <v>5083</v>
          </cell>
          <cell r="F80">
            <v>1216</v>
          </cell>
          <cell r="G80">
            <v>0</v>
          </cell>
          <cell r="H80">
            <v>0.35</v>
          </cell>
          <cell r="I80">
            <v>40</v>
          </cell>
          <cell r="J80">
            <v>5262</v>
          </cell>
          <cell r="K80">
            <v>-179</v>
          </cell>
          <cell r="L80">
            <v>1100</v>
          </cell>
          <cell r="M80">
            <v>1000</v>
          </cell>
          <cell r="N80">
            <v>1200</v>
          </cell>
          <cell r="T80">
            <v>1404</v>
          </cell>
          <cell r="V80">
            <v>800</v>
          </cell>
          <cell r="W80">
            <v>817.4</v>
          </cell>
          <cell r="X80">
            <v>800</v>
          </cell>
          <cell r="Y80">
            <v>7.4822608270124791</v>
          </cell>
          <cell r="Z80">
            <v>1.487643748470761</v>
          </cell>
          <cell r="AD80">
            <v>996</v>
          </cell>
          <cell r="AE80">
            <v>1023.6</v>
          </cell>
          <cell r="AF80">
            <v>685.6</v>
          </cell>
          <cell r="AG80">
            <v>823.4</v>
          </cell>
          <cell r="AH80">
            <v>1008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2459</v>
          </cell>
          <cell r="D81">
            <v>31840</v>
          </cell>
          <cell r="E81">
            <v>14838</v>
          </cell>
          <cell r="F81">
            <v>2738</v>
          </cell>
          <cell r="G81" t="str">
            <v>отк</v>
          </cell>
          <cell r="H81">
            <v>0.35</v>
          </cell>
          <cell r="I81">
            <v>45</v>
          </cell>
          <cell r="J81">
            <v>15116</v>
          </cell>
          <cell r="K81">
            <v>-278</v>
          </cell>
          <cell r="L81">
            <v>2600</v>
          </cell>
          <cell r="M81">
            <v>3100</v>
          </cell>
          <cell r="N81">
            <v>2800</v>
          </cell>
          <cell r="T81">
            <v>3000</v>
          </cell>
          <cell r="U81">
            <v>700</v>
          </cell>
          <cell r="V81">
            <v>2500</v>
          </cell>
          <cell r="W81">
            <v>2293.1999999999998</v>
          </cell>
          <cell r="X81">
            <v>2500</v>
          </cell>
          <cell r="Y81">
            <v>7.386185243328101</v>
          </cell>
          <cell r="Z81">
            <v>1.193964765393337</v>
          </cell>
          <cell r="AD81">
            <v>3372</v>
          </cell>
          <cell r="AE81">
            <v>1960.4</v>
          </cell>
          <cell r="AF81">
            <v>1772</v>
          </cell>
          <cell r="AG81">
            <v>2082.1999999999998</v>
          </cell>
          <cell r="AH81">
            <v>2857</v>
          </cell>
          <cell r="AI81" t="str">
            <v>ябиюль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198</v>
          </cell>
          <cell r="D82">
            <v>2363</v>
          </cell>
          <cell r="E82">
            <v>641</v>
          </cell>
          <cell r="F82">
            <v>268</v>
          </cell>
          <cell r="G82">
            <v>0</v>
          </cell>
          <cell r="H82">
            <v>0.4</v>
          </cell>
          <cell r="I82" t="e">
            <v>#N/A</v>
          </cell>
          <cell r="J82">
            <v>702</v>
          </cell>
          <cell r="K82">
            <v>-61</v>
          </cell>
          <cell r="L82">
            <v>150</v>
          </cell>
          <cell r="M82">
            <v>150</v>
          </cell>
          <cell r="N82">
            <v>140</v>
          </cell>
          <cell r="V82">
            <v>100</v>
          </cell>
          <cell r="W82">
            <v>128.19999999999999</v>
          </cell>
          <cell r="X82">
            <v>120</v>
          </cell>
          <cell r="Y82">
            <v>7.2386895475819042</v>
          </cell>
          <cell r="Z82">
            <v>2.090483619344774</v>
          </cell>
          <cell r="AD82">
            <v>0</v>
          </cell>
          <cell r="AE82">
            <v>142.19999999999999</v>
          </cell>
          <cell r="AF82">
            <v>119.4</v>
          </cell>
          <cell r="AG82">
            <v>122.6</v>
          </cell>
          <cell r="AH82">
            <v>145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35.591000000000001</v>
          </cell>
          <cell r="D83">
            <v>2014.5250000000001</v>
          </cell>
          <cell r="E83">
            <v>878.55499999999995</v>
          </cell>
          <cell r="F83">
            <v>312.846</v>
          </cell>
          <cell r="G83" t="str">
            <v>н</v>
          </cell>
          <cell r="H83">
            <v>1</v>
          </cell>
          <cell r="I83" t="e">
            <v>#N/A</v>
          </cell>
          <cell r="J83">
            <v>1230.556</v>
          </cell>
          <cell r="K83">
            <v>-352.00100000000009</v>
          </cell>
          <cell r="L83">
            <v>50</v>
          </cell>
          <cell r="M83">
            <v>100</v>
          </cell>
          <cell r="N83">
            <v>100</v>
          </cell>
          <cell r="U83">
            <v>250</v>
          </cell>
          <cell r="V83">
            <v>250</v>
          </cell>
          <cell r="W83">
            <v>175.71099999999998</v>
          </cell>
          <cell r="X83">
            <v>220</v>
          </cell>
          <cell r="Y83">
            <v>7.3008861141305905</v>
          </cell>
          <cell r="Z83">
            <v>1.7804576833550547</v>
          </cell>
          <cell r="AD83">
            <v>0</v>
          </cell>
          <cell r="AE83">
            <v>155.20760000000001</v>
          </cell>
          <cell r="AF83">
            <v>146.68720000000002</v>
          </cell>
          <cell r="AG83">
            <v>129.18979999999999</v>
          </cell>
          <cell r="AH83">
            <v>110.23099999999999</v>
          </cell>
          <cell r="AI83" t="str">
            <v>оконч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193</v>
          </cell>
          <cell r="D84">
            <v>694</v>
          </cell>
          <cell r="E84">
            <v>377</v>
          </cell>
          <cell r="F84">
            <v>220</v>
          </cell>
          <cell r="G84">
            <v>0</v>
          </cell>
          <cell r="H84">
            <v>0.4</v>
          </cell>
          <cell r="I84" t="e">
            <v>#N/A</v>
          </cell>
          <cell r="J84">
            <v>423</v>
          </cell>
          <cell r="K84">
            <v>-46</v>
          </cell>
          <cell r="L84">
            <v>100</v>
          </cell>
          <cell r="M84">
            <v>100</v>
          </cell>
          <cell r="N84">
            <v>100</v>
          </cell>
          <cell r="W84">
            <v>75.400000000000006</v>
          </cell>
          <cell r="X84">
            <v>50</v>
          </cell>
          <cell r="Y84">
            <v>7.5596816976127315</v>
          </cell>
          <cell r="Z84">
            <v>2.9177718832891246</v>
          </cell>
          <cell r="AD84">
            <v>0</v>
          </cell>
          <cell r="AE84">
            <v>85.4</v>
          </cell>
          <cell r="AF84">
            <v>60</v>
          </cell>
          <cell r="AG84">
            <v>80</v>
          </cell>
          <cell r="AH84">
            <v>67</v>
          </cell>
          <cell r="AI84" t="str">
            <v>оконч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21.876999999999999</v>
          </cell>
          <cell r="D85">
            <v>231.827</v>
          </cell>
          <cell r="E85">
            <v>114.419</v>
          </cell>
          <cell r="F85">
            <v>54.65</v>
          </cell>
          <cell r="G85">
            <v>0</v>
          </cell>
          <cell r="H85">
            <v>1</v>
          </cell>
          <cell r="I85" t="e">
            <v>#N/A</v>
          </cell>
          <cell r="J85">
            <v>117.06</v>
          </cell>
          <cell r="K85">
            <v>-2.6410000000000053</v>
          </cell>
          <cell r="L85">
            <v>30</v>
          </cell>
          <cell r="M85">
            <v>0</v>
          </cell>
          <cell r="N85">
            <v>20</v>
          </cell>
          <cell r="U85">
            <v>20</v>
          </cell>
          <cell r="V85">
            <v>30</v>
          </cell>
          <cell r="W85">
            <v>22.883800000000001</v>
          </cell>
          <cell r="X85">
            <v>30</v>
          </cell>
          <cell r="Y85">
            <v>8.0690269972644408</v>
          </cell>
          <cell r="Z85">
            <v>2.3881523173598791</v>
          </cell>
          <cell r="AD85">
            <v>0</v>
          </cell>
          <cell r="AE85">
            <v>15.623799999999999</v>
          </cell>
          <cell r="AF85">
            <v>15.316399999999998</v>
          </cell>
          <cell r="AG85">
            <v>17.9208</v>
          </cell>
          <cell r="AH85">
            <v>16.062999999999999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286</v>
          </cell>
          <cell r="D86">
            <v>2427</v>
          </cell>
          <cell r="E86">
            <v>1114</v>
          </cell>
          <cell r="F86">
            <v>756</v>
          </cell>
          <cell r="G86">
            <v>0</v>
          </cell>
          <cell r="H86">
            <v>0.2</v>
          </cell>
          <cell r="I86" t="e">
            <v>#N/A</v>
          </cell>
          <cell r="J86">
            <v>1148</v>
          </cell>
          <cell r="K86">
            <v>-34</v>
          </cell>
          <cell r="L86">
            <v>200</v>
          </cell>
          <cell r="M86">
            <v>0</v>
          </cell>
          <cell r="N86">
            <v>100</v>
          </cell>
          <cell r="U86">
            <v>100</v>
          </cell>
          <cell r="V86">
            <v>300</v>
          </cell>
          <cell r="W86">
            <v>222.8</v>
          </cell>
          <cell r="X86">
            <v>200</v>
          </cell>
          <cell r="Y86">
            <v>7.432675044883303</v>
          </cell>
          <cell r="Z86">
            <v>3.393177737881508</v>
          </cell>
          <cell r="AD86">
            <v>0</v>
          </cell>
          <cell r="AE86">
            <v>171.2</v>
          </cell>
          <cell r="AF86">
            <v>212.6</v>
          </cell>
          <cell r="AG86">
            <v>189.4</v>
          </cell>
          <cell r="AH86">
            <v>331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63</v>
          </cell>
          <cell r="D87">
            <v>2189</v>
          </cell>
          <cell r="E87">
            <v>638</v>
          </cell>
          <cell r="F87">
            <v>283</v>
          </cell>
          <cell r="G87">
            <v>0</v>
          </cell>
          <cell r="H87">
            <v>0.3</v>
          </cell>
          <cell r="I87" t="e">
            <v>#N/A</v>
          </cell>
          <cell r="J87">
            <v>712</v>
          </cell>
          <cell r="K87">
            <v>-74</v>
          </cell>
          <cell r="L87">
            <v>70</v>
          </cell>
          <cell r="M87">
            <v>220</v>
          </cell>
          <cell r="N87">
            <v>180</v>
          </cell>
          <cell r="V87">
            <v>50</v>
          </cell>
          <cell r="W87">
            <v>127.6</v>
          </cell>
          <cell r="X87">
            <v>120</v>
          </cell>
          <cell r="Y87">
            <v>7.2335423197492164</v>
          </cell>
          <cell r="Z87">
            <v>2.2178683385579938</v>
          </cell>
          <cell r="AD87">
            <v>0</v>
          </cell>
          <cell r="AE87">
            <v>93</v>
          </cell>
          <cell r="AF87">
            <v>86.8</v>
          </cell>
          <cell r="AG87">
            <v>132.19999999999999</v>
          </cell>
          <cell r="AH87">
            <v>142</v>
          </cell>
          <cell r="AI87" t="str">
            <v>ябиюль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252.833</v>
          </cell>
          <cell r="D88">
            <v>515.91899999999998</v>
          </cell>
          <cell r="E88">
            <v>325.54300000000001</v>
          </cell>
          <cell r="F88">
            <v>56.42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396.58600000000001</v>
          </cell>
          <cell r="K88">
            <v>-71.043000000000006</v>
          </cell>
          <cell r="L88">
            <v>50</v>
          </cell>
          <cell r="M88">
            <v>120</v>
          </cell>
          <cell r="N88">
            <v>120</v>
          </cell>
          <cell r="V88">
            <v>70</v>
          </cell>
          <cell r="W88">
            <v>65.108599999999996</v>
          </cell>
          <cell r="X88">
            <v>80</v>
          </cell>
          <cell r="Y88">
            <v>7.624492002592592</v>
          </cell>
          <cell r="Z88">
            <v>0.86655219126198391</v>
          </cell>
          <cell r="AD88">
            <v>0</v>
          </cell>
          <cell r="AE88">
            <v>86.561800000000005</v>
          </cell>
          <cell r="AF88">
            <v>69.974999999999994</v>
          </cell>
          <cell r="AG88">
            <v>63.7864</v>
          </cell>
          <cell r="AH88">
            <v>85.248000000000005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1355.8610000000001</v>
          </cell>
          <cell r="D89">
            <v>16257.526</v>
          </cell>
          <cell r="E89">
            <v>4064.7860000000001</v>
          </cell>
          <cell r="F89">
            <v>1941.89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4137.9359999999997</v>
          </cell>
          <cell r="K89">
            <v>-73.149999999999636</v>
          </cell>
          <cell r="L89">
            <v>1200</v>
          </cell>
          <cell r="M89">
            <v>1000</v>
          </cell>
          <cell r="N89">
            <v>1000</v>
          </cell>
          <cell r="V89">
            <v>300</v>
          </cell>
          <cell r="W89">
            <v>812.95720000000006</v>
          </cell>
          <cell r="X89">
            <v>600</v>
          </cell>
          <cell r="Y89">
            <v>7.4319902695984483</v>
          </cell>
          <cell r="Z89">
            <v>2.3886743361151117</v>
          </cell>
          <cell r="AD89">
            <v>0</v>
          </cell>
          <cell r="AE89">
            <v>939.11779999999999</v>
          </cell>
          <cell r="AF89">
            <v>784.02200000000005</v>
          </cell>
          <cell r="AG89">
            <v>847.20259999999996</v>
          </cell>
          <cell r="AH89">
            <v>913.23900000000003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798.13900000000001</v>
          </cell>
          <cell r="D90">
            <v>21041.510999999999</v>
          </cell>
          <cell r="E90">
            <v>7721.7839999999997</v>
          </cell>
          <cell r="F90">
            <v>3833.9789999999998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8948.9639999999999</v>
          </cell>
          <cell r="K90">
            <v>-1227.1800000000003</v>
          </cell>
          <cell r="L90">
            <v>1500</v>
          </cell>
          <cell r="M90">
            <v>1000</v>
          </cell>
          <cell r="N90">
            <v>1300</v>
          </cell>
          <cell r="T90">
            <v>60</v>
          </cell>
          <cell r="U90">
            <v>600</v>
          </cell>
          <cell r="V90">
            <v>2000</v>
          </cell>
          <cell r="W90">
            <v>1544.3568</v>
          </cell>
          <cell r="X90">
            <v>1500</v>
          </cell>
          <cell r="Y90">
            <v>7.5979715309311935</v>
          </cell>
          <cell r="Z90">
            <v>2.4825733276144475</v>
          </cell>
          <cell r="AD90">
            <v>0</v>
          </cell>
          <cell r="AE90">
            <v>1442.3514</v>
          </cell>
          <cell r="AF90">
            <v>1347.3152</v>
          </cell>
          <cell r="AG90">
            <v>1477.2182</v>
          </cell>
          <cell r="AH90">
            <v>2147.0390000000002</v>
          </cell>
          <cell r="AI90" t="str">
            <v>ябиюль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1819.4739999999999</v>
          </cell>
          <cell r="D91">
            <v>11568.757</v>
          </cell>
          <cell r="E91">
            <v>7824.91</v>
          </cell>
          <cell r="F91">
            <v>2928.9279999999999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8091.7420000000002</v>
          </cell>
          <cell r="K91">
            <v>-266.83200000000033</v>
          </cell>
          <cell r="L91">
            <v>2400</v>
          </cell>
          <cell r="M91">
            <v>1300</v>
          </cell>
          <cell r="N91">
            <v>1200</v>
          </cell>
          <cell r="T91">
            <v>60</v>
          </cell>
          <cell r="U91">
            <v>200</v>
          </cell>
          <cell r="V91">
            <v>2000</v>
          </cell>
          <cell r="W91">
            <v>1564.982</v>
          </cell>
          <cell r="X91">
            <v>1400</v>
          </cell>
          <cell r="Y91">
            <v>7.3029133881412056</v>
          </cell>
          <cell r="Z91">
            <v>1.8715410145292406</v>
          </cell>
          <cell r="AD91">
            <v>0</v>
          </cell>
          <cell r="AE91">
            <v>1448.5062</v>
          </cell>
          <cell r="AF91">
            <v>1385.7482</v>
          </cell>
          <cell r="AG91">
            <v>1446.5886</v>
          </cell>
          <cell r="AH91">
            <v>1630.5809999999999</v>
          </cell>
          <cell r="AI91" t="str">
            <v>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58.209000000000003</v>
          </cell>
          <cell r="D92">
            <v>461.43799999999999</v>
          </cell>
          <cell r="E92">
            <v>232.952</v>
          </cell>
          <cell r="F92">
            <v>203.78899999999999</v>
          </cell>
          <cell r="G92" t="str">
            <v>г</v>
          </cell>
          <cell r="H92">
            <v>1</v>
          </cell>
          <cell r="I92" t="e">
            <v>#N/A</v>
          </cell>
          <cell r="J92">
            <v>238.435</v>
          </cell>
          <cell r="K92">
            <v>-5.4830000000000041</v>
          </cell>
          <cell r="L92">
            <v>50</v>
          </cell>
          <cell r="M92">
            <v>0</v>
          </cell>
          <cell r="N92">
            <v>0</v>
          </cell>
          <cell r="V92">
            <v>60</v>
          </cell>
          <cell r="W92">
            <v>46.590400000000002</v>
          </cell>
          <cell r="X92">
            <v>60</v>
          </cell>
          <cell r="Y92">
            <v>8.0228759572787514</v>
          </cell>
          <cell r="Z92">
            <v>4.3740555994367929</v>
          </cell>
          <cell r="AD92">
            <v>0</v>
          </cell>
          <cell r="AE92">
            <v>43.361200000000004</v>
          </cell>
          <cell r="AF92">
            <v>45.9238</v>
          </cell>
          <cell r="AG92">
            <v>44.1252</v>
          </cell>
          <cell r="AH92">
            <v>60.978999999999999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33</v>
          </cell>
          <cell r="D93">
            <v>344</v>
          </cell>
          <cell r="E93">
            <v>178</v>
          </cell>
          <cell r="F93">
            <v>66</v>
          </cell>
          <cell r="G93">
            <v>0</v>
          </cell>
          <cell r="H93">
            <v>0.5</v>
          </cell>
          <cell r="I93" t="e">
            <v>#N/A</v>
          </cell>
          <cell r="J93">
            <v>218</v>
          </cell>
          <cell r="K93">
            <v>-40</v>
          </cell>
          <cell r="L93">
            <v>50</v>
          </cell>
          <cell r="M93">
            <v>0</v>
          </cell>
          <cell r="N93">
            <v>0</v>
          </cell>
          <cell r="U93">
            <v>70</v>
          </cell>
          <cell r="V93">
            <v>60</v>
          </cell>
          <cell r="W93">
            <v>35.6</v>
          </cell>
          <cell r="X93">
            <v>50</v>
          </cell>
          <cell r="Y93">
            <v>8.3146067415730336</v>
          </cell>
          <cell r="Z93">
            <v>1.8539325842696628</v>
          </cell>
          <cell r="AD93">
            <v>0</v>
          </cell>
          <cell r="AE93">
            <v>27.4</v>
          </cell>
          <cell r="AF93">
            <v>31</v>
          </cell>
          <cell r="AG93">
            <v>25.2</v>
          </cell>
          <cell r="AH93">
            <v>39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43</v>
          </cell>
          <cell r="D94">
            <v>38.396999999999998</v>
          </cell>
          <cell r="E94">
            <v>38.305999999999997</v>
          </cell>
          <cell r="F94">
            <v>17.913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40.402999999999999</v>
          </cell>
          <cell r="K94">
            <v>-2.0970000000000013</v>
          </cell>
          <cell r="L94">
            <v>30</v>
          </cell>
          <cell r="M94">
            <v>0</v>
          </cell>
          <cell r="N94">
            <v>0</v>
          </cell>
          <cell r="W94">
            <v>7.6611999999999991</v>
          </cell>
          <cell r="X94">
            <v>10</v>
          </cell>
          <cell r="Y94">
            <v>7.5592596460084582</v>
          </cell>
          <cell r="Z94">
            <v>2.3381454602412157</v>
          </cell>
          <cell r="AD94">
            <v>0</v>
          </cell>
          <cell r="AE94">
            <v>7.0313999999999997</v>
          </cell>
          <cell r="AF94">
            <v>6.8452000000000002</v>
          </cell>
          <cell r="AG94">
            <v>8.1845999999999997</v>
          </cell>
          <cell r="AH94">
            <v>3.157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550</v>
          </cell>
          <cell r="D95">
            <v>11060</v>
          </cell>
          <cell r="E95">
            <v>2086</v>
          </cell>
          <cell r="F95">
            <v>733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2148</v>
          </cell>
          <cell r="K95">
            <v>-62</v>
          </cell>
          <cell r="L95">
            <v>400</v>
          </cell>
          <cell r="M95">
            <v>350</v>
          </cell>
          <cell r="N95">
            <v>300</v>
          </cell>
          <cell r="T95">
            <v>804</v>
          </cell>
          <cell r="V95">
            <v>150</v>
          </cell>
          <cell r="W95">
            <v>297.2</v>
          </cell>
          <cell r="X95">
            <v>300</v>
          </cell>
          <cell r="Y95">
            <v>7.5134589502018843</v>
          </cell>
          <cell r="Z95">
            <v>2.4663526244952894</v>
          </cell>
          <cell r="AD95">
            <v>600</v>
          </cell>
          <cell r="AE95">
            <v>330.2</v>
          </cell>
          <cell r="AF95">
            <v>285</v>
          </cell>
          <cell r="AG95">
            <v>291</v>
          </cell>
          <cell r="AH95">
            <v>329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222</v>
          </cell>
          <cell r="D96">
            <v>7285</v>
          </cell>
          <cell r="E96">
            <v>717</v>
          </cell>
          <cell r="F96">
            <v>377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948</v>
          </cell>
          <cell r="K96">
            <v>-231</v>
          </cell>
          <cell r="L96">
            <v>0</v>
          </cell>
          <cell r="M96">
            <v>120</v>
          </cell>
          <cell r="N96">
            <v>120</v>
          </cell>
          <cell r="U96">
            <v>130</v>
          </cell>
          <cell r="V96">
            <v>200</v>
          </cell>
          <cell r="W96">
            <v>143.4</v>
          </cell>
          <cell r="X96">
            <v>150</v>
          </cell>
          <cell r="Y96">
            <v>7.6499302649930261</v>
          </cell>
          <cell r="Z96">
            <v>2.6290097629009761</v>
          </cell>
          <cell r="AD96">
            <v>0</v>
          </cell>
          <cell r="AE96">
            <v>164</v>
          </cell>
          <cell r="AF96">
            <v>151.19999999999999</v>
          </cell>
          <cell r="AG96">
            <v>125</v>
          </cell>
          <cell r="AH96">
            <v>189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210</v>
          </cell>
          <cell r="D97">
            <v>7656</v>
          </cell>
          <cell r="E97">
            <v>1262</v>
          </cell>
          <cell r="F97">
            <v>738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1468</v>
          </cell>
          <cell r="K97">
            <v>-206</v>
          </cell>
          <cell r="L97">
            <v>100</v>
          </cell>
          <cell r="M97">
            <v>50</v>
          </cell>
          <cell r="N97">
            <v>200</v>
          </cell>
          <cell r="T97">
            <v>174</v>
          </cell>
          <cell r="U97">
            <v>100</v>
          </cell>
          <cell r="V97">
            <v>250</v>
          </cell>
          <cell r="W97">
            <v>228.4</v>
          </cell>
          <cell r="X97">
            <v>250</v>
          </cell>
          <cell r="Y97">
            <v>7.390542907180385</v>
          </cell>
          <cell r="Z97">
            <v>3.2311733800350262</v>
          </cell>
          <cell r="AD97">
            <v>120</v>
          </cell>
          <cell r="AE97">
            <v>240.8</v>
          </cell>
          <cell r="AF97">
            <v>236.2</v>
          </cell>
          <cell r="AG97">
            <v>206.4</v>
          </cell>
          <cell r="AH97">
            <v>310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206</v>
          </cell>
          <cell r="D98">
            <v>4133</v>
          </cell>
          <cell r="E98">
            <v>664</v>
          </cell>
          <cell r="F98">
            <v>385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837</v>
          </cell>
          <cell r="K98">
            <v>-173</v>
          </cell>
          <cell r="L98">
            <v>100</v>
          </cell>
          <cell r="M98">
            <v>50</v>
          </cell>
          <cell r="N98">
            <v>120</v>
          </cell>
          <cell r="U98">
            <v>50</v>
          </cell>
          <cell r="V98">
            <v>150</v>
          </cell>
          <cell r="W98">
            <v>132.80000000000001</v>
          </cell>
          <cell r="X98">
            <v>150</v>
          </cell>
          <cell r="Y98">
            <v>7.5677710843373491</v>
          </cell>
          <cell r="Z98">
            <v>2.8990963855421685</v>
          </cell>
          <cell r="AD98">
            <v>0</v>
          </cell>
          <cell r="AE98">
            <v>153.80000000000001</v>
          </cell>
          <cell r="AF98">
            <v>140.19999999999999</v>
          </cell>
          <cell r="AG98">
            <v>123.2</v>
          </cell>
          <cell r="AH98">
            <v>191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C99">
            <v>5.5490000000000004</v>
          </cell>
          <cell r="E99">
            <v>2.7730000000000001</v>
          </cell>
          <cell r="G99" t="str">
            <v>н0801,</v>
          </cell>
          <cell r="H99">
            <v>1</v>
          </cell>
          <cell r="I99" t="e">
            <v>#N/A</v>
          </cell>
          <cell r="J99">
            <v>2.6</v>
          </cell>
          <cell r="K99">
            <v>0.17300000000000004</v>
          </cell>
          <cell r="L99">
            <v>10</v>
          </cell>
          <cell r="M99">
            <v>0</v>
          </cell>
          <cell r="N99">
            <v>0</v>
          </cell>
          <cell r="W99">
            <v>0.55459999999999998</v>
          </cell>
          <cell r="Y99">
            <v>18.031013342949873</v>
          </cell>
          <cell r="Z99">
            <v>0</v>
          </cell>
          <cell r="AD99">
            <v>0</v>
          </cell>
          <cell r="AE99">
            <v>0.28439999999999999</v>
          </cell>
          <cell r="AF99">
            <v>1.1284000000000001</v>
          </cell>
          <cell r="AG99">
            <v>1.4136</v>
          </cell>
          <cell r="AH99">
            <v>0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D100">
            <v>12</v>
          </cell>
          <cell r="E100">
            <v>8</v>
          </cell>
          <cell r="F100">
            <v>4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9</v>
          </cell>
          <cell r="K100">
            <v>-1</v>
          </cell>
          <cell r="L100">
            <v>0</v>
          </cell>
          <cell r="M100">
            <v>0</v>
          </cell>
          <cell r="N100">
            <v>0</v>
          </cell>
          <cell r="V100">
            <v>10</v>
          </cell>
          <cell r="W100">
            <v>1.6</v>
          </cell>
          <cell r="Y100">
            <v>8.75</v>
          </cell>
          <cell r="Z100">
            <v>2.5</v>
          </cell>
          <cell r="AD100">
            <v>0</v>
          </cell>
          <cell r="AE100">
            <v>0.8</v>
          </cell>
          <cell r="AF100">
            <v>1.2</v>
          </cell>
          <cell r="AG100">
            <v>0.8</v>
          </cell>
          <cell r="AH100">
            <v>8</v>
          </cell>
          <cell r="AI100">
            <v>0</v>
          </cell>
        </row>
        <row r="101">
          <cell r="A101" t="str">
            <v xml:space="preserve"> 516  Сосиски Классические ТМ Ядрена копоть 0,3кг  ПОКОМ</v>
          </cell>
          <cell r="B101" t="str">
            <v>шт</v>
          </cell>
          <cell r="C101">
            <v>9</v>
          </cell>
          <cell r="E101">
            <v>0</v>
          </cell>
          <cell r="G101" t="str">
            <v>завод</v>
          </cell>
          <cell r="H101">
            <v>0.3</v>
          </cell>
          <cell r="I101" t="e">
            <v>#N/A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W101">
            <v>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1</v>
          </cell>
          <cell r="AF101">
            <v>1.2</v>
          </cell>
          <cell r="AG101">
            <v>0</v>
          </cell>
          <cell r="AH101">
            <v>0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57</v>
          </cell>
          <cell r="D102">
            <v>423</v>
          </cell>
          <cell r="E102">
            <v>226</v>
          </cell>
          <cell r="F102">
            <v>136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282</v>
          </cell>
          <cell r="K102">
            <v>-56</v>
          </cell>
          <cell r="L102">
            <v>0</v>
          </cell>
          <cell r="M102">
            <v>0</v>
          </cell>
          <cell r="N102">
            <v>0</v>
          </cell>
          <cell r="U102">
            <v>100</v>
          </cell>
          <cell r="V102">
            <v>100</v>
          </cell>
          <cell r="W102">
            <v>45.2</v>
          </cell>
          <cell r="Y102">
            <v>7.4336283185840699</v>
          </cell>
          <cell r="Z102">
            <v>3.0088495575221237</v>
          </cell>
          <cell r="AD102">
            <v>0</v>
          </cell>
          <cell r="AE102">
            <v>41.4</v>
          </cell>
          <cell r="AF102">
            <v>40.4</v>
          </cell>
          <cell r="AG102">
            <v>19.399999999999999</v>
          </cell>
          <cell r="AH102">
            <v>81</v>
          </cell>
          <cell r="AI102" t="str">
            <v>увел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105</v>
          </cell>
          <cell r="D103">
            <v>173</v>
          </cell>
          <cell r="E103">
            <v>124</v>
          </cell>
          <cell r="F103">
            <v>69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181</v>
          </cell>
          <cell r="K103">
            <v>-57</v>
          </cell>
          <cell r="L103">
            <v>50</v>
          </cell>
          <cell r="M103">
            <v>30</v>
          </cell>
          <cell r="N103">
            <v>0</v>
          </cell>
          <cell r="V103">
            <v>50</v>
          </cell>
          <cell r="W103">
            <v>24.8</v>
          </cell>
          <cell r="Y103">
            <v>8.0241935483870961</v>
          </cell>
          <cell r="Z103">
            <v>2.782258064516129</v>
          </cell>
          <cell r="AD103">
            <v>0</v>
          </cell>
          <cell r="AE103">
            <v>26.2</v>
          </cell>
          <cell r="AF103">
            <v>23.6</v>
          </cell>
          <cell r="AG103">
            <v>22.8</v>
          </cell>
          <cell r="AH103">
            <v>45</v>
          </cell>
          <cell r="AI103" t="str">
            <v>увел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12</v>
          </cell>
          <cell r="D104">
            <v>211</v>
          </cell>
          <cell r="E104">
            <v>131</v>
          </cell>
          <cell r="F104">
            <v>38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245</v>
          </cell>
          <cell r="K104">
            <v>-114</v>
          </cell>
          <cell r="L104">
            <v>0</v>
          </cell>
          <cell r="M104">
            <v>0</v>
          </cell>
          <cell r="N104">
            <v>0</v>
          </cell>
          <cell r="U104">
            <v>100</v>
          </cell>
          <cell r="V104">
            <v>100</v>
          </cell>
          <cell r="W104">
            <v>26.2</v>
          </cell>
          <cell r="Y104">
            <v>9.0839694656488543</v>
          </cell>
          <cell r="Z104">
            <v>1.4503816793893129</v>
          </cell>
          <cell r="AD104">
            <v>0</v>
          </cell>
          <cell r="AE104">
            <v>41.2</v>
          </cell>
          <cell r="AF104">
            <v>28.6</v>
          </cell>
          <cell r="AG104">
            <v>16</v>
          </cell>
          <cell r="AH104">
            <v>35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69</v>
          </cell>
          <cell r="D105">
            <v>691</v>
          </cell>
          <cell r="E105">
            <v>338</v>
          </cell>
          <cell r="F105">
            <v>308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422</v>
          </cell>
          <cell r="K105">
            <v>-84</v>
          </cell>
          <cell r="L105">
            <v>0</v>
          </cell>
          <cell r="M105">
            <v>0</v>
          </cell>
          <cell r="N105">
            <v>0</v>
          </cell>
          <cell r="U105">
            <v>50</v>
          </cell>
          <cell r="V105">
            <v>150</v>
          </cell>
          <cell r="W105">
            <v>67.599999999999994</v>
          </cell>
          <cell r="Y105">
            <v>7.5147928994082847</v>
          </cell>
          <cell r="Z105">
            <v>4.5562130177514799</v>
          </cell>
          <cell r="AD105">
            <v>0</v>
          </cell>
          <cell r="AE105">
            <v>65.400000000000006</v>
          </cell>
          <cell r="AF105">
            <v>62.4</v>
          </cell>
          <cell r="AG105">
            <v>58.6</v>
          </cell>
          <cell r="AH105">
            <v>140</v>
          </cell>
          <cell r="AI105" t="str">
            <v>увел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63</v>
          </cell>
          <cell r="D106">
            <v>753</v>
          </cell>
          <cell r="E106">
            <v>347</v>
          </cell>
          <cell r="F106">
            <v>363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426</v>
          </cell>
          <cell r="K106">
            <v>-79</v>
          </cell>
          <cell r="L106">
            <v>50</v>
          </cell>
          <cell r="M106">
            <v>0</v>
          </cell>
          <cell r="N106">
            <v>0</v>
          </cell>
          <cell r="V106">
            <v>100</v>
          </cell>
          <cell r="W106">
            <v>69.400000000000006</v>
          </cell>
          <cell r="Y106">
            <v>7.3919308357348701</v>
          </cell>
          <cell r="Z106">
            <v>5.2305475504322763</v>
          </cell>
          <cell r="AD106">
            <v>0</v>
          </cell>
          <cell r="AE106">
            <v>64.400000000000006</v>
          </cell>
          <cell r="AF106">
            <v>61.2</v>
          </cell>
          <cell r="AG106">
            <v>60.8</v>
          </cell>
          <cell r="AH106">
            <v>138</v>
          </cell>
          <cell r="AI106" t="str">
            <v>увел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100</v>
          </cell>
          <cell r="D107">
            <v>522</v>
          </cell>
          <cell r="E107">
            <v>275</v>
          </cell>
          <cell r="F107">
            <v>212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360</v>
          </cell>
          <cell r="K107">
            <v>-85</v>
          </cell>
          <cell r="L107">
            <v>0</v>
          </cell>
          <cell r="M107">
            <v>50</v>
          </cell>
          <cell r="N107">
            <v>0</v>
          </cell>
          <cell r="U107">
            <v>50</v>
          </cell>
          <cell r="V107">
            <v>100</v>
          </cell>
          <cell r="W107">
            <v>55</v>
          </cell>
          <cell r="Y107">
            <v>7.4909090909090912</v>
          </cell>
          <cell r="Z107">
            <v>3.8545454545454545</v>
          </cell>
          <cell r="AD107">
            <v>0</v>
          </cell>
          <cell r="AE107">
            <v>54.2</v>
          </cell>
          <cell r="AF107">
            <v>48.6</v>
          </cell>
          <cell r="AG107">
            <v>47</v>
          </cell>
          <cell r="AH107">
            <v>120</v>
          </cell>
          <cell r="AI107" t="str">
            <v>увел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20</v>
          </cell>
          <cell r="D108">
            <v>500</v>
          </cell>
          <cell r="E108">
            <v>247</v>
          </cell>
          <cell r="F108">
            <v>208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341</v>
          </cell>
          <cell r="K108">
            <v>-94</v>
          </cell>
          <cell r="L108">
            <v>0</v>
          </cell>
          <cell r="M108">
            <v>0</v>
          </cell>
          <cell r="N108">
            <v>0</v>
          </cell>
          <cell r="U108">
            <v>50</v>
          </cell>
          <cell r="V108">
            <v>100</v>
          </cell>
          <cell r="W108">
            <v>49.4</v>
          </cell>
          <cell r="Y108">
            <v>7.2469635627530362</v>
          </cell>
          <cell r="Z108">
            <v>4.2105263157894735</v>
          </cell>
          <cell r="AD108">
            <v>0</v>
          </cell>
          <cell r="AE108">
            <v>51.8</v>
          </cell>
          <cell r="AF108">
            <v>45.2</v>
          </cell>
          <cell r="AG108">
            <v>18.600000000000001</v>
          </cell>
          <cell r="AH108">
            <v>110</v>
          </cell>
          <cell r="AI108" t="str">
            <v>увел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26</v>
          </cell>
          <cell r="D109">
            <v>263</v>
          </cell>
          <cell r="E109">
            <v>219</v>
          </cell>
          <cell r="F109">
            <v>13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343</v>
          </cell>
          <cell r="K109">
            <v>-124</v>
          </cell>
          <cell r="L109">
            <v>0</v>
          </cell>
          <cell r="M109">
            <v>0</v>
          </cell>
          <cell r="N109">
            <v>0</v>
          </cell>
          <cell r="U109">
            <v>150</v>
          </cell>
          <cell r="V109">
            <v>150</v>
          </cell>
          <cell r="W109">
            <v>43.8</v>
          </cell>
          <cell r="Y109">
            <v>7.1461187214611881</v>
          </cell>
          <cell r="Z109">
            <v>0.29680365296803657</v>
          </cell>
          <cell r="AD109">
            <v>0</v>
          </cell>
          <cell r="AE109">
            <v>58.4</v>
          </cell>
          <cell r="AF109">
            <v>27</v>
          </cell>
          <cell r="AG109">
            <v>22.8</v>
          </cell>
          <cell r="AH109">
            <v>64</v>
          </cell>
          <cell r="AI109" t="str">
            <v>увел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-60</v>
          </cell>
          <cell r="D110">
            <v>1516</v>
          </cell>
          <cell r="E110">
            <v>651</v>
          </cell>
          <cell r="F110">
            <v>547</v>
          </cell>
          <cell r="G110">
            <v>0</v>
          </cell>
          <cell r="H110">
            <v>0</v>
          </cell>
          <cell r="I110" t="e">
            <v>#N/A</v>
          </cell>
          <cell r="J110">
            <v>745</v>
          </cell>
          <cell r="K110">
            <v>-94</v>
          </cell>
          <cell r="L110">
            <v>0</v>
          </cell>
          <cell r="M110">
            <v>0</v>
          </cell>
          <cell r="N110">
            <v>0</v>
          </cell>
          <cell r="W110">
            <v>130.19999999999999</v>
          </cell>
          <cell r="Y110">
            <v>4.2012288786482337</v>
          </cell>
          <cell r="Z110">
            <v>4.2012288786482337</v>
          </cell>
          <cell r="AD110">
            <v>0</v>
          </cell>
          <cell r="AE110">
            <v>98.8</v>
          </cell>
          <cell r="AF110">
            <v>117.2</v>
          </cell>
          <cell r="AG110">
            <v>101.6</v>
          </cell>
          <cell r="AH110">
            <v>185</v>
          </cell>
          <cell r="AI110" t="e">
            <v>#N/A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-292</v>
          </cell>
          <cell r="D111">
            <v>5059</v>
          </cell>
          <cell r="E111">
            <v>2531</v>
          </cell>
          <cell r="F111">
            <v>2005</v>
          </cell>
          <cell r="G111">
            <v>0</v>
          </cell>
          <cell r="H111">
            <v>0</v>
          </cell>
          <cell r="I111" t="e">
            <v>#N/A</v>
          </cell>
          <cell r="J111">
            <v>3067</v>
          </cell>
          <cell r="K111">
            <v>-536</v>
          </cell>
          <cell r="L111">
            <v>0</v>
          </cell>
          <cell r="M111">
            <v>0</v>
          </cell>
          <cell r="N111">
            <v>0</v>
          </cell>
          <cell r="W111">
            <v>506.2</v>
          </cell>
          <cell r="Y111">
            <v>3.9608850256815491</v>
          </cell>
          <cell r="Z111">
            <v>3.9608850256815491</v>
          </cell>
          <cell r="AD111">
            <v>0</v>
          </cell>
          <cell r="AE111">
            <v>423.2</v>
          </cell>
          <cell r="AF111">
            <v>488.2</v>
          </cell>
          <cell r="AG111">
            <v>376</v>
          </cell>
          <cell r="AH111">
            <v>862</v>
          </cell>
          <cell r="AI11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18.07.2025 - 24.07.2025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4.05</v>
          </cell>
          <cell r="F7">
            <v>876.73900000000003</v>
          </cell>
        </row>
        <row r="8">
          <cell r="A8" t="str">
            <v xml:space="preserve"> 006  Колбаса Докторская НЕ ГОСТ, Вязанка вектор,ВЕС.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5.4</v>
          </cell>
          <cell r="F9">
            <v>946.48500000000001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36.6</v>
          </cell>
          <cell r="F10">
            <v>3675.5509999999999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981</v>
          </cell>
          <cell r="F11">
            <v>4782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1457</v>
          </cell>
          <cell r="F12">
            <v>7338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1581</v>
          </cell>
          <cell r="F13">
            <v>8520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80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7</v>
          </cell>
          <cell r="F16">
            <v>359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23</v>
          </cell>
          <cell r="F17">
            <v>425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16</v>
          </cell>
          <cell r="F18">
            <v>1717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12</v>
          </cell>
          <cell r="F19">
            <v>884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2</v>
          </cell>
          <cell r="F20">
            <v>167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212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739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622.31700000000001</v>
          </cell>
        </row>
        <row r="24">
          <cell r="A24" t="str">
            <v xml:space="preserve"> 201  Ветчина Нежная ТМ Особый рецепт, (2,5кг), ПОКОМ</v>
          </cell>
          <cell r="D24">
            <v>92.504000000000005</v>
          </cell>
          <cell r="F24">
            <v>6424.0119999999997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517.16800000000001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7.5</v>
          </cell>
          <cell r="F26">
            <v>2033.2380000000001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10.199999999999999</v>
          </cell>
          <cell r="F27">
            <v>761.53899999999999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</v>
          </cell>
          <cell r="F28">
            <v>20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252.851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0.85</v>
          </cell>
          <cell r="F30">
            <v>199.559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16.05</v>
          </cell>
          <cell r="F31">
            <v>916.12699999999995</v>
          </cell>
        </row>
        <row r="32">
          <cell r="A32" t="str">
            <v xml:space="preserve"> 247  Сардельки Нежные, ВЕС.  ПОКОМ</v>
          </cell>
          <cell r="D32">
            <v>2.7</v>
          </cell>
          <cell r="F32">
            <v>150.52199999999999</v>
          </cell>
        </row>
        <row r="33">
          <cell r="A33" t="str">
            <v xml:space="preserve"> 248  Сардельки Сочные ТМ Особый рецепт,   ПОКОМ</v>
          </cell>
          <cell r="F33">
            <v>187.845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17.204999999999998</v>
          </cell>
          <cell r="F34">
            <v>2189.2330000000002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112.977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101.5</v>
          </cell>
          <cell r="F36">
            <v>727.80100000000004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158.702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41.755000000000003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14.331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13.401999999999999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25</v>
          </cell>
          <cell r="F41">
            <v>2184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1272</v>
          </cell>
          <cell r="F42">
            <v>6042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3271</v>
          </cell>
          <cell r="F43">
            <v>8439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3</v>
          </cell>
        </row>
        <row r="45">
          <cell r="A45" t="str">
            <v xml:space="preserve"> 283  Сосиски Сочинки, ВЕС, ТМ Стародворье ПОКОМ</v>
          </cell>
          <cell r="D45">
            <v>13.5</v>
          </cell>
          <cell r="F45">
            <v>1504.0840000000001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8</v>
          </cell>
          <cell r="F46">
            <v>881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22</v>
          </cell>
          <cell r="F47">
            <v>1590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2.2000000000000002</v>
          </cell>
          <cell r="F48">
            <v>295.07299999999998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42</v>
          </cell>
          <cell r="F49">
            <v>1502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56</v>
          </cell>
          <cell r="F50">
            <v>3277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1.5</v>
          </cell>
          <cell r="F51">
            <v>212.01400000000001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2.35</v>
          </cell>
          <cell r="F52">
            <v>817.42499999999995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28</v>
          </cell>
          <cell r="F53">
            <v>1774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44</v>
          </cell>
          <cell r="F54">
            <v>2500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38</v>
          </cell>
          <cell r="F55">
            <v>2080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20.2</v>
          </cell>
          <cell r="F56">
            <v>493.71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8.1999999999999993</v>
          </cell>
          <cell r="F57">
            <v>1149.8489999999999</v>
          </cell>
        </row>
        <row r="58">
          <cell r="A58" t="str">
            <v xml:space="preserve"> 316  Колбаса Нежная ТМ Зареченские ВЕС  ПОКОМ</v>
          </cell>
          <cell r="F58">
            <v>48.3</v>
          </cell>
        </row>
        <row r="59">
          <cell r="A59" t="str">
            <v xml:space="preserve"> 318  Сосиски Датские ТМ Зареченские, ВЕС  ПОКОМ</v>
          </cell>
          <cell r="D59">
            <v>29.9</v>
          </cell>
          <cell r="F59">
            <v>4397.9840000000004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1202</v>
          </cell>
          <cell r="F60">
            <v>6917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2070</v>
          </cell>
          <cell r="F61">
            <v>8083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46</v>
          </cell>
          <cell r="F62">
            <v>2994</v>
          </cell>
        </row>
        <row r="63">
          <cell r="A63" t="str">
            <v xml:space="preserve"> 328  Сардельки Сочинки Стародворье ТМ  0,4 кг ПОКОМ</v>
          </cell>
          <cell r="F63">
            <v>505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4</v>
          </cell>
          <cell r="F64">
            <v>493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32.9</v>
          </cell>
          <cell r="F65">
            <v>1209.828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6</v>
          </cell>
          <cell r="F66">
            <v>515</v>
          </cell>
        </row>
        <row r="67">
          <cell r="A67" t="str">
            <v xml:space="preserve"> 335  Колбаса Сливушка ТМ Вязанка. ВЕС.  ПОКОМ </v>
          </cell>
          <cell r="D67">
            <v>16</v>
          </cell>
          <cell r="F67">
            <v>1124.1379999999999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1748</v>
          </cell>
          <cell r="F68">
            <v>6065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39</v>
          </cell>
          <cell r="F69">
            <v>3847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16.149999999999999</v>
          </cell>
          <cell r="F70">
            <v>1303.7360000000001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0.8</v>
          </cell>
          <cell r="F71">
            <v>269.755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2.5</v>
          </cell>
          <cell r="F72">
            <v>688.89099999999996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2.5</v>
          </cell>
          <cell r="F73">
            <v>360.88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1</v>
          </cell>
          <cell r="F74">
            <v>198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9</v>
          </cell>
          <cell r="F75">
            <v>551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11</v>
          </cell>
          <cell r="F76">
            <v>821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2.7</v>
          </cell>
          <cell r="F77">
            <v>292.96699999999998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11</v>
          </cell>
          <cell r="F78">
            <v>1073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20</v>
          </cell>
          <cell r="F79">
            <v>1280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11</v>
          </cell>
          <cell r="F80">
            <v>266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10</v>
          </cell>
          <cell r="F81">
            <v>1172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17</v>
          </cell>
          <cell r="F82">
            <v>820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5</v>
          </cell>
          <cell r="F83">
            <v>415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1077</v>
          </cell>
          <cell r="F84">
            <v>5468</v>
          </cell>
        </row>
        <row r="85">
          <cell r="A85" t="str">
            <v xml:space="preserve"> 412  Сосиски Баварские ТМ Стародворье 0,35 кг ПОКОМ</v>
          </cell>
          <cell r="D85">
            <v>3522</v>
          </cell>
          <cell r="F85">
            <v>15233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4</v>
          </cell>
          <cell r="F86">
            <v>725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13.5</v>
          </cell>
          <cell r="F87">
            <v>1316.424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5</v>
          </cell>
          <cell r="F88">
            <v>436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8.4</v>
          </cell>
          <cell r="F89">
            <v>114.46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5</v>
          </cell>
          <cell r="F90">
            <v>1187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753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4.05</v>
          </cell>
          <cell r="F92">
            <v>391.97800000000001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20</v>
          </cell>
          <cell r="F93">
            <v>4078.1170000000002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77.503</v>
          </cell>
          <cell r="F94">
            <v>9171.0920000000006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92.5</v>
          </cell>
          <cell r="F95">
            <v>8273.2749999999996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255.53700000000001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246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37.703000000000003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612</v>
          </cell>
          <cell r="F99">
            <v>2186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8</v>
          </cell>
          <cell r="F100">
            <v>989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131</v>
          </cell>
          <cell r="F101">
            <v>1534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12</v>
          </cell>
          <cell r="F102">
            <v>888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10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2</v>
          </cell>
          <cell r="F104">
            <v>341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2</v>
          </cell>
          <cell r="F105">
            <v>191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F106">
            <v>248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8</v>
          </cell>
          <cell r="F107">
            <v>476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479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3</v>
          </cell>
          <cell r="F109">
            <v>402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4</v>
          </cell>
          <cell r="F110">
            <v>407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5</v>
          </cell>
          <cell r="F111">
            <v>364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123</v>
          </cell>
          <cell r="F112">
            <v>123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28</v>
          </cell>
          <cell r="F113">
            <v>28</v>
          </cell>
        </row>
        <row r="114">
          <cell r="A114" t="str">
            <v>0447 Сыр Голландский 45% Нарезка 125г ТМ Папа может ОСТАНКИНО</v>
          </cell>
          <cell r="D114">
            <v>117</v>
          </cell>
          <cell r="F114">
            <v>117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145</v>
          </cell>
          <cell r="F115">
            <v>145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33</v>
          </cell>
          <cell r="F116">
            <v>36</v>
          </cell>
        </row>
        <row r="117">
          <cell r="A117" t="str">
            <v>2704 Сливочный со вкусом топл. молока 45% тм Папа Может. брус (2шт)  ОСТАНКИНО</v>
          </cell>
          <cell r="D117">
            <v>9</v>
          </cell>
          <cell r="F117">
            <v>9</v>
          </cell>
        </row>
        <row r="118">
          <cell r="A118" t="str">
            <v>3215 ВЕТЧ.МЯСНАЯ Папа может п/о 0.4кг 8шт.    ОСТАНКИНО</v>
          </cell>
          <cell r="D118">
            <v>963</v>
          </cell>
          <cell r="F118">
            <v>963</v>
          </cell>
        </row>
        <row r="119">
          <cell r="A119" t="str">
            <v>3684 ПРЕСИЖН с/к в/у 1/250 8шт.   ОСТАНКИНО</v>
          </cell>
          <cell r="D119">
            <v>112</v>
          </cell>
          <cell r="F119">
            <v>112</v>
          </cell>
        </row>
        <row r="120">
          <cell r="A120" t="str">
            <v>3798 Сыч/Прод Коровино Российский 50% 200г СЗМЖ  ОСТАНКИНО</v>
          </cell>
          <cell r="D120">
            <v>2</v>
          </cell>
          <cell r="F120">
            <v>2</v>
          </cell>
        </row>
        <row r="121">
          <cell r="A121" t="str">
            <v>4063 МЯСНАЯ Папа может вар п/о_Л   ОСТАНКИНО</v>
          </cell>
          <cell r="D121">
            <v>2158.9490000000001</v>
          </cell>
          <cell r="F121">
            <v>2158.9490000000001</v>
          </cell>
        </row>
        <row r="122">
          <cell r="A122" t="str">
            <v>4117 ЭКСТРА Папа может с/к в/у_Л   ОСТАНКИНО</v>
          </cell>
          <cell r="D122">
            <v>32.1</v>
          </cell>
          <cell r="F122">
            <v>32.1</v>
          </cell>
        </row>
        <row r="123">
          <cell r="A123" t="str">
            <v>4163 Сыр Боккончини копченый 40% 100 гр.  ОСТАНКИНО</v>
          </cell>
          <cell r="D123">
            <v>225</v>
          </cell>
          <cell r="F123">
            <v>225</v>
          </cell>
        </row>
        <row r="124">
          <cell r="A124" t="str">
            <v>4170 Сыр Скаморца свежий 40% 100 гр.  ОСТАНКИНО</v>
          </cell>
          <cell r="D124">
            <v>244</v>
          </cell>
          <cell r="F124">
            <v>244</v>
          </cell>
        </row>
        <row r="125">
          <cell r="A125" t="str">
            <v>4187 Сыр рассольный жирный Чечил 45% 100 гр  ОСТАНКИНО</v>
          </cell>
          <cell r="D125">
            <v>5</v>
          </cell>
          <cell r="F125">
            <v>5</v>
          </cell>
        </row>
        <row r="126">
          <cell r="A126" t="str">
            <v>4187 Сыр Чечил свежий 45% 100г/6шт ТМ Папа Может  ОСТАНКИНО</v>
          </cell>
          <cell r="D126">
            <v>429</v>
          </cell>
          <cell r="F126">
            <v>431</v>
          </cell>
        </row>
        <row r="127">
          <cell r="A127" t="str">
            <v>4194 Сыр рассольный жирный Чечил копченый 45% 100 гр  ОСТАНКИНО</v>
          </cell>
          <cell r="D127">
            <v>3</v>
          </cell>
          <cell r="F127">
            <v>3</v>
          </cell>
        </row>
        <row r="128">
          <cell r="A128" t="str">
            <v>4194 Сыр Чечил копченый 43% 100г/6шт ТМ Папа Может  ОСТАНКИНО</v>
          </cell>
          <cell r="D128">
            <v>379</v>
          </cell>
          <cell r="F128">
            <v>379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149.69999999999999</v>
          </cell>
          <cell r="F129">
            <v>149.69999999999999</v>
          </cell>
        </row>
        <row r="130">
          <cell r="A130" t="str">
            <v>4813 ФИЛЕЙНАЯ Папа может вар п/о_Л   ОСТАНКИНО</v>
          </cell>
          <cell r="D130">
            <v>619.6</v>
          </cell>
          <cell r="F130">
            <v>619.6</v>
          </cell>
        </row>
        <row r="131">
          <cell r="A131" t="str">
            <v>4819 Сыр "Пармезан" 40% кусок 180 гр  ОСТАНКИНО</v>
          </cell>
          <cell r="D131">
            <v>125</v>
          </cell>
          <cell r="F131">
            <v>125</v>
          </cell>
        </row>
        <row r="132">
          <cell r="A132" t="str">
            <v>4903 Сыр Перлини 40% 100гр (8шт)  ОСТАНКИНО</v>
          </cell>
          <cell r="D132">
            <v>85</v>
          </cell>
          <cell r="F132">
            <v>87</v>
          </cell>
        </row>
        <row r="133">
          <cell r="A133" t="str">
            <v>4910 Сыр Перлини копченый 40% 100гр (8шт)  ОСТАНКИНО</v>
          </cell>
          <cell r="D133">
            <v>66</v>
          </cell>
          <cell r="F133">
            <v>69</v>
          </cell>
        </row>
        <row r="134">
          <cell r="A134" t="str">
            <v>4927 Сыр Перлини со вкусом Васаби 40% 100гр (8шт)  ОСТАНКИНО</v>
          </cell>
          <cell r="D134">
            <v>49</v>
          </cell>
          <cell r="F134">
            <v>49</v>
          </cell>
        </row>
        <row r="135">
          <cell r="A135" t="str">
            <v>4993 САЛЯМИ ИТАЛЬЯНСКАЯ с/к в/у 1/250*8_120c ОСТАНКИНО</v>
          </cell>
          <cell r="D135">
            <v>490</v>
          </cell>
          <cell r="F135">
            <v>490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61.5</v>
          </cell>
          <cell r="F136">
            <v>61.5</v>
          </cell>
        </row>
        <row r="137">
          <cell r="A137" t="str">
            <v>5235 Сыр полутвердый "Голландский" 45%, брус ВЕС  ОСТАНКИНО</v>
          </cell>
          <cell r="D137">
            <v>47.65</v>
          </cell>
          <cell r="F137">
            <v>47.65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5.5</v>
          </cell>
          <cell r="F138">
            <v>5.5</v>
          </cell>
        </row>
        <row r="139">
          <cell r="A139" t="str">
            <v>5246 ДОКТОРСКАЯ ПРЕМИУМ вар б/о мгс_30с ОСТАНКИНО</v>
          </cell>
          <cell r="D139">
            <v>99.2</v>
          </cell>
          <cell r="F139">
            <v>99.2</v>
          </cell>
        </row>
        <row r="140">
          <cell r="A140" t="str">
            <v>5247 РУССКАЯ ПРЕМИУМ вар б/о мгс_30с ОСТАНКИНО</v>
          </cell>
          <cell r="D140">
            <v>54</v>
          </cell>
          <cell r="F140">
            <v>54</v>
          </cell>
        </row>
        <row r="141">
          <cell r="A141" t="str">
            <v>5483 ЭКСТРА Папа может с/к в/у 1/250 8шт.   ОСТАНКИНО</v>
          </cell>
          <cell r="D141">
            <v>1221</v>
          </cell>
          <cell r="F141">
            <v>1221</v>
          </cell>
        </row>
        <row r="142">
          <cell r="A142" t="str">
            <v>5544 Сервелат Финский в/к в/у_45с НОВАЯ ОСТАНКИНО</v>
          </cell>
          <cell r="D142">
            <v>1274.143</v>
          </cell>
          <cell r="F142">
            <v>1274.143</v>
          </cell>
        </row>
        <row r="143">
          <cell r="A143" t="str">
            <v>5679 САЛЯМИ ИТАЛЬЯНСКАЯ с/к в/у 1/150_60с ОСТАНКИНО</v>
          </cell>
          <cell r="D143">
            <v>634</v>
          </cell>
          <cell r="F143">
            <v>634</v>
          </cell>
        </row>
        <row r="144">
          <cell r="A144" t="str">
            <v>5682 САЛЯМИ МЕЛКОЗЕРНЕНАЯ с/к в/у 1/120_60с   ОСТАНКИНО</v>
          </cell>
          <cell r="D144">
            <v>3856</v>
          </cell>
          <cell r="F144">
            <v>3856</v>
          </cell>
        </row>
        <row r="145">
          <cell r="A145" t="str">
            <v>5706 АРОМАТНАЯ Папа может с/к в/у 1/250 8шт.  ОСТАНКИНО</v>
          </cell>
          <cell r="D145">
            <v>925</v>
          </cell>
          <cell r="F145">
            <v>925</v>
          </cell>
        </row>
        <row r="146">
          <cell r="A146" t="str">
            <v>5708 ПОСОЛЬСКАЯ Папа может с/к в/у ОСТАНКИНО</v>
          </cell>
          <cell r="D146">
            <v>76.8</v>
          </cell>
          <cell r="F146">
            <v>76.8</v>
          </cell>
        </row>
        <row r="147">
          <cell r="A147" t="str">
            <v>5851 ЭКСТРА Папа может вар п/о   ОСТАНКИНО</v>
          </cell>
          <cell r="D147">
            <v>296.95</v>
          </cell>
          <cell r="F147">
            <v>296.95</v>
          </cell>
        </row>
        <row r="148">
          <cell r="A148" t="str">
            <v>5931 ОХОТНИЧЬЯ Папа может с/к в/у 1/220 8шт.   ОСТАНКИНО</v>
          </cell>
          <cell r="D148">
            <v>1521</v>
          </cell>
          <cell r="F148">
            <v>1521</v>
          </cell>
        </row>
        <row r="149">
          <cell r="A149" t="str">
            <v>5992 ВРЕМЯ ОКРОШКИ Папа может вар п/о 0.4кг   ОСТАНКИНО</v>
          </cell>
          <cell r="D149">
            <v>1662</v>
          </cell>
          <cell r="F149">
            <v>1662</v>
          </cell>
        </row>
        <row r="150">
          <cell r="A150" t="str">
            <v>6004 РАГУ СВИНОЕ 1кг 8шт.зам_120с ОСТАНКИНО</v>
          </cell>
          <cell r="D150">
            <v>197</v>
          </cell>
          <cell r="F150">
            <v>197</v>
          </cell>
        </row>
        <row r="151">
          <cell r="A151" t="str">
            <v>6221 НЕАПОЛИТАНСКИЙ ДУЭТ с/к с/н мгс 1/90  ОСТАНКИНО</v>
          </cell>
          <cell r="D151">
            <v>977</v>
          </cell>
          <cell r="F151">
            <v>977</v>
          </cell>
        </row>
        <row r="152">
          <cell r="A152" t="str">
            <v>6228 МЯСНОЕ АССОРТИ к/з с/н мгс 1/90 10шт.  ОСТАНКИНО</v>
          </cell>
          <cell r="D152">
            <v>703</v>
          </cell>
          <cell r="F152">
            <v>703</v>
          </cell>
        </row>
        <row r="153">
          <cell r="A153" t="str">
            <v>6247 ДОМАШНЯЯ Папа может вар п/о 0,4кг 8шт.  ОСТАНКИНО</v>
          </cell>
          <cell r="D153">
            <v>171</v>
          </cell>
          <cell r="F153">
            <v>171</v>
          </cell>
        </row>
        <row r="154">
          <cell r="A154" t="str">
            <v>6268 ГОВЯЖЬЯ Папа может вар п/о 0,4кг 8 шт.  ОСТАНКИНО</v>
          </cell>
          <cell r="D154">
            <v>1215</v>
          </cell>
          <cell r="F154">
            <v>1215</v>
          </cell>
        </row>
        <row r="155">
          <cell r="A155" t="str">
            <v>6279 КОРЕЙКА ПО-ОСТ.к/в в/с с/н в/у 1/150_45с  ОСТАНКИНО</v>
          </cell>
          <cell r="D155">
            <v>922</v>
          </cell>
          <cell r="F155">
            <v>922</v>
          </cell>
        </row>
        <row r="156">
          <cell r="A156" t="str">
            <v>6303 МЯСНЫЕ Папа может сос п/о мгс 1.5*3  ОСТАНКИНО</v>
          </cell>
          <cell r="D156">
            <v>612.6</v>
          </cell>
          <cell r="F156">
            <v>612.6</v>
          </cell>
        </row>
        <row r="157">
          <cell r="A157" t="str">
            <v>6324 ДОКТОРСКАЯ ГОСТ вар п/о 0.4кг 8шт.  ОСТАНКИНО</v>
          </cell>
          <cell r="D157">
            <v>120</v>
          </cell>
          <cell r="F157">
            <v>120</v>
          </cell>
        </row>
        <row r="158">
          <cell r="A158" t="str">
            <v>6325 ДОКТОРСКАЯ ПРЕМИУМ вар п/о 0.4кг 8шт.  ОСТАНКИНО</v>
          </cell>
          <cell r="D158">
            <v>2490</v>
          </cell>
          <cell r="F158">
            <v>2490</v>
          </cell>
        </row>
        <row r="159">
          <cell r="A159" t="str">
            <v>6333 МЯСНАЯ Папа может вар п/о 0.4кг 8шт.  ОСТАНКИНО</v>
          </cell>
          <cell r="D159">
            <v>5585</v>
          </cell>
          <cell r="F159">
            <v>5585</v>
          </cell>
        </row>
        <row r="160">
          <cell r="A160" t="str">
            <v>6340 ДОМАШНИЙ РЕЦЕПТ Коровино 0.5кг 8шт.  ОСТАНКИНО</v>
          </cell>
          <cell r="D160">
            <v>520</v>
          </cell>
          <cell r="F160">
            <v>520</v>
          </cell>
        </row>
        <row r="161">
          <cell r="A161" t="str">
            <v>6353 ЭКСТРА Папа может вар п/о 0.4кг 8шт.  ОСТАНКИНО</v>
          </cell>
          <cell r="D161">
            <v>1670</v>
          </cell>
          <cell r="F161">
            <v>1670</v>
          </cell>
        </row>
        <row r="162">
          <cell r="A162" t="str">
            <v>6392 ФИЛЕЙНАЯ Папа может вар п/о 0.4кг. ОСТАНКИНО</v>
          </cell>
          <cell r="D162">
            <v>4749</v>
          </cell>
          <cell r="F162">
            <v>4749</v>
          </cell>
        </row>
        <row r="163">
          <cell r="A163" t="str">
            <v>6426 КЛАССИЧЕСКАЯ ПМ вар п/о 0.3кг 8шт.  ОСТАНКИНО</v>
          </cell>
          <cell r="D163">
            <v>20</v>
          </cell>
          <cell r="F163">
            <v>20</v>
          </cell>
        </row>
        <row r="164">
          <cell r="A164" t="str">
            <v>6448 СВИНИНА МАДЕРА с/к с/н в/у 1/100 10шт.   ОСТАНКИНО</v>
          </cell>
          <cell r="D164">
            <v>256</v>
          </cell>
          <cell r="F164">
            <v>256</v>
          </cell>
        </row>
        <row r="165">
          <cell r="A165" t="str">
            <v>6453 ЭКСТРА Папа может с/к с/н в/у 1/100 14шт.   ОСТАНКИНО</v>
          </cell>
          <cell r="D165">
            <v>3399</v>
          </cell>
          <cell r="F165">
            <v>3399</v>
          </cell>
        </row>
        <row r="166">
          <cell r="A166" t="str">
            <v>6454 АРОМАТНАЯ с/к с/н в/у 1/100 14шт.  ОСТАНКИНО</v>
          </cell>
          <cell r="D166">
            <v>2947</v>
          </cell>
          <cell r="F166">
            <v>2947</v>
          </cell>
        </row>
        <row r="167">
          <cell r="A167" t="str">
            <v>6459 СЕРВЕЛАТ ШВЕЙЦАРСК. в/к с/н в/у 1/100*10  ОСТАНКИНО</v>
          </cell>
          <cell r="D167">
            <v>1715</v>
          </cell>
          <cell r="F167">
            <v>1715</v>
          </cell>
        </row>
        <row r="168">
          <cell r="A168" t="str">
            <v>6470 ВЕТЧ.МРАМОРНАЯ в/у_45с  ОСТАНКИНО</v>
          </cell>
          <cell r="D168">
            <v>85.1</v>
          </cell>
          <cell r="F168">
            <v>85.1</v>
          </cell>
        </row>
        <row r="169">
          <cell r="A169" t="str">
            <v>6495 ВЕТЧ.МРАМОРНАЯ в/у срез 0.3кг 6шт_45с  ОСТАНКИНО</v>
          </cell>
          <cell r="D169">
            <v>318</v>
          </cell>
          <cell r="F169">
            <v>318</v>
          </cell>
        </row>
        <row r="170">
          <cell r="A170" t="str">
            <v>6527 ШПИКАЧКИ СОЧНЫЕ ПМ сар б/о мгс 1*3 45с ОСТАНКИНО</v>
          </cell>
          <cell r="D170">
            <v>505.35599999999999</v>
          </cell>
          <cell r="F170">
            <v>505.35599999999999</v>
          </cell>
        </row>
        <row r="171">
          <cell r="A171" t="str">
            <v>6528 ШПИКАЧКИ СОЧНЫЕ ПМ сар б/о мгс 0.4кг 45с  ОСТАНКИНО</v>
          </cell>
          <cell r="D171">
            <v>114</v>
          </cell>
          <cell r="F171">
            <v>114</v>
          </cell>
        </row>
        <row r="172">
          <cell r="A172" t="str">
            <v>6586 МРАМОРНАЯ И БАЛЫКОВАЯ в/к с/н мгс 1/90 ОСТАНКИНО</v>
          </cell>
          <cell r="D172">
            <v>971</v>
          </cell>
          <cell r="F172">
            <v>971</v>
          </cell>
        </row>
        <row r="173">
          <cell r="A173" t="str">
            <v>6609 С ГОВЯДИНОЙ ПМ сар б/о мгс 0.4кг_45с ОСТАНКИНО</v>
          </cell>
          <cell r="D173">
            <v>112</v>
          </cell>
          <cell r="F173">
            <v>112</v>
          </cell>
        </row>
        <row r="174">
          <cell r="A174" t="str">
            <v>6616 МОЛОЧНЫЕ КЛАССИЧЕСКИЕ сос п/о в/у 0.3кг  ОСТАНКИНО</v>
          </cell>
          <cell r="D174">
            <v>3392</v>
          </cell>
          <cell r="F174">
            <v>3392</v>
          </cell>
        </row>
        <row r="175">
          <cell r="A175" t="str">
            <v>6697 СЕРВЕЛАТ ФИНСКИЙ ПМ в/к в/у 0,35кг 8шт.  ОСТАНКИНО</v>
          </cell>
          <cell r="D175">
            <v>5729</v>
          </cell>
          <cell r="F175">
            <v>5729</v>
          </cell>
        </row>
        <row r="176">
          <cell r="A176" t="str">
            <v>6713 СОЧНЫЙ ГРИЛЬ ПМ сос п/о мгс 0.41кг 8шт.  ОСТАНКИНО</v>
          </cell>
          <cell r="D176">
            <v>2936</v>
          </cell>
          <cell r="F176">
            <v>2936</v>
          </cell>
        </row>
        <row r="177">
          <cell r="A177" t="str">
            <v>6724 МОЛОЧНЫЕ ПМ сос п/о мгс 0.41кг 10шт.  ОСТАНКИНО</v>
          </cell>
          <cell r="D177">
            <v>1250</v>
          </cell>
          <cell r="F177">
            <v>1250</v>
          </cell>
        </row>
        <row r="178">
          <cell r="A178" t="str">
            <v>6765 РУБЛЕНЫЕ сос ц/о мгс 0.36кг 6шт.  ОСТАНКИНО</v>
          </cell>
          <cell r="D178">
            <v>705</v>
          </cell>
          <cell r="F178">
            <v>705</v>
          </cell>
        </row>
        <row r="179">
          <cell r="A179" t="str">
            <v>6785 ВЕНСКАЯ САЛЯМИ п/к в/у 0.33кг 8шт.  ОСТАНКИНО</v>
          </cell>
          <cell r="D179">
            <v>272</v>
          </cell>
          <cell r="F179">
            <v>272</v>
          </cell>
        </row>
        <row r="180">
          <cell r="A180" t="str">
            <v>6787 СЕРВЕЛАТ КРЕМЛЕВСКИЙ в/к в/у 0,33кг 8шт.  ОСТАНКИНО</v>
          </cell>
          <cell r="D180">
            <v>341</v>
          </cell>
          <cell r="F180">
            <v>341</v>
          </cell>
        </row>
        <row r="181">
          <cell r="A181" t="str">
            <v>6793 БАЛЫКОВАЯ в/к в/у 0,33кг 8шт.  ОСТАНКИНО</v>
          </cell>
          <cell r="D181">
            <v>593</v>
          </cell>
          <cell r="F181">
            <v>593</v>
          </cell>
        </row>
        <row r="182">
          <cell r="A182" t="str">
            <v>6829 МОЛОЧНЫЕ КЛАССИЧЕСКИЕ сос п/о мгс 2*4_С  ОСТАНКИНО</v>
          </cell>
          <cell r="D182">
            <v>1424.4</v>
          </cell>
          <cell r="F182">
            <v>1424.4</v>
          </cell>
        </row>
        <row r="183">
          <cell r="A183" t="str">
            <v>6837 ФИЛЕЙНЫЕ Папа Может сос ц/о мгс 0.4кг  ОСТАНКИНО</v>
          </cell>
          <cell r="D183">
            <v>1699</v>
          </cell>
          <cell r="F183">
            <v>1699</v>
          </cell>
        </row>
        <row r="184">
          <cell r="A184" t="str">
            <v>6842 ДЫМОВИЦА ИЗ ОКОРОКА к/в мл/к в/у 0,3кг  ОСТАНКИНО</v>
          </cell>
          <cell r="D184">
            <v>423</v>
          </cell>
          <cell r="F184">
            <v>423</v>
          </cell>
        </row>
        <row r="185">
          <cell r="A185" t="str">
            <v>6861 ДОМАШНИЙ РЕЦЕПТ Коровино вар п/о  ОСТАНКИНО</v>
          </cell>
          <cell r="D185">
            <v>201.1</v>
          </cell>
          <cell r="F185">
            <v>201.1</v>
          </cell>
        </row>
        <row r="186">
          <cell r="A186" t="str">
            <v>6866 ВЕТЧ.НЕЖНАЯ Коровино п/о_Маяк  ОСТАНКИНО</v>
          </cell>
          <cell r="D186">
            <v>296.8</v>
          </cell>
          <cell r="F186">
            <v>296.8</v>
          </cell>
        </row>
        <row r="187">
          <cell r="A187" t="str">
            <v>6909 ДЛЯ ДЕТЕЙ сос п/о мгс 0.33кг 8шт.  ОСТАНКИНО</v>
          </cell>
          <cell r="D187">
            <v>3</v>
          </cell>
          <cell r="F187">
            <v>3</v>
          </cell>
        </row>
        <row r="188">
          <cell r="A188" t="str">
            <v>7001 КЛАССИЧЕСКИЕ Папа может сар б/о мгс 1*3  ОСТАНКИНО</v>
          </cell>
          <cell r="D188">
            <v>370.2</v>
          </cell>
          <cell r="F188">
            <v>370.2</v>
          </cell>
        </row>
        <row r="189">
          <cell r="A189" t="str">
            <v>7038 С ГОВЯДИНОЙ ПМ сос п/о мгс 1.5*4  ОСТАНКИНО</v>
          </cell>
          <cell r="D189">
            <v>37.9</v>
          </cell>
          <cell r="F189">
            <v>37.9</v>
          </cell>
        </row>
        <row r="190">
          <cell r="A190" t="str">
            <v>7040 С ИНДЕЙКОЙ ПМ сос ц/о в/у 1/270 8шт.  ОСТАНКИНО</v>
          </cell>
          <cell r="D190">
            <v>287</v>
          </cell>
          <cell r="F190">
            <v>287</v>
          </cell>
        </row>
        <row r="191">
          <cell r="A191" t="str">
            <v>7059 ШПИКАЧКИ СОЧНЫЕ С БЕК. п/о мгс 0.3кг_60с  ОСТАНКИНО</v>
          </cell>
          <cell r="D191">
            <v>807</v>
          </cell>
          <cell r="F191">
            <v>807</v>
          </cell>
        </row>
        <row r="192">
          <cell r="A192" t="str">
            <v>7064 СОЧНЫЕ ПМ сос п/о в/у 1/350 8 шт_50с ОСТАНКИНО</v>
          </cell>
          <cell r="D192">
            <v>7</v>
          </cell>
          <cell r="F192">
            <v>7</v>
          </cell>
        </row>
        <row r="193">
          <cell r="A193" t="str">
            <v>7066 СОЧНЫЕ ПМ сос п/о мгс 0.41кг 10шт_50с  ОСТАНКИНО</v>
          </cell>
          <cell r="D193">
            <v>10465</v>
          </cell>
          <cell r="F193">
            <v>10465</v>
          </cell>
        </row>
        <row r="194">
          <cell r="A194" t="str">
            <v>7070 СОЧНЫЕ ПМ сос п/о мгс 1.5*4_А_50с  ОСТАНКИНО</v>
          </cell>
          <cell r="D194">
            <v>5411.84</v>
          </cell>
          <cell r="F194">
            <v>5411.84</v>
          </cell>
        </row>
        <row r="195">
          <cell r="A195" t="str">
            <v>7073 МОЛОЧ.ПРЕМИУМ ПМ сос п/о в/у 1/350_50с  ОСТАНКИНО</v>
          </cell>
          <cell r="D195">
            <v>2559</v>
          </cell>
          <cell r="F195">
            <v>2559</v>
          </cell>
        </row>
        <row r="196">
          <cell r="A196" t="str">
            <v>7074 МОЛОЧ.ПРЕМИУМ ПМ сос п/о мгс 0.6кг_50с  ОСТАНКИНО</v>
          </cell>
          <cell r="D196">
            <v>149</v>
          </cell>
          <cell r="F196">
            <v>149</v>
          </cell>
        </row>
        <row r="197">
          <cell r="A197" t="str">
            <v>7075 МОЛОЧ.ПРЕМИУМ ПМ сос п/о мгс 1.5*4_О_50с  ОСТАНКИНО</v>
          </cell>
          <cell r="D197">
            <v>160</v>
          </cell>
          <cell r="F197">
            <v>160</v>
          </cell>
        </row>
        <row r="198">
          <cell r="A198" t="str">
            <v>7077 МЯСНЫЕ С ГОВЯД.ПМ сос п/о мгс 0.4кг_50с  ОСТАНКИНО</v>
          </cell>
          <cell r="D198">
            <v>2963</v>
          </cell>
          <cell r="F198">
            <v>2963</v>
          </cell>
        </row>
        <row r="199">
          <cell r="A199" t="str">
            <v>7080 СЛИВОЧНЫЕ ПМ сос п/о мгс 0.41кг 10шт. 50с  ОСТАНКИНО</v>
          </cell>
          <cell r="D199">
            <v>4947</v>
          </cell>
          <cell r="F199">
            <v>4947</v>
          </cell>
        </row>
        <row r="200">
          <cell r="A200" t="str">
            <v>7082 СЛИВОЧНЫЕ ПМ сос п/о мгс 1.5*4_50с  ОСТАНКИНО</v>
          </cell>
          <cell r="D200">
            <v>228.9</v>
          </cell>
          <cell r="F200">
            <v>228.9</v>
          </cell>
        </row>
        <row r="201">
          <cell r="A201" t="str">
            <v>7087 ШПИК С ЧЕСНОК.И ПЕРЦЕМ к/в в/у 0.3кг_50с  ОСТАНКИНО</v>
          </cell>
          <cell r="D201">
            <v>485</v>
          </cell>
          <cell r="F201">
            <v>485</v>
          </cell>
        </row>
        <row r="202">
          <cell r="A202" t="str">
            <v>7090 СВИНИНА ПО-ДОМ. к/в мл/к в/у 0.3кг_50с  ОСТАНКИНО</v>
          </cell>
          <cell r="D202">
            <v>876</v>
          </cell>
          <cell r="F202">
            <v>876</v>
          </cell>
        </row>
        <row r="203">
          <cell r="A203" t="str">
            <v>7092 БЕКОН Папа может с/к с/н в/у 1/140_50с  ОСТАНКИНО</v>
          </cell>
          <cell r="D203">
            <v>1425</v>
          </cell>
          <cell r="F203">
            <v>1425</v>
          </cell>
        </row>
        <row r="204">
          <cell r="A204" t="str">
            <v>7105 МИЛАНО с/к с/н мгс 1/90 12шт.  ОСТАНКИНО</v>
          </cell>
          <cell r="D204">
            <v>1</v>
          </cell>
          <cell r="F204">
            <v>1</v>
          </cell>
        </row>
        <row r="205">
          <cell r="A205" t="str">
            <v>7106 ТОСКАНО с/к с/н мгс 1/90 12шт.  ОСТАНКИНО</v>
          </cell>
          <cell r="D205">
            <v>43</v>
          </cell>
          <cell r="F205">
            <v>43</v>
          </cell>
        </row>
        <row r="206">
          <cell r="A206" t="str">
            <v>7107 САН-РЕМО с/в с/н мгс 1/90 12шт.  ОСТАНКИНО</v>
          </cell>
          <cell r="D206">
            <v>181</v>
          </cell>
          <cell r="F206">
            <v>181</v>
          </cell>
        </row>
        <row r="207">
          <cell r="A207" t="str">
            <v>7131 БАЛЫКОВАЯ в/к в/у 0,84кг ВЕС ОСТАНКИНО</v>
          </cell>
          <cell r="D207">
            <v>1</v>
          </cell>
          <cell r="F207">
            <v>1</v>
          </cell>
        </row>
        <row r="208">
          <cell r="A208" t="str">
            <v>7147 САЛЬЧИЧОН Останкино с/к в/у 1/220 8шт.  ОСТАНКИНО</v>
          </cell>
          <cell r="D208">
            <v>129</v>
          </cell>
          <cell r="F208">
            <v>129</v>
          </cell>
        </row>
        <row r="209">
          <cell r="A209" t="str">
            <v>7149 БАЛЫКОВАЯ Коровино п/к в/у 0.84кг_50с  ОСТАНКИНО</v>
          </cell>
          <cell r="D209">
            <v>48</v>
          </cell>
          <cell r="F209">
            <v>48</v>
          </cell>
        </row>
        <row r="210">
          <cell r="A210" t="str">
            <v>7150 САЛЬЧИЧОН Папа может с/к в/у ОСТАНКИНО</v>
          </cell>
          <cell r="D210">
            <v>11</v>
          </cell>
          <cell r="F210">
            <v>11</v>
          </cell>
        </row>
        <row r="211">
          <cell r="A211" t="str">
            <v>7154 СЕРВЕЛАТ ЗЕРНИСТЫЙ ПМ в/к в/у 0.35кг_50с  ОСТАНКИНО</v>
          </cell>
          <cell r="D211">
            <v>3958</v>
          </cell>
          <cell r="F211">
            <v>3958</v>
          </cell>
        </row>
        <row r="212">
          <cell r="A212" t="str">
            <v>7166 СЕРВЕЛТ ОХОТНИЧИЙ ПМ в/к в/у_50с  ОСТАНКИНО</v>
          </cell>
          <cell r="D212">
            <v>605.20399999999995</v>
          </cell>
          <cell r="F212">
            <v>605.20399999999995</v>
          </cell>
        </row>
        <row r="213">
          <cell r="A213" t="str">
            <v>7169 СЕРВЕЛАТ ОХОТНИЧИЙ ПМ в/к в/у 0.35кг_50с  ОСТАНКИНО</v>
          </cell>
          <cell r="D213">
            <v>4663</v>
          </cell>
          <cell r="F213">
            <v>4663</v>
          </cell>
        </row>
        <row r="214">
          <cell r="A214" t="str">
            <v>7187 ГРУДИНКА ПРЕМИУМ к/в мл/к в/у 0,3кг_50с ОСТАНКИНО</v>
          </cell>
          <cell r="D214">
            <v>1121</v>
          </cell>
          <cell r="F214">
            <v>1121</v>
          </cell>
        </row>
        <row r="215">
          <cell r="A215" t="str">
            <v>7226 ЧОРИЗО ПРЕМИУМ Останкино с/к в/у 1/180  ОСТАНКИНО</v>
          </cell>
          <cell r="D215">
            <v>13</v>
          </cell>
          <cell r="F215">
            <v>13</v>
          </cell>
        </row>
        <row r="216">
          <cell r="A216" t="str">
            <v>7227 САЛЯМИ ФИНСКАЯ Папа может с/к в/у 1/180  ОСТАНКИНО</v>
          </cell>
          <cell r="D216">
            <v>114</v>
          </cell>
          <cell r="F216">
            <v>114</v>
          </cell>
        </row>
        <row r="217">
          <cell r="A217" t="str">
            <v>7231 КЛАССИЧЕСКАЯ ПМ вар п/о 0,3кг 8шт_209к ОСТАНКИНО</v>
          </cell>
          <cell r="D217">
            <v>1665</v>
          </cell>
          <cell r="F217">
            <v>1665</v>
          </cell>
        </row>
        <row r="218">
          <cell r="A218" t="str">
            <v>7232 БОЯNСКАЯ ПМ п/к в/у 0,28кг 8шт_209к ОСТАНКИНО</v>
          </cell>
          <cell r="D218">
            <v>2097</v>
          </cell>
          <cell r="F218">
            <v>2097</v>
          </cell>
        </row>
        <row r="219">
          <cell r="A219" t="str">
            <v>7235 ВЕТЧ.КЛАССИЧЕСКАЯ ПМ п/о 0,35кг 8шт_209к ОСТАНКИНО</v>
          </cell>
          <cell r="D219">
            <v>34</v>
          </cell>
          <cell r="F219">
            <v>34</v>
          </cell>
        </row>
        <row r="220">
          <cell r="A220" t="str">
            <v>7236 СЕРВЕЛАТ КАРЕЛЬСКИЙ в/к в/у 0,28кг_209к ОСТАНКИНО</v>
          </cell>
          <cell r="D220">
            <v>4216</v>
          </cell>
          <cell r="F220">
            <v>4216</v>
          </cell>
        </row>
        <row r="221">
          <cell r="A221" t="str">
            <v>7241 САЛЯМИ Папа может п/к в/у 0,28кг_209к ОСТАНКИНО</v>
          </cell>
          <cell r="D221">
            <v>1325</v>
          </cell>
          <cell r="F221">
            <v>1325</v>
          </cell>
        </row>
        <row r="222">
          <cell r="A222" t="str">
            <v>7245 ВЕТЧ.ФИЛЕЙНАЯ ПМ п/о 0,4кг 8шт ОСТАНКИНО</v>
          </cell>
          <cell r="D222">
            <v>120</v>
          </cell>
          <cell r="F222">
            <v>120</v>
          </cell>
        </row>
        <row r="223">
          <cell r="A223" t="str">
            <v>7276 СЛИВОЧНЫЕ ПМ сос п/о мгс 0,3кг 7шт ОСТАНКИНО</v>
          </cell>
          <cell r="D223">
            <v>2</v>
          </cell>
          <cell r="F223">
            <v>2</v>
          </cell>
        </row>
        <row r="224">
          <cell r="A224" t="str">
            <v>7284 ДЛЯ ДЕТЕЙ сос п/о мгс 0,33кг 6шт  ОСТАНКИНО</v>
          </cell>
          <cell r="D224">
            <v>345</v>
          </cell>
          <cell r="F224">
            <v>345</v>
          </cell>
        </row>
        <row r="225">
          <cell r="A225" t="str">
            <v>8377 Творожный Сыр 60% Сливочный  СТМ "ПапаМожет" - 140гр  ОСТАНКИНО</v>
          </cell>
          <cell r="D225">
            <v>275</v>
          </cell>
          <cell r="F225">
            <v>275</v>
          </cell>
        </row>
        <row r="226">
          <cell r="A226" t="str">
            <v>8391 Сыр творожный с зеленью 60% Папа может 140 гр.  ОСТАНКИНО</v>
          </cell>
          <cell r="D226">
            <v>120</v>
          </cell>
          <cell r="F226">
            <v>120</v>
          </cell>
        </row>
        <row r="227">
          <cell r="A227" t="str">
            <v>8398 Сыр ПАПА МОЖЕТ "Тильзитер" 45% 180 г  ОСТАНКИНО</v>
          </cell>
          <cell r="D227">
            <v>433</v>
          </cell>
          <cell r="F227">
            <v>433</v>
          </cell>
        </row>
        <row r="228">
          <cell r="A228" t="str">
            <v>8411 Сыр ПАПА МОЖЕТ "Гауда Голд" 45% 180 г  ОСТАНКИНО</v>
          </cell>
          <cell r="D228">
            <v>495</v>
          </cell>
          <cell r="F228">
            <v>497</v>
          </cell>
        </row>
        <row r="229">
          <cell r="A229" t="str">
            <v>8435 Сыр ПАПА МОЖЕТ "Российский традиционный" 45% 180 г  ОСТАНКИНО</v>
          </cell>
          <cell r="D229">
            <v>1160</v>
          </cell>
          <cell r="F229">
            <v>1160</v>
          </cell>
        </row>
        <row r="230">
          <cell r="A230" t="str">
            <v>8438 Плавленый Сыр 45% "С ветчиной" СТМ "ПапаМожет" 180гр  ОСТАНКИНО</v>
          </cell>
          <cell r="D230">
            <v>46</v>
          </cell>
          <cell r="F230">
            <v>46</v>
          </cell>
        </row>
        <row r="231">
          <cell r="A231" t="str">
            <v>8445 Плавленый Сыр 45% "С грибами" СТМ "ПапаМожет 180гр  ОСТАНКИНО</v>
          </cell>
          <cell r="D231">
            <v>44</v>
          </cell>
          <cell r="F231">
            <v>44</v>
          </cell>
        </row>
        <row r="232">
          <cell r="A232" t="str">
            <v>8452 Плавленый Сыр колбасный копченый 40% СТМ "ПапаМожет" 400 гр  ОСТАНКИНО</v>
          </cell>
          <cell r="D232">
            <v>1</v>
          </cell>
          <cell r="F232">
            <v>1</v>
          </cell>
        </row>
        <row r="233">
          <cell r="A233" t="str">
            <v>8452 Сыр колбасный копченый Папа Может 400 гр  ОСТАНКИНО</v>
          </cell>
          <cell r="D233">
            <v>11</v>
          </cell>
          <cell r="F233">
            <v>11</v>
          </cell>
        </row>
        <row r="234">
          <cell r="A234" t="str">
            <v>8459 Сыр ПАПА МОЖЕТ "Голландский традиционный" 45% 180 г  ОСТАНКИНО</v>
          </cell>
          <cell r="D234">
            <v>1007</v>
          </cell>
          <cell r="F234">
            <v>1009</v>
          </cell>
        </row>
        <row r="235">
          <cell r="A235" t="str">
            <v>8476 Продукт колбасный с сыром копченый Коровино 400 гр  ОСТАНКИНО</v>
          </cell>
          <cell r="D235">
            <v>15</v>
          </cell>
          <cell r="F235">
            <v>15</v>
          </cell>
        </row>
        <row r="236">
          <cell r="A236" t="str">
            <v>8619 Сыр Папа Может "Тильзитер", 45% брусок ВЕС   ОСТАНКИНО</v>
          </cell>
          <cell r="D236">
            <v>25</v>
          </cell>
          <cell r="F236">
            <v>25</v>
          </cell>
        </row>
        <row r="237">
          <cell r="A237" t="str">
            <v>8674 Плавленый сыр "Шоколадный" 30% 180 гр ТМ "ПАПА МОЖЕТ"  ОСТАНКИНО</v>
          </cell>
          <cell r="D237">
            <v>21</v>
          </cell>
          <cell r="F237">
            <v>21</v>
          </cell>
        </row>
        <row r="238">
          <cell r="A238" t="str">
            <v>8681 Сыр плавленый Сливочный ж 45 % 180г ТМ Папа Может (16шт) ОСТАНКИНО</v>
          </cell>
          <cell r="D238">
            <v>88</v>
          </cell>
          <cell r="F238">
            <v>88</v>
          </cell>
        </row>
        <row r="239">
          <cell r="A239" t="str">
            <v>8831 Сыр ПАПА МОЖЕТ "Министерский" 180гр, 45 %  ОСТАНКИНО</v>
          </cell>
          <cell r="D239">
            <v>145</v>
          </cell>
          <cell r="F239">
            <v>147</v>
          </cell>
        </row>
        <row r="240">
          <cell r="A240" t="str">
            <v>8855 Сыр ПАПА МОЖЕТ "Папин завтрак" 180гр, 45 %  ОСТАНКИНО</v>
          </cell>
          <cell r="D240">
            <v>74</v>
          </cell>
          <cell r="F240">
            <v>74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277</v>
          </cell>
          <cell r="F241">
            <v>277</v>
          </cell>
        </row>
        <row r="242">
          <cell r="A242" t="str">
            <v>Балык свиной с/к "Эликатессе" 0,10 кг.шт. нарезка (лоток с ср.защ.атм.)  СПК</v>
          </cell>
          <cell r="D242">
            <v>420</v>
          </cell>
          <cell r="F242">
            <v>420</v>
          </cell>
        </row>
        <row r="243">
          <cell r="A243" t="str">
            <v>Балыковая с/к 200 гр. срез "Эликатессе" термоформ.пак.  СПК</v>
          </cell>
          <cell r="D243">
            <v>204</v>
          </cell>
          <cell r="F243">
            <v>204</v>
          </cell>
        </row>
        <row r="244">
          <cell r="A244" t="str">
            <v>БОНУС МОЛОЧНЫЕ КЛАССИЧЕСКИЕ сос п/о в/у 0.3кг (6084)  ОСТАНКИНО</v>
          </cell>
          <cell r="D244">
            <v>111</v>
          </cell>
          <cell r="F244">
            <v>111</v>
          </cell>
        </row>
        <row r="245">
          <cell r="A245" t="str">
            <v>БОНУС МОЛОЧНЫЕ КЛАССИЧЕСКИЕ сос п/о мгс 2*4_С (4980)  ОСТАНКИНО</v>
          </cell>
          <cell r="D245">
            <v>40</v>
          </cell>
          <cell r="F245">
            <v>40</v>
          </cell>
        </row>
        <row r="246">
          <cell r="A246" t="str">
            <v>БОНУС СОЧНЫЕ Папа может сос п/о мгс 1.5*4 (6954)  ОСТАНКИНО</v>
          </cell>
          <cell r="D246">
            <v>483</v>
          </cell>
          <cell r="F246">
            <v>483</v>
          </cell>
        </row>
        <row r="247">
          <cell r="A247" t="str">
            <v>БОНУС СОЧНЫЕ сос п/о мгс 0.41кг_UZ (6087)  ОСТАНКИНО</v>
          </cell>
          <cell r="D247">
            <v>372</v>
          </cell>
          <cell r="F247">
            <v>372</v>
          </cell>
        </row>
        <row r="248">
          <cell r="A248" t="str">
            <v>БОНУС_307 Колбаса Сервелат Мясорубский с мелкорубленным окороком 0,35 кг срез ТМ Стародворье   Поком</v>
          </cell>
          <cell r="F248">
            <v>814</v>
          </cell>
        </row>
        <row r="249">
          <cell r="A249" t="str">
            <v>БОНУС_319  Колбаса вареная Филейская ТМ Вязанка ТС Классическая, 0,45 кг. ПОКОМ</v>
          </cell>
          <cell r="F249">
            <v>3367</v>
          </cell>
        </row>
        <row r="250">
          <cell r="A250" t="str">
            <v>Бутербродная вареная 0,47 кг шт.  СПК</v>
          </cell>
          <cell r="D250">
            <v>130</v>
          </cell>
          <cell r="F250">
            <v>130</v>
          </cell>
        </row>
        <row r="251">
          <cell r="A251" t="str">
            <v>Вацлавская п/к (черева) 390 гр.шт. термоус.пак  СПК</v>
          </cell>
          <cell r="D251">
            <v>120</v>
          </cell>
          <cell r="F251">
            <v>120</v>
          </cell>
        </row>
        <row r="252">
          <cell r="A252" t="str">
            <v>Ветчина Альтаирская Столовая (для ХОРЕКА)  СПК</v>
          </cell>
          <cell r="D252">
            <v>7</v>
          </cell>
          <cell r="F252">
            <v>7</v>
          </cell>
        </row>
        <row r="253">
          <cell r="A253" t="str">
            <v>Готовые бельмеши сочные с мясом ТМ Горячая штучка 0,3кг зам  ПОКОМ</v>
          </cell>
          <cell r="F253">
            <v>291</v>
          </cell>
        </row>
        <row r="254">
          <cell r="A254" t="str">
            <v>Готовые чебупели острые с мясом 0,24кг ТМ Горячая штучка  ПОКОМ</v>
          </cell>
          <cell r="F254">
            <v>487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</v>
          </cell>
          <cell r="F255">
            <v>2</v>
          </cell>
        </row>
        <row r="256">
          <cell r="A256" t="str">
            <v>Готовые чебупели с ветчиной и сыром ТМ Горячая штучка флоу-пак 0,24 кг.  ПОКОМ</v>
          </cell>
          <cell r="D256">
            <v>485</v>
          </cell>
          <cell r="F256">
            <v>1911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1</v>
          </cell>
          <cell r="F257">
            <v>5</v>
          </cell>
        </row>
        <row r="258">
          <cell r="A258" t="str">
            <v>Готовые чебупели сочные с мясом ТМ Горячая штучка флоу-пак 0,24 кг  ПОКОМ</v>
          </cell>
          <cell r="D258">
            <v>488</v>
          </cell>
          <cell r="F258">
            <v>2303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222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21</v>
          </cell>
          <cell r="F260">
            <v>21</v>
          </cell>
        </row>
        <row r="261">
          <cell r="A261" t="str">
            <v>Грудинка По-московски в/к 2,0 кг. термоус.пак. СПК</v>
          </cell>
          <cell r="D261">
            <v>17</v>
          </cell>
          <cell r="F261">
            <v>17</v>
          </cell>
        </row>
        <row r="262">
          <cell r="A262" t="str">
            <v>Гуцульская с/к "КолбасГрад" 160 гр.шт. термоус. пак  СПК</v>
          </cell>
          <cell r="D262">
            <v>219</v>
          </cell>
          <cell r="F262">
            <v>219</v>
          </cell>
        </row>
        <row r="263">
          <cell r="A263" t="str">
            <v>Дельгаро с/в "Эликатессе" 140 гр.шт.  СПК</v>
          </cell>
          <cell r="D263">
            <v>101</v>
          </cell>
          <cell r="F263">
            <v>101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307</v>
          </cell>
          <cell r="F264">
            <v>307</v>
          </cell>
        </row>
        <row r="265">
          <cell r="A265" t="str">
            <v>Докторская вареная в/с 0,47 кг шт.  СПК</v>
          </cell>
          <cell r="D265">
            <v>142</v>
          </cell>
          <cell r="F265">
            <v>144</v>
          </cell>
        </row>
        <row r="266">
          <cell r="A266" t="str">
            <v>Докторская вареная термоус.пак. "Высокий вкус"  СПК</v>
          </cell>
          <cell r="D266">
            <v>255.55099999999999</v>
          </cell>
          <cell r="F266">
            <v>255.55099999999999</v>
          </cell>
        </row>
        <row r="267">
          <cell r="A267" t="str">
            <v>Европоддон (невозвратный)</v>
          </cell>
          <cell r="F267">
            <v>295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43</v>
          </cell>
        </row>
        <row r="269">
          <cell r="A269" t="str">
            <v>ЖАР-ладушки с мясом 0,2кг ТМ Стародворье  ПОКОМ</v>
          </cell>
          <cell r="D269">
            <v>4</v>
          </cell>
          <cell r="F269">
            <v>409</v>
          </cell>
        </row>
        <row r="270">
          <cell r="A270" t="str">
            <v>ЖАР-ладушки с яблоком и грушей ТМ Стародворье 0,2 кг. ПОКОМ</v>
          </cell>
          <cell r="F270">
            <v>22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1444</v>
          </cell>
          <cell r="F271">
            <v>1444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1507</v>
          </cell>
          <cell r="F272">
            <v>1507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214.5</v>
          </cell>
          <cell r="F273">
            <v>214.5</v>
          </cell>
        </row>
        <row r="274">
          <cell r="A274" t="str">
            <v>К825 Сыч/Прод Коровино Тильзитер Оригин 50% ВЕС НОВАЯ (5 кг брус) СЗМЖ  ОСТАНКИНО</v>
          </cell>
          <cell r="D274">
            <v>176.2</v>
          </cell>
          <cell r="F274">
            <v>176.2</v>
          </cell>
        </row>
        <row r="275">
          <cell r="A275" t="str">
            <v>Карбонад Юбилейный термоус.пак.  СПК</v>
          </cell>
          <cell r="D275">
            <v>91.5</v>
          </cell>
          <cell r="F275">
            <v>91.5</v>
          </cell>
        </row>
        <row r="276">
          <cell r="A276" t="str">
            <v>Классическая вареная 400 гр.шт.  СПК</v>
          </cell>
          <cell r="D276">
            <v>33</v>
          </cell>
          <cell r="F276">
            <v>34</v>
          </cell>
        </row>
        <row r="277">
          <cell r="A277" t="str">
            <v>Классическая с/к 80 гр.шт.нар. (лоток с ср.защ.атм.)  СПК</v>
          </cell>
          <cell r="D277">
            <v>484</v>
          </cell>
          <cell r="F277">
            <v>484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971</v>
          </cell>
          <cell r="F278">
            <v>974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861</v>
          </cell>
          <cell r="F279">
            <v>861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195</v>
          </cell>
          <cell r="F280">
            <v>195</v>
          </cell>
        </row>
        <row r="281">
          <cell r="A281" t="str">
            <v>Круггетсы с сырным соусом ТМ Горячая штучка 0,25 кг зам  ПОКОМ</v>
          </cell>
          <cell r="F281">
            <v>10</v>
          </cell>
        </row>
        <row r="282">
          <cell r="A282" t="str">
            <v>Круггетсы с сырным соусом ТМ Горячая штучка ТС Круггетсы флоу-пак 0,2 кг  ПОКОМ</v>
          </cell>
          <cell r="D282">
            <v>4</v>
          </cell>
          <cell r="F282">
            <v>786</v>
          </cell>
        </row>
        <row r="283">
          <cell r="A283" t="str">
            <v>Круггетсы сочные ТМ Горячая штучка ТС Круггетсы 0,25 кг зам  ПОКОМ</v>
          </cell>
          <cell r="D283">
            <v>363</v>
          </cell>
          <cell r="F283">
            <v>373</v>
          </cell>
        </row>
        <row r="284">
          <cell r="A284" t="str">
            <v>Круггетсы сочные ТМ Горячая штучка ТС Круггетсы флоу-пак 0,2 кг.  ПОКОМ</v>
          </cell>
          <cell r="D284">
            <v>1</v>
          </cell>
          <cell r="F284">
            <v>773</v>
          </cell>
        </row>
        <row r="285">
          <cell r="A285" t="str">
            <v>Ла Фаворте с/в "Эликатессе" 140 гр.шт.  СПК</v>
          </cell>
          <cell r="D285">
            <v>202</v>
          </cell>
          <cell r="F285">
            <v>202</v>
          </cell>
        </row>
        <row r="286">
          <cell r="A286" t="str">
            <v>Ливерная Печеночная "Просто выгодно" 0,3 кг.шт.  СПК</v>
          </cell>
          <cell r="D286">
            <v>10</v>
          </cell>
          <cell r="F286">
            <v>10</v>
          </cell>
        </row>
        <row r="287">
          <cell r="A287" t="str">
            <v>Ливерная Печеночная 250 гр.шт.  СПК</v>
          </cell>
          <cell r="D287">
            <v>246</v>
          </cell>
          <cell r="F287">
            <v>246</v>
          </cell>
        </row>
        <row r="288">
          <cell r="A288" t="str">
            <v>Любительская вареная термоус.пак. "Высокий вкус"  СПК</v>
          </cell>
          <cell r="D288">
            <v>151.69999999999999</v>
          </cell>
          <cell r="F288">
            <v>151.69999999999999</v>
          </cell>
        </row>
        <row r="289">
          <cell r="A289" t="str">
            <v>Мини-сосиски в тесте 3,7кг ВЕС заморож. ТМ Зареченские  ПОКОМ</v>
          </cell>
          <cell r="D289">
            <v>11.1</v>
          </cell>
          <cell r="F289">
            <v>391.411</v>
          </cell>
        </row>
        <row r="290">
          <cell r="A290" t="str">
            <v>Мини-чебуречки с мясом ВЕС 5,5кг ТМ Зареченские  ПОКОМ</v>
          </cell>
          <cell r="F290">
            <v>115</v>
          </cell>
        </row>
        <row r="291">
          <cell r="A291" t="str">
            <v>Мини-шарики с курочкой и сыром ТМ Зареченские ВЕС  ПОКОМ</v>
          </cell>
          <cell r="F291">
            <v>60</v>
          </cell>
        </row>
        <row r="292">
          <cell r="A292" t="str">
            <v>Наггетсы из печи 0,25кг ТМ Вязанка ТС Няняггетсы Сливушки замор.  ПОКОМ</v>
          </cell>
          <cell r="D292">
            <v>2645</v>
          </cell>
          <cell r="F292">
            <v>5609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843</v>
          </cell>
          <cell r="F293">
            <v>3071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874</v>
          </cell>
          <cell r="F294">
            <v>3480</v>
          </cell>
        </row>
        <row r="295">
          <cell r="A295" t="str">
            <v>Наггетсы с куриным филе и сыром ТМ Вязанка 0,25 кг ПОКОМ</v>
          </cell>
          <cell r="D295">
            <v>2404</v>
          </cell>
          <cell r="F295">
            <v>4730</v>
          </cell>
        </row>
        <row r="296">
          <cell r="A296" t="str">
            <v>Наггетсы Хрустящие ТМ Зареченские. ВЕС ПОКОМ</v>
          </cell>
          <cell r="D296">
            <v>42</v>
          </cell>
          <cell r="F296">
            <v>2557.1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2</v>
          </cell>
          <cell r="F297">
            <v>357</v>
          </cell>
        </row>
        <row r="298">
          <cell r="A298" t="str">
            <v>Оригинальная с перцем с/к  СПК</v>
          </cell>
          <cell r="D298">
            <v>196.05</v>
          </cell>
          <cell r="F298">
            <v>196.05</v>
          </cell>
        </row>
        <row r="299">
          <cell r="A299" t="str">
            <v>Паштет печеночный 140 гр.шт.  СПК</v>
          </cell>
          <cell r="D299">
            <v>28</v>
          </cell>
          <cell r="F299">
            <v>28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3</v>
          </cell>
          <cell r="F300">
            <v>468</v>
          </cell>
        </row>
        <row r="301">
          <cell r="A301" t="str">
            <v>Пельмени Grandmeni с говядиной и свининой 0,7кг ТМ Горячая штучка  ПОКОМ</v>
          </cell>
          <cell r="F301">
            <v>228</v>
          </cell>
        </row>
        <row r="302">
          <cell r="A302" t="str">
            <v>Пельмени Бигбули #МЕГАВКУСИЩЕ с сочной грудинкой ТМ Горячая штучка 0,4 кг. ПОКОМ</v>
          </cell>
          <cell r="F302">
            <v>2</v>
          </cell>
        </row>
        <row r="303">
          <cell r="A303" t="str">
            <v>Пельмени Бигбули #МЕГАВКУСИЩЕ с сочной грудинкой ТМ Горячая штучка 0,7 кг. ПОКОМ</v>
          </cell>
          <cell r="F303">
            <v>895</v>
          </cell>
        </row>
        <row r="304">
          <cell r="A304" t="str">
            <v>Пельмени Бигбули с мясом ТМ Горячая штучка. флоу-пак сфера 0,4 кг. ПОКОМ</v>
          </cell>
          <cell r="D304">
            <v>2</v>
          </cell>
          <cell r="F304">
            <v>326</v>
          </cell>
        </row>
        <row r="305">
          <cell r="A305" t="str">
            <v>Пельмени Бигбули с мясом ТМ Горячая штучка. флоу-пак сфера 0,7 кг ПОКОМ</v>
          </cell>
          <cell r="D305">
            <v>1450</v>
          </cell>
          <cell r="F305">
            <v>2843</v>
          </cell>
        </row>
        <row r="306">
          <cell r="A306" t="str">
            <v>Пельмени Бигбули со сливочным маслом ТМ Горячая штучка, флоу-пак сфера 0,7. ПОКОМ</v>
          </cell>
          <cell r="D306">
            <v>2</v>
          </cell>
          <cell r="F306">
            <v>1208</v>
          </cell>
        </row>
        <row r="307">
          <cell r="A307" t="str">
            <v>Пельмени Бульмени мини с мясом и оливковым маслом 0,7 кг ТМ Горячая штучка  ПОКОМ</v>
          </cell>
          <cell r="D307">
            <v>4</v>
          </cell>
          <cell r="F307">
            <v>785</v>
          </cell>
        </row>
        <row r="308">
          <cell r="A308" t="str">
            <v>Пельмени Бульмени по-сибирски с говядиной и свининой ТМ Горячая штучка 0,8 кг ПОКОМ</v>
          </cell>
          <cell r="F308">
            <v>209</v>
          </cell>
        </row>
        <row r="309">
          <cell r="A309" t="str">
            <v>Пельмени Бульмени с говядиной и свининой Наваристые 2,7кг Горячая штучка ВЕС  ПОКОМ</v>
          </cell>
          <cell r="F309">
            <v>20</v>
          </cell>
        </row>
        <row r="310">
          <cell r="A310" t="str">
            <v>Пельмени Бульмени с говядиной и свининой Наваристые 5кг Горячая штучка ВЕС  ПОКОМ</v>
          </cell>
          <cell r="D310">
            <v>10</v>
          </cell>
          <cell r="F310">
            <v>2505</v>
          </cell>
        </row>
        <row r="311">
          <cell r="A311" t="str">
            <v>Пельмени Бульмени с говядиной и свининой Сев.кол ТМ Горячая штучка флоу-пак сфера 0,7 кг  ПОКОМ</v>
          </cell>
          <cell r="F311">
            <v>59</v>
          </cell>
        </row>
        <row r="312">
          <cell r="A312" t="str">
            <v>Пельмени Бульмени с говядиной и свининой ТМ Горячая штучка. флоу-пак сфера 0,4 кг ПОКОМ</v>
          </cell>
          <cell r="D312">
            <v>7</v>
          </cell>
          <cell r="F312">
            <v>1591</v>
          </cell>
        </row>
        <row r="313">
          <cell r="A313" t="str">
            <v>Пельмени Бульмени с говядиной и свининой ТМ Горячая штучка. флоу-пак сфера 0,7 кг ПОКОМ</v>
          </cell>
          <cell r="D313">
            <v>2612</v>
          </cell>
          <cell r="F313">
            <v>5244</v>
          </cell>
        </row>
        <row r="314">
          <cell r="A314" t="str">
            <v>Пельмени Бульмени со сливочным маслом Горячая штучка 0,9 кг  ПОКОМ</v>
          </cell>
          <cell r="F314">
            <v>1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12</v>
          </cell>
          <cell r="F315">
            <v>1661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2219</v>
          </cell>
          <cell r="F316">
            <v>6150</v>
          </cell>
        </row>
        <row r="317">
          <cell r="A317" t="str">
            <v>Пельмени Бульмени хрустящие с мясом 0,22 кг ТМ Горячая штучка  ПОКОМ</v>
          </cell>
          <cell r="F317">
            <v>264</v>
          </cell>
        </row>
        <row r="318">
          <cell r="A318" t="str">
            <v>Пельмени Зареченские сфера 5 кг.  ПОКОМ</v>
          </cell>
          <cell r="F318">
            <v>25</v>
          </cell>
        </row>
        <row r="319">
          <cell r="A319" t="str">
            <v>Пельмени Медвежьи ушки с фермерскими сливками 0,7кг  ПОКОМ</v>
          </cell>
          <cell r="F319">
            <v>126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D320">
            <v>8</v>
          </cell>
          <cell r="F320">
            <v>271</v>
          </cell>
        </row>
        <row r="321">
          <cell r="A321" t="str">
            <v>Пельмени Мясные с говядиной ТМ Стародворье сфера флоу-пак 1 кг  ПОКОМ</v>
          </cell>
          <cell r="D321">
            <v>7</v>
          </cell>
          <cell r="F321">
            <v>790</v>
          </cell>
        </row>
        <row r="322">
          <cell r="A322" t="str">
            <v>Пельмени Мясорубские с рубленой грудинкой ТМ Стародворье флоупак  0,7 кг. ПОКОМ</v>
          </cell>
          <cell r="F322">
            <v>116</v>
          </cell>
        </row>
        <row r="323">
          <cell r="A323" t="str">
            <v>Пельмени Мясорубские ТМ Стародворье фоупак равиоли 0,7 кг  ПОКОМ</v>
          </cell>
          <cell r="D323">
            <v>4</v>
          </cell>
          <cell r="F323">
            <v>1673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4</v>
          </cell>
          <cell r="F324">
            <v>672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F325">
            <v>355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2</v>
          </cell>
          <cell r="F326">
            <v>768</v>
          </cell>
        </row>
        <row r="327">
          <cell r="A327" t="str">
            <v>Пельмени Сочные сфера 0,8 кг ТМ Стародворье  ПОКОМ</v>
          </cell>
          <cell r="D327">
            <v>1</v>
          </cell>
          <cell r="F327">
            <v>133</v>
          </cell>
        </row>
        <row r="328">
          <cell r="A328" t="str">
            <v>Пипперони с/к "Эликатессе" 0,10 кг.шт.  СПК</v>
          </cell>
          <cell r="D328">
            <v>9</v>
          </cell>
          <cell r="F328">
            <v>9</v>
          </cell>
        </row>
        <row r="329">
          <cell r="A329" t="str">
            <v>Пирожки с мясом 0,3кг ТМ Зареченские  ПОКОМ</v>
          </cell>
          <cell r="F329">
            <v>3</v>
          </cell>
        </row>
        <row r="330">
          <cell r="A330" t="str">
            <v>Пирожки с мясом 3,7кг ВЕС ТМ Зареченские  ПОКОМ</v>
          </cell>
          <cell r="F330">
            <v>140.601</v>
          </cell>
        </row>
        <row r="331">
          <cell r="A331" t="str">
            <v>Ричеза с/к 230 гр.шт.  СПК</v>
          </cell>
          <cell r="D331">
            <v>159</v>
          </cell>
          <cell r="F331">
            <v>159</v>
          </cell>
        </row>
        <row r="332">
          <cell r="A332" t="str">
            <v>Сальчетти с/к 230 гр.шт.  СПК</v>
          </cell>
          <cell r="D332">
            <v>447</v>
          </cell>
          <cell r="F332">
            <v>447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232</v>
          </cell>
          <cell r="F333">
            <v>232</v>
          </cell>
        </row>
        <row r="334">
          <cell r="A334" t="str">
            <v>Салями с/к 100 гр.шт.нар. (лоток с ср.защ.атм.)  СПК</v>
          </cell>
          <cell r="D334">
            <v>569</v>
          </cell>
          <cell r="F334">
            <v>569</v>
          </cell>
        </row>
        <row r="335">
          <cell r="A335" t="str">
            <v>Салями Трюфель с/в "Эликатессе" 0,16 кг.шт.  СПК</v>
          </cell>
          <cell r="D335">
            <v>228</v>
          </cell>
          <cell r="F335">
            <v>229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94.5</v>
          </cell>
          <cell r="F336">
            <v>94.5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34.5</v>
          </cell>
          <cell r="F337">
            <v>35.384999999999998</v>
          </cell>
        </row>
        <row r="338">
          <cell r="A338" t="str">
            <v>Семейная с чесночком вареная (СПК+СКМ)  СПК</v>
          </cell>
          <cell r="D338">
            <v>43</v>
          </cell>
          <cell r="F338">
            <v>43</v>
          </cell>
        </row>
        <row r="339">
          <cell r="A339" t="str">
            <v>Семейная с чесночком Экстра вареная  СПК</v>
          </cell>
          <cell r="D339">
            <v>16</v>
          </cell>
          <cell r="F339">
            <v>16</v>
          </cell>
        </row>
        <row r="340">
          <cell r="A340" t="str">
            <v>Сервелат Европейский в/к, в/с 0,38 кг.шт.термофор.пак  СПК</v>
          </cell>
          <cell r="D340">
            <v>151</v>
          </cell>
          <cell r="F340">
            <v>151</v>
          </cell>
        </row>
        <row r="341">
          <cell r="A341" t="str">
            <v>Сервелат мелкозернистый в/к 0,5 кг.шт. термоус.пак. "Высокий вкус"  СПК</v>
          </cell>
          <cell r="D341">
            <v>131</v>
          </cell>
          <cell r="F341">
            <v>133</v>
          </cell>
        </row>
        <row r="342">
          <cell r="A342" t="str">
            <v>Сервелат Финский в/к 0,38 кг.шт. термофор.пак.  СПК</v>
          </cell>
          <cell r="D342">
            <v>80</v>
          </cell>
          <cell r="F342">
            <v>80</v>
          </cell>
        </row>
        <row r="343">
          <cell r="A343" t="str">
            <v>Сервелат Фирменный в/к 0,10 кг.шт. нарезка (лоток с ср.защ.атм.)  СПК</v>
          </cell>
          <cell r="D343">
            <v>304</v>
          </cell>
          <cell r="F343">
            <v>304</v>
          </cell>
        </row>
        <row r="344">
          <cell r="A344" t="str">
            <v>Сервелат Фирменный в/к 0,38 кг.шт. термофор.пак.  СПК</v>
          </cell>
          <cell r="D344">
            <v>20</v>
          </cell>
          <cell r="F344">
            <v>20</v>
          </cell>
        </row>
        <row r="345">
          <cell r="A345" t="str">
            <v>Сервелат Фирменный в/к 250 гр.шт. термоформ.пак.  СПК</v>
          </cell>
          <cell r="D345">
            <v>23</v>
          </cell>
          <cell r="F345">
            <v>24</v>
          </cell>
        </row>
        <row r="346">
          <cell r="A346" t="str">
            <v>Сибирская особая с/к 0,10 кг.шт. нарезка (лоток с ср.защ.атм.)  СПК</v>
          </cell>
          <cell r="D346">
            <v>390</v>
          </cell>
          <cell r="F346">
            <v>390</v>
          </cell>
        </row>
        <row r="347">
          <cell r="A347" t="str">
            <v>Сибирская особая с/к 0,235 кг шт.  СПК</v>
          </cell>
          <cell r="D347">
            <v>288</v>
          </cell>
          <cell r="F347">
            <v>288</v>
          </cell>
        </row>
        <row r="348">
          <cell r="A348" t="str">
            <v>Сосиски "Баварские" 0,36 кг.шт. вак.упак.  СПК</v>
          </cell>
          <cell r="D348">
            <v>17</v>
          </cell>
          <cell r="F348">
            <v>17</v>
          </cell>
        </row>
        <row r="349">
          <cell r="A349" t="str">
            <v>Сосиски "Молочные" 0,36 кг.шт. вак.упак.  СПК</v>
          </cell>
          <cell r="D349">
            <v>32</v>
          </cell>
          <cell r="F349">
            <v>32</v>
          </cell>
        </row>
        <row r="350">
          <cell r="A350" t="str">
            <v>Сосиски Классические (в ср.защ.атм.) СПК</v>
          </cell>
          <cell r="D350">
            <v>19</v>
          </cell>
          <cell r="F350">
            <v>19</v>
          </cell>
        </row>
        <row r="351">
          <cell r="A351" t="str">
            <v>Сосиски Мусульманские "Просто выгодно" (в ср.защ.атм.)  СПК</v>
          </cell>
          <cell r="D351">
            <v>9</v>
          </cell>
          <cell r="F351">
            <v>9</v>
          </cell>
        </row>
        <row r="352">
          <cell r="A352" t="str">
            <v>Сосиски Хот-дог подкопченные (лоток с ср.защ.атм.)  СПК</v>
          </cell>
          <cell r="D352">
            <v>22</v>
          </cell>
          <cell r="F352">
            <v>22</v>
          </cell>
        </row>
        <row r="353">
          <cell r="A353" t="str">
            <v>Сочный мегачебурек ТМ Зареченские ВЕС ПОКОМ</v>
          </cell>
          <cell r="F353">
            <v>218.54</v>
          </cell>
        </row>
        <row r="354">
          <cell r="A354" t="str">
            <v>Торо Неро с/в "Эликатессе" 140 гр.шт.  СПК</v>
          </cell>
          <cell r="D354">
            <v>75</v>
          </cell>
          <cell r="F354">
            <v>75</v>
          </cell>
        </row>
        <row r="355">
          <cell r="A355" t="str">
            <v>Утренняя вареная ВЕС СПК</v>
          </cell>
          <cell r="D355">
            <v>28</v>
          </cell>
          <cell r="F355">
            <v>28</v>
          </cell>
        </row>
        <row r="356">
          <cell r="A356" t="str">
            <v>Уши свиные копченые к пиву 0,15кг нар. д/ф шт.  СПК</v>
          </cell>
          <cell r="D356">
            <v>37</v>
          </cell>
          <cell r="F356">
            <v>37</v>
          </cell>
        </row>
        <row r="357">
          <cell r="A357" t="str">
            <v>Фестивальная пора с/к 100 гр.шт.нар. (лоток с ср.защ.атм.)  СПК</v>
          </cell>
          <cell r="D357">
            <v>451</v>
          </cell>
          <cell r="F357">
            <v>451</v>
          </cell>
        </row>
        <row r="358">
          <cell r="A358" t="str">
            <v>Фестивальная пора с/к 235 гр.шт.  СПК</v>
          </cell>
          <cell r="D358">
            <v>570</v>
          </cell>
          <cell r="F358">
            <v>570</v>
          </cell>
        </row>
        <row r="359">
          <cell r="A359" t="str">
            <v>Фестивальная пора с/к термоус.пак  СПК</v>
          </cell>
          <cell r="D359">
            <v>28.2</v>
          </cell>
          <cell r="F359">
            <v>28.2</v>
          </cell>
        </row>
        <row r="360">
          <cell r="A360" t="str">
            <v>Фирменная с/к 200 гр. срез "Эликатессе" термоформ.пак.  СПК</v>
          </cell>
          <cell r="D360">
            <v>145</v>
          </cell>
          <cell r="F360">
            <v>145</v>
          </cell>
        </row>
        <row r="361">
          <cell r="A361" t="str">
            <v>Фуэт с/в "Эликатессе" 160 гр.шт.  СПК</v>
          </cell>
          <cell r="D361">
            <v>254</v>
          </cell>
          <cell r="F361">
            <v>254</v>
          </cell>
        </row>
        <row r="362">
          <cell r="A362" t="str">
            <v>Хинкали Классические ТМ Зареченские ВЕС ПОКОМ</v>
          </cell>
          <cell r="F362">
            <v>115</v>
          </cell>
        </row>
        <row r="363">
          <cell r="A363" t="str">
            <v>Хот-догстер ТМ Горячая штучка ТС Хот-Догстер флоу-пак 0,09 кг. ПОКОМ</v>
          </cell>
          <cell r="F363">
            <v>246</v>
          </cell>
        </row>
        <row r="364">
          <cell r="A364" t="str">
            <v>Хотстеры с сыром 0,25кг ТМ Горячая штучка  ПОКОМ</v>
          </cell>
          <cell r="D364">
            <v>1</v>
          </cell>
          <cell r="F364">
            <v>746</v>
          </cell>
        </row>
        <row r="365">
          <cell r="A365" t="str">
            <v>Хотстеры ТМ Горячая штучка ТС Хотстеры 0,25 кг зам  ПОКОМ</v>
          </cell>
          <cell r="D365">
            <v>1807</v>
          </cell>
          <cell r="F365">
            <v>4314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698</v>
          </cell>
        </row>
        <row r="367">
          <cell r="A367" t="str">
            <v>Хрустящие крылышки ТМ Горячая штучка 0,3 кг зам  ПОКОМ</v>
          </cell>
          <cell r="D367">
            <v>3</v>
          </cell>
          <cell r="F367">
            <v>858</v>
          </cell>
        </row>
        <row r="368">
          <cell r="A368" t="str">
            <v>Хрустящие крылышки ТМ Зареченские ТС Зареченские продукты. ВЕС ПОКОМ</v>
          </cell>
          <cell r="D368">
            <v>1</v>
          </cell>
          <cell r="F368">
            <v>1</v>
          </cell>
        </row>
        <row r="369">
          <cell r="A369" t="str">
            <v>Чебупели Курочка гриль ТМ Горячая штучка, 0,3 кг зам  ПОКОМ</v>
          </cell>
          <cell r="F369">
            <v>409</v>
          </cell>
        </row>
        <row r="370">
          <cell r="A370" t="str">
            <v>Чебупицца курочка по-итальянски Горячая штучка 0,25 кг зам  ПОКОМ</v>
          </cell>
          <cell r="D370">
            <v>2891</v>
          </cell>
          <cell r="F370">
            <v>5306</v>
          </cell>
        </row>
        <row r="371">
          <cell r="A371" t="str">
            <v>Чебупицца Маргарита 0,2кг ТМ Горячая штучка ТС Foodgital  ПОКОМ</v>
          </cell>
          <cell r="D371">
            <v>5</v>
          </cell>
          <cell r="F371">
            <v>555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1809</v>
          </cell>
          <cell r="F372">
            <v>6472</v>
          </cell>
        </row>
        <row r="373">
          <cell r="A373" t="str">
            <v>Чебупицца со вкусом 4 сыра 0,2кг ТМ Горячая штучка ТС Foodgital  ПОКОМ</v>
          </cell>
          <cell r="D373">
            <v>3</v>
          </cell>
          <cell r="F373">
            <v>459</v>
          </cell>
        </row>
        <row r="374">
          <cell r="A374" t="str">
            <v>Чебуреки Мясные вес 2,7 кг ТМ Зареченские ВЕС ПОКОМ</v>
          </cell>
          <cell r="F374">
            <v>4.9000000000000004</v>
          </cell>
        </row>
        <row r="375">
          <cell r="A375" t="str">
            <v>Чебуреки сочные ВЕС ТМ Зареченские  ПОКОМ</v>
          </cell>
          <cell r="D375">
            <v>2.7</v>
          </cell>
          <cell r="F375">
            <v>907.7</v>
          </cell>
        </row>
        <row r="376">
          <cell r="A376" t="str">
            <v>Шпикачки Русские (черева) (в ср.защ.атм.) "Высокий вкус"  СПК</v>
          </cell>
          <cell r="D376">
            <v>41.5</v>
          </cell>
          <cell r="F376">
            <v>41.5</v>
          </cell>
        </row>
        <row r="377">
          <cell r="A377" t="str">
            <v>Эликапреза с/в "Эликатессе" 85 гр.шт. нарезка (лоток с ср.защ.атм.)  СПК</v>
          </cell>
          <cell r="D377">
            <v>8</v>
          </cell>
          <cell r="F377">
            <v>8</v>
          </cell>
        </row>
        <row r="378">
          <cell r="A378" t="str">
            <v>Юбилейная с/к 0,10 кг.шт. нарезка (лоток с ср.защ.атм.)  СПК</v>
          </cell>
          <cell r="D378">
            <v>4</v>
          </cell>
          <cell r="F378">
            <v>4</v>
          </cell>
        </row>
        <row r="379">
          <cell r="A379" t="str">
            <v>Юбилейная с/к 0,235 кг.шт.  СПК</v>
          </cell>
          <cell r="D379">
            <v>794</v>
          </cell>
          <cell r="F379">
            <v>794</v>
          </cell>
        </row>
        <row r="380">
          <cell r="A380" t="str">
            <v>Итого</v>
          </cell>
          <cell r="D380">
            <v>180817.20499999999</v>
          </cell>
          <cell r="F380">
            <v>405665.20400000003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24.07.2025 - 24.07.2025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61.557000000000002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214.858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395.79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1162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1430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409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64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73.421999999999997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908.21100000000001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132.21600000000001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324.72500000000002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148.99799999999999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62.433999999999997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34.281999999999996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136.72</v>
          </cell>
        </row>
        <row r="29">
          <cell r="A29" t="str">
            <v xml:space="preserve"> 247  Сардельки Нежные, ВЕС.  ПОКОМ</v>
          </cell>
          <cell r="D29">
            <v>23.36</v>
          </cell>
        </row>
        <row r="30">
          <cell r="A30" t="str">
            <v xml:space="preserve"> 248  Сардельки Сочные ТМ Особый рецепт,   ПОКОМ</v>
          </cell>
          <cell r="D30">
            <v>42.027999999999999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290.76799999999997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9.3260000000000005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115.048</v>
          </cell>
        </row>
        <row r="34">
          <cell r="A34" t="str">
            <v xml:space="preserve"> 263  Шпикачки Стародворские, ВЕС.  ПОКОМ</v>
          </cell>
          <cell r="D34">
            <v>31.01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8.9649999999999999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0.92800000000000005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3.7130000000000001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204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1487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1128</v>
          </cell>
        </row>
        <row r="41">
          <cell r="A41" t="str">
            <v xml:space="preserve"> 283  Сосиски Сочинки, ВЕС, ТМ Стародворье ПОКОМ</v>
          </cell>
          <cell r="D41">
            <v>394.52300000000002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447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64.656000000000006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477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723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26.306999999999999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195.84399999999999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472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545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333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70.801000000000002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112.217</v>
          </cell>
        </row>
        <row r="54">
          <cell r="A54" t="str">
            <v xml:space="preserve"> 316  Колбаса Нежная ТМ Зареченские ВЕС  ПОКОМ</v>
          </cell>
          <cell r="D54">
            <v>13.5</v>
          </cell>
        </row>
        <row r="55">
          <cell r="A55" t="str">
            <v xml:space="preserve"> 318  Сосиски Датские ТМ Зареченские, ВЕС  ПОКОМ</v>
          </cell>
          <cell r="D55">
            <v>359.93200000000002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1107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630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460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122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125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142.983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104</v>
          </cell>
        </row>
        <row r="63">
          <cell r="A63" t="str">
            <v xml:space="preserve"> 335  Колбаса Сливушка ТМ Вязанка. ВЕС.  ПОКОМ </v>
          </cell>
          <cell r="D63">
            <v>274.04000000000002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1039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902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355.24900000000002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76.796000000000006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122.599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82.15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31.141999999999999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175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261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296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222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1037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1741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187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189.26300000000001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85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18.934999999999999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229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65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37.505000000000003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688.78899999999999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1342.8130000000001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1723.5740000000001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65.524000000000001</v>
          </cell>
        </row>
        <row r="92">
          <cell r="A92" t="str">
            <v xml:space="preserve"> 467  Колбаса Филейная 0,5кг ТМ Особый рецепт  ПОКОМ</v>
          </cell>
          <cell r="D92">
            <v>59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3.0529999999999999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446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232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387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256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1</v>
          </cell>
        </row>
        <row r="99">
          <cell r="A99" t="str">
            <v xml:space="preserve"> 519  Грудинка 0,12 кг нарезка ТМ Стародворье  ПОКОМ</v>
          </cell>
          <cell r="D99">
            <v>119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48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16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161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158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105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96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5</v>
          </cell>
        </row>
        <row r="107">
          <cell r="A107" t="str">
            <v>3215 ВЕТЧ.МЯСНАЯ Папа может п/о 0.4кг 8шт.    ОСТАНКИНО</v>
          </cell>
          <cell r="D107">
            <v>238</v>
          </cell>
        </row>
        <row r="108">
          <cell r="A108" t="str">
            <v>3684 ПРЕСИЖН с/к в/у 1/250 8шт.   ОСТАНКИНО</v>
          </cell>
          <cell r="D108">
            <v>43</v>
          </cell>
        </row>
        <row r="109">
          <cell r="A109" t="str">
            <v>4063 МЯСНАЯ Папа может вар п/о_Л   ОСТАНКИНО</v>
          </cell>
          <cell r="D109">
            <v>303.78399999999999</v>
          </cell>
        </row>
        <row r="110">
          <cell r="A110" t="str">
            <v>4117 ЭКСТРА Папа может с/к в/у_Л   ОСТАНКИНО</v>
          </cell>
          <cell r="D110">
            <v>6.4649999999999999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31.265999999999998</v>
          </cell>
        </row>
        <row r="112">
          <cell r="A112" t="str">
            <v>4813 ФИЛЕЙНАЯ Папа может вар п/о_Л   ОСТАНКИНО</v>
          </cell>
          <cell r="D112">
            <v>85.322999999999993</v>
          </cell>
        </row>
        <row r="113">
          <cell r="A113" t="str">
            <v>4993 САЛЯМИ ИТАЛЬЯНСКАЯ с/к в/у 1/250*8_120c ОСТАНКИНО</v>
          </cell>
          <cell r="D113">
            <v>125</v>
          </cell>
        </row>
        <row r="114">
          <cell r="A114" t="str">
            <v>5246 ДОКТОРСКАЯ ПРЕМИУМ вар б/о мгс_30с ОСТАНКИНО</v>
          </cell>
          <cell r="D114">
            <v>13.505000000000001</v>
          </cell>
        </row>
        <row r="115">
          <cell r="A115" t="str">
            <v>5247 РУССКАЯ ПРЕМИУМ вар б/о мгс_30с ОСТАНКИНО</v>
          </cell>
          <cell r="D115">
            <v>3.0270000000000001</v>
          </cell>
        </row>
        <row r="116">
          <cell r="A116" t="str">
            <v>5483 ЭКСТРА Папа может с/к в/у 1/250 8шт.   ОСТАНКИНО</v>
          </cell>
          <cell r="D116">
            <v>210</v>
          </cell>
        </row>
        <row r="117">
          <cell r="A117" t="str">
            <v>5544 Сервелат Финский в/к в/у_45с НОВАЯ ОСТАНКИНО</v>
          </cell>
          <cell r="D117">
            <v>110.301</v>
          </cell>
        </row>
        <row r="118">
          <cell r="A118" t="str">
            <v>5679 САЛЯМИ ИТАЛЬЯНСКАЯ с/к в/у 1/150_60с ОСТАНКИНО</v>
          </cell>
          <cell r="D118">
            <v>167</v>
          </cell>
        </row>
        <row r="119">
          <cell r="A119" t="str">
            <v>5682 САЛЯМИ МЕЛКОЗЕРНЕНАЯ с/к в/у 1/120_60с   ОСТАНКИНО</v>
          </cell>
          <cell r="D119">
            <v>704</v>
          </cell>
        </row>
        <row r="120">
          <cell r="A120" t="str">
            <v>5706 АРОМАТНАЯ Папа может с/к в/у 1/250 8шт.  ОСТАНКИНО</v>
          </cell>
          <cell r="D120">
            <v>223</v>
          </cell>
        </row>
        <row r="121">
          <cell r="A121" t="str">
            <v>5708 ПОСОЛЬСКАЯ Папа может с/к в/у ОСТАНКИНО</v>
          </cell>
          <cell r="D121">
            <v>12.933999999999999</v>
          </cell>
        </row>
        <row r="122">
          <cell r="A122" t="str">
            <v>5851 ЭКСТРА Папа может вар п/о   ОСТАНКИНО</v>
          </cell>
          <cell r="D122">
            <v>59.360999999999997</v>
          </cell>
        </row>
        <row r="123">
          <cell r="A123" t="str">
            <v>5931 ОХОТНИЧЬЯ Папа может с/к в/у 1/220 8шт.   ОСТАНКИНО</v>
          </cell>
          <cell r="D123">
            <v>276</v>
          </cell>
        </row>
        <row r="124">
          <cell r="A124" t="str">
            <v>5992 ВРЕМЯ ОКРОШКИ Папа может вар п/о 0.4кг   ОСТАНКИНО</v>
          </cell>
          <cell r="D124">
            <v>86</v>
          </cell>
        </row>
        <row r="125">
          <cell r="A125" t="str">
            <v>6004 РАГУ СВИНОЕ 1кг 8шт.зам_120с ОСТАНКИНО</v>
          </cell>
          <cell r="D125">
            <v>56</v>
          </cell>
        </row>
        <row r="126">
          <cell r="A126" t="str">
            <v>6221 НЕАПОЛИТАНСКИЙ ДУЭТ с/к с/н мгс 1/90  ОСТАНКИНО</v>
          </cell>
          <cell r="D126">
            <v>98</v>
          </cell>
        </row>
        <row r="127">
          <cell r="A127" t="str">
            <v>6228 МЯСНОЕ АССОРТИ к/з с/н мгс 1/90 10шт.  ОСТАНКИНО</v>
          </cell>
          <cell r="D127">
            <v>107</v>
          </cell>
        </row>
        <row r="128">
          <cell r="A128" t="str">
            <v>6247 ДОМАШНЯЯ Папа может вар п/о 0,4кг 8шт.  ОСТАНКИНО</v>
          </cell>
          <cell r="D128">
            <v>22</v>
          </cell>
        </row>
        <row r="129">
          <cell r="A129" t="str">
            <v>6268 ГОВЯЖЬЯ Папа может вар п/о 0,4кг 8 шт.  ОСТАНКИНО</v>
          </cell>
          <cell r="D129">
            <v>336</v>
          </cell>
        </row>
        <row r="130">
          <cell r="A130" t="str">
            <v>6279 КОРЕЙКА ПО-ОСТ.к/в в/с с/н в/у 1/150_45с  ОСТАНКИНО</v>
          </cell>
          <cell r="D130">
            <v>182</v>
          </cell>
        </row>
        <row r="131">
          <cell r="A131" t="str">
            <v>6303 МЯСНЫЕ Папа может сос п/о мгс 1.5*3  ОСТАНКИНО</v>
          </cell>
          <cell r="D131">
            <v>174.61</v>
          </cell>
        </row>
        <row r="132">
          <cell r="A132" t="str">
            <v>6324 ДОКТОРСКАЯ ГОСТ вар п/о 0.4кг 8шт.  ОСТАНКИНО</v>
          </cell>
          <cell r="D132">
            <v>47</v>
          </cell>
        </row>
        <row r="133">
          <cell r="A133" t="str">
            <v>6325 ДОКТОРСКАЯ ПРЕМИУМ вар п/о 0.4кг 8шт.  ОСТАНКИНО</v>
          </cell>
          <cell r="D133">
            <v>665</v>
          </cell>
        </row>
        <row r="134">
          <cell r="A134" t="str">
            <v>6333 МЯСНАЯ Папа может вар п/о 0.4кг 8шт.  ОСТАНКИНО</v>
          </cell>
          <cell r="D134">
            <v>1025</v>
          </cell>
        </row>
        <row r="135">
          <cell r="A135" t="str">
            <v>6340 ДОМАШНИЙ РЕЦЕПТ Коровино 0.5кг 8шт.  ОСТАНКИНО</v>
          </cell>
          <cell r="D135">
            <v>115</v>
          </cell>
        </row>
        <row r="136">
          <cell r="A136" t="str">
            <v>6353 ЭКСТРА Папа может вар п/о 0.4кг 8шт.  ОСТАНКИНО</v>
          </cell>
          <cell r="D136">
            <v>389</v>
          </cell>
        </row>
        <row r="137">
          <cell r="A137" t="str">
            <v>6392 ФИЛЕЙНАЯ Папа может вар п/о 0.4кг. ОСТАНКИНО</v>
          </cell>
          <cell r="D137">
            <v>950</v>
          </cell>
        </row>
        <row r="138">
          <cell r="A138" t="str">
            <v>6448 СВИНИНА МАДЕРА с/к с/н в/у 1/100 10шт.   ОСТАНКИНО</v>
          </cell>
          <cell r="D138">
            <v>88</v>
          </cell>
        </row>
        <row r="139">
          <cell r="A139" t="str">
            <v>6453 ЭКСТРА Папа может с/к с/н в/у 1/100 14шт.   ОСТАНКИНО</v>
          </cell>
          <cell r="D139">
            <v>862</v>
          </cell>
        </row>
        <row r="140">
          <cell r="A140" t="str">
            <v>6454 АРОМАТНАЯ с/к с/н в/у 1/100 14шт.  ОСТАНКИНО</v>
          </cell>
          <cell r="D140">
            <v>724</v>
          </cell>
        </row>
        <row r="141">
          <cell r="A141" t="str">
            <v>6459 СЕРВЕЛАТ ШВЕЙЦАРСК. в/к с/н в/у 1/100*10  ОСТАНКИНО</v>
          </cell>
          <cell r="D141">
            <v>281</v>
          </cell>
        </row>
        <row r="142">
          <cell r="A142" t="str">
            <v>6470 ВЕТЧ.МРАМОРНАЯ в/у_45с  ОСТАНКИНО</v>
          </cell>
          <cell r="D142">
            <v>18.013999999999999</v>
          </cell>
        </row>
        <row r="143">
          <cell r="A143" t="str">
            <v>6495 ВЕТЧ.МРАМОРНАЯ в/у срез 0.3кг 6шт_45с  ОСТАНКИНО</v>
          </cell>
          <cell r="D143">
            <v>82</v>
          </cell>
        </row>
        <row r="144">
          <cell r="A144" t="str">
            <v>6527 ШПИКАЧКИ СОЧНЫЕ ПМ сар б/о мгс 1*3 45с ОСТАНКИНО</v>
          </cell>
          <cell r="D144">
            <v>121.371</v>
          </cell>
        </row>
        <row r="145">
          <cell r="A145" t="str">
            <v>6528 ШПИКАЧКИ СОЧНЫЕ ПМ сар б/о мгс 0.4кг 45с  ОСТАНКИНО</v>
          </cell>
          <cell r="D145">
            <v>24</v>
          </cell>
        </row>
        <row r="146">
          <cell r="A146" t="str">
            <v>6586 МРАМОРНАЯ И БАЛЫКОВАЯ в/к с/н мгс 1/90 ОСТАНКИНО</v>
          </cell>
          <cell r="D146">
            <v>59</v>
          </cell>
        </row>
        <row r="147">
          <cell r="A147" t="str">
            <v>6609 С ГОВЯДИНОЙ ПМ сар б/о мгс 0.4кг_45с ОСТАНКИНО</v>
          </cell>
          <cell r="D147">
            <v>37</v>
          </cell>
        </row>
        <row r="148">
          <cell r="A148" t="str">
            <v>6616 МОЛОЧНЫЕ КЛАССИЧЕСКИЕ сос п/о в/у 0.3кг  ОСТАНКИНО</v>
          </cell>
          <cell r="D148">
            <v>490</v>
          </cell>
        </row>
        <row r="149">
          <cell r="A149" t="str">
            <v>6697 СЕРВЕЛАТ ФИНСКИЙ ПМ в/к в/у 0,35кг 8шт.  ОСТАНКИНО</v>
          </cell>
          <cell r="D149">
            <v>1140</v>
          </cell>
        </row>
        <row r="150">
          <cell r="A150" t="str">
            <v>6713 СОЧНЫЙ ГРИЛЬ ПМ сос п/о мгс 0.41кг 8шт.  ОСТАНКИНО</v>
          </cell>
          <cell r="D150">
            <v>500</v>
          </cell>
        </row>
        <row r="151">
          <cell r="A151" t="str">
            <v>6724 МОЛОЧНЫЕ ПМ сос п/о мгс 0.41кг 10шт.  ОСТАНКИНО</v>
          </cell>
          <cell r="D151">
            <v>424</v>
          </cell>
        </row>
        <row r="152">
          <cell r="A152" t="str">
            <v>6765 РУБЛЕНЫЕ сос ц/о мгс 0.36кг 6шт.  ОСТАНКИНО</v>
          </cell>
          <cell r="D152">
            <v>223</v>
          </cell>
        </row>
        <row r="153">
          <cell r="A153" t="str">
            <v>6785 ВЕНСКАЯ САЛЯМИ п/к в/у 0.33кг 8шт.  ОСТАНКИНО</v>
          </cell>
          <cell r="D153">
            <v>62</v>
          </cell>
        </row>
        <row r="154">
          <cell r="A154" t="str">
            <v>6787 СЕРВЕЛАТ КРЕМЛЕВСКИЙ в/к в/у 0,33кг 8шт.  ОСТАНКИНО</v>
          </cell>
          <cell r="D154">
            <v>57</v>
          </cell>
        </row>
        <row r="155">
          <cell r="A155" t="str">
            <v>6793 БАЛЫКОВАЯ в/к в/у 0,33кг 8шт.  ОСТАНКИНО</v>
          </cell>
          <cell r="D155">
            <v>103</v>
          </cell>
        </row>
        <row r="156">
          <cell r="A156" t="str">
            <v>6829 МОЛОЧНЫЕ КЛАССИЧЕСКИЕ сос п/о мгс 2*4_С  ОСТАНКИНО</v>
          </cell>
          <cell r="D156">
            <v>275.93599999999998</v>
          </cell>
        </row>
        <row r="157">
          <cell r="A157" t="str">
            <v>6837 ФИЛЕЙНЫЕ Папа Может сос ц/о мгс 0.4кг  ОСТАНКИНО</v>
          </cell>
          <cell r="D157">
            <v>361</v>
          </cell>
        </row>
        <row r="158">
          <cell r="A158" t="str">
            <v>6842 ДЫМОВИЦА ИЗ ОКОРОКА к/в мл/к в/у 0,3кг  ОСТАНКИНО</v>
          </cell>
          <cell r="D158">
            <v>8</v>
          </cell>
        </row>
        <row r="159">
          <cell r="A159" t="str">
            <v>6861 ДОМАШНИЙ РЕЦЕПТ Коровино вар п/о  ОСТАНКИНО</v>
          </cell>
          <cell r="D159">
            <v>36.835999999999999</v>
          </cell>
        </row>
        <row r="160">
          <cell r="A160" t="str">
            <v>6866 ВЕТЧ.НЕЖНАЯ Коровино п/о_Маяк  ОСТАНКИНО</v>
          </cell>
          <cell r="D160">
            <v>19.515000000000001</v>
          </cell>
        </row>
        <row r="161">
          <cell r="A161" t="str">
            <v>7001 КЛАССИЧЕСКИЕ Папа может сар б/о мгс 1*3  ОСТАНКИНО</v>
          </cell>
          <cell r="D161">
            <v>107.729</v>
          </cell>
        </row>
        <row r="162">
          <cell r="A162" t="str">
            <v>7038 С ГОВЯДИНОЙ ПМ сос п/о мгс 1.5*4  ОСТАНКИНО</v>
          </cell>
          <cell r="D162">
            <v>6.181</v>
          </cell>
        </row>
        <row r="163">
          <cell r="A163" t="str">
            <v>7040 С ИНДЕЙКОЙ ПМ сос ц/о в/у 1/270 8шт.  ОСТАНКИНО</v>
          </cell>
          <cell r="D163">
            <v>97</v>
          </cell>
        </row>
        <row r="164">
          <cell r="A164" t="str">
            <v>7059 ШПИКАЧКИ СОЧНЫЕ С БЕК. п/о мгс 0.3кг_60с  ОСТАНКИНО</v>
          </cell>
          <cell r="D164">
            <v>5</v>
          </cell>
        </row>
        <row r="165">
          <cell r="A165" t="str">
            <v>7066 СОЧНЫЕ ПМ сос п/о мгс 0.41кг 10шт_50с  ОСТАНКИНО</v>
          </cell>
          <cell r="D165">
            <v>1542</v>
          </cell>
        </row>
        <row r="166">
          <cell r="A166" t="str">
            <v>7070 СОЧНЫЕ ПМ сос п/о мгс 1.5*4_А_50с  ОСТАНКИНО</v>
          </cell>
          <cell r="D166">
            <v>581.70899999999995</v>
          </cell>
        </row>
        <row r="167">
          <cell r="A167" t="str">
            <v>7073 МОЛОЧ.ПРЕМИУМ ПМ сос п/о в/у 1/350_50с  ОСТАНКИНО</v>
          </cell>
          <cell r="D167">
            <v>507</v>
          </cell>
        </row>
        <row r="168">
          <cell r="A168" t="str">
            <v>7074 МОЛОЧ.ПРЕМИУМ ПМ сос п/о мгс 0.6кг_50с  ОСТАНКИНО</v>
          </cell>
          <cell r="D168">
            <v>24</v>
          </cell>
        </row>
        <row r="169">
          <cell r="A169" t="str">
            <v>7075 МОЛОЧ.ПРЕМИУМ ПМ сос п/о мгс 1.5*4_О_50с  ОСТАНКИНО</v>
          </cell>
          <cell r="D169">
            <v>15.342000000000001</v>
          </cell>
        </row>
        <row r="170">
          <cell r="A170" t="str">
            <v>7077 МЯСНЫЕ С ГОВЯД.ПМ сос п/о мгс 0.4кг_50с  ОСТАНКИНО</v>
          </cell>
          <cell r="D170">
            <v>695</v>
          </cell>
        </row>
        <row r="171">
          <cell r="A171" t="str">
            <v>7080 СЛИВОЧНЫЕ ПМ сос п/о мгс 0.41кг 10шт. 50с  ОСТАНКИНО</v>
          </cell>
          <cell r="D171">
            <v>1044</v>
          </cell>
        </row>
        <row r="172">
          <cell r="A172" t="str">
            <v>7082 СЛИВОЧНЫЕ ПМ сос п/о мгс 1.5*4_50с  ОСТАНКИНО</v>
          </cell>
          <cell r="D172">
            <v>55.664000000000001</v>
          </cell>
        </row>
        <row r="173">
          <cell r="A173" t="str">
            <v>7087 ШПИК С ЧЕСНОК.И ПЕРЦЕМ к/в в/у 0.3кг_50с  ОСТАНКИНО</v>
          </cell>
          <cell r="D173">
            <v>46</v>
          </cell>
        </row>
        <row r="174">
          <cell r="A174" t="str">
            <v>7090 СВИНИНА ПО-ДОМ. к/в мл/к в/у 0.3кг_50с  ОСТАНКИНО</v>
          </cell>
          <cell r="D174">
            <v>115</v>
          </cell>
        </row>
        <row r="175">
          <cell r="A175" t="str">
            <v>7092 БЕКОН Папа может с/к с/н в/у 1/140_50с  ОСТАНКИНО</v>
          </cell>
          <cell r="D175">
            <v>428</v>
          </cell>
        </row>
        <row r="176">
          <cell r="A176" t="str">
            <v>7107 САН-РЕМО с/в с/н мгс 1/90 12шт.  ОСТАНКИНО</v>
          </cell>
          <cell r="D176">
            <v>24</v>
          </cell>
        </row>
        <row r="177">
          <cell r="A177" t="str">
            <v>7147 САЛЬЧИЧОН Останкино с/к в/у 1/220 8шт.  ОСТАНКИНО</v>
          </cell>
          <cell r="D177">
            <v>22</v>
          </cell>
        </row>
        <row r="178">
          <cell r="A178" t="str">
            <v>7149 БАЛЫКОВАЯ Коровино п/к в/у 0.84кг_50с  ОСТАНКИНО</v>
          </cell>
          <cell r="D178">
            <v>8</v>
          </cell>
        </row>
        <row r="179">
          <cell r="A179" t="str">
            <v>7154 СЕРВЕЛАТ ЗЕРНИСТЫЙ ПМ в/к в/у 0.35кг_50с  ОСТАНКИНО</v>
          </cell>
          <cell r="D179">
            <v>848</v>
          </cell>
        </row>
        <row r="180">
          <cell r="A180" t="str">
            <v>7166 СЕРВЕЛТ ОХОТНИЧИЙ ПМ в/к в/у_50с  ОСТАНКИНО</v>
          </cell>
          <cell r="D180">
            <v>76.518000000000001</v>
          </cell>
        </row>
        <row r="181">
          <cell r="A181" t="str">
            <v>7169 СЕРВЕЛАТ ОХОТНИЧИЙ ПМ в/к в/у 0.35кг_50с  ОСТАНКИНО</v>
          </cell>
          <cell r="D181">
            <v>977</v>
          </cell>
        </row>
        <row r="182">
          <cell r="A182" t="str">
            <v>7187 ГРУДИНКА ПРЕМИУМ к/в мл/к в/у 0,3кг_50с ОСТАНКИНО</v>
          </cell>
          <cell r="D182">
            <v>180</v>
          </cell>
        </row>
        <row r="183">
          <cell r="A183" t="str">
            <v>7226 ЧОРИЗО ПРЕМИУМ Останкино с/к в/у 1/180  ОСТАНКИНО</v>
          </cell>
          <cell r="D183">
            <v>9</v>
          </cell>
        </row>
        <row r="184">
          <cell r="A184" t="str">
            <v>7227 САЛЯМИ ФИНСКАЯ Папа может с/к в/у 1/180  ОСТАНКИНО</v>
          </cell>
          <cell r="D184">
            <v>37</v>
          </cell>
        </row>
        <row r="185">
          <cell r="A185" t="str">
            <v>7231 КЛАССИЧЕСКАЯ ПМ вар п/о 0,3кг 8шт_209к ОСТАНКИНО</v>
          </cell>
          <cell r="D185">
            <v>239</v>
          </cell>
        </row>
        <row r="186">
          <cell r="A186" t="str">
            <v>7232 БОЯNСКАЯ ПМ п/к в/у 0,28кг 8шт_209к ОСТАНКИНО</v>
          </cell>
          <cell r="D186">
            <v>527</v>
          </cell>
        </row>
        <row r="187">
          <cell r="A187" t="str">
            <v>7235 ВЕТЧ.КЛАССИЧЕСКАЯ ПМ п/о 0,35кг 8шт_209к ОСТАНКИНО</v>
          </cell>
          <cell r="D187">
            <v>4</v>
          </cell>
        </row>
        <row r="188">
          <cell r="A188" t="str">
            <v>7236 СЕРВЕЛАТ КАРЕЛЬСКИЙ в/к в/у 0,28кг_209к ОСТАНКИНО</v>
          </cell>
          <cell r="D188">
            <v>768</v>
          </cell>
        </row>
        <row r="189">
          <cell r="A189" t="str">
            <v>7241 САЛЯМИ Папа может п/к в/у 0,28кг_209к ОСТАНКИНО</v>
          </cell>
          <cell r="D189">
            <v>312</v>
          </cell>
        </row>
        <row r="190">
          <cell r="A190" t="str">
            <v>7245 ВЕТЧ.ФИЛЕЙНАЯ ПМ п/о 0,4кг 8шт ОСТАНКИНО</v>
          </cell>
          <cell r="D190">
            <v>35</v>
          </cell>
        </row>
        <row r="191">
          <cell r="A191" t="str">
            <v>7284 ДЛЯ ДЕТЕЙ сос п/о мгс 0,33кг 6шт  ОСТАНКИНО</v>
          </cell>
          <cell r="D191">
            <v>131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18</v>
          </cell>
        </row>
        <row r="193">
          <cell r="A193" t="str">
            <v>Балыковая с/к 200 гр. срез "Эликатессе" термоформ.пак.  СПК</v>
          </cell>
          <cell r="D193">
            <v>28</v>
          </cell>
        </row>
        <row r="194">
          <cell r="A194" t="str">
            <v>БОНУС МОЛОЧНЫЕ КЛАССИЧЕСКИЕ сос п/о в/у 0.3кг (6084)  ОСТАНКИНО</v>
          </cell>
          <cell r="D194">
            <v>41</v>
          </cell>
        </row>
        <row r="195">
          <cell r="A195" t="str">
            <v>БОНУС МОЛОЧНЫЕ КЛАССИЧЕСКИЕ сос п/о мгс 2*4_С (4980)  ОСТАНКИНО</v>
          </cell>
          <cell r="D195">
            <v>6.2530000000000001</v>
          </cell>
        </row>
        <row r="196">
          <cell r="A196" t="str">
            <v>БОНУС СОЧНЫЕ Папа может сос п/о мгс 1.5*4 (6954)  ОСТАНКИНО</v>
          </cell>
          <cell r="D196">
            <v>3.14</v>
          </cell>
        </row>
        <row r="197">
          <cell r="A197" t="str">
            <v>БОНУС СОЧНЫЕ сос п/о мгс 0.41кг_UZ (6087)  ОСТАНКИНО</v>
          </cell>
          <cell r="D197">
            <v>114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222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987</v>
          </cell>
        </row>
        <row r="200">
          <cell r="A200" t="str">
            <v>Ветчина Альтаирская Столовая (для ХОРЕКА)  СПК</v>
          </cell>
          <cell r="D200">
            <v>6.2590000000000003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1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88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379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565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4</v>
          </cell>
        </row>
        <row r="206">
          <cell r="A206" t="str">
            <v>Дельгаро с/в "Эликатессе" 140 гр.шт.  СПК</v>
          </cell>
          <cell r="D206">
            <v>15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-3</v>
          </cell>
        </row>
        <row r="208">
          <cell r="A208" t="str">
            <v>Докторская вареная термоус.пак. "Высокий вкус"  СПК</v>
          </cell>
          <cell r="D208">
            <v>-0.16800000000000001</v>
          </cell>
        </row>
        <row r="209">
          <cell r="A209" t="str">
            <v>ЖАР-ладушки с клубникой и вишней ТМ Стародворье 0,2 кг ПОКОМ</v>
          </cell>
          <cell r="D209">
            <v>6</v>
          </cell>
        </row>
        <row r="210">
          <cell r="A210" t="str">
            <v>ЖАР-ладушки с мясом 0,2кг ТМ Стародворье  ПОКОМ</v>
          </cell>
          <cell r="D210">
            <v>130</v>
          </cell>
        </row>
        <row r="211">
          <cell r="A211" t="str">
            <v>ЖАР-ладушки с яблоком и грушей ТМ Стародворье 0,2 кг. ПОКОМ</v>
          </cell>
          <cell r="D211">
            <v>3</v>
          </cell>
        </row>
        <row r="212">
          <cell r="A212" t="str">
            <v>Классическая вареная 400 гр.шт.  СПК</v>
          </cell>
          <cell r="D212">
            <v>10</v>
          </cell>
        </row>
        <row r="213">
          <cell r="A213" t="str">
            <v>Колбаски ПодПивасики оригинальные с/к 0,10 кг.шт. термофор.пак.  СПК</v>
          </cell>
          <cell r="D213">
            <v>145</v>
          </cell>
        </row>
        <row r="214">
          <cell r="A214" t="str">
            <v>Колбаски ПодПивасики острые с/к 0,10 кг.шт. термофор.пак.  СПК</v>
          </cell>
          <cell r="D214">
            <v>143</v>
          </cell>
        </row>
        <row r="215">
          <cell r="A215" t="str">
            <v>Круггетсы с сырным соусом ТМ Горячая штучка ТС Круггетсы флоу-пак 0,2 кг  ПОКОМ</v>
          </cell>
          <cell r="D215">
            <v>191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66</v>
          </cell>
        </row>
        <row r="217">
          <cell r="A217" t="str">
            <v>Любительская вареная термоус.пак. "Высокий вкус"  СПК</v>
          </cell>
          <cell r="D217">
            <v>6.782</v>
          </cell>
        </row>
        <row r="218">
          <cell r="A218" t="str">
            <v>Мини-сосиски в тесте 3,7кг ВЕС заморож. ТМ Зареченские  ПОКОМ</v>
          </cell>
          <cell r="D218">
            <v>3.7</v>
          </cell>
        </row>
        <row r="219">
          <cell r="A219" t="str">
            <v>Мини-чебуречки с мясом ВЕС 5,5кг ТМ Зареченские  ПОКОМ</v>
          </cell>
          <cell r="D219">
            <v>27.5</v>
          </cell>
        </row>
        <row r="220">
          <cell r="A220" t="str">
            <v>Наггетсы из печи 0,25кг ТМ Вязанка ТС Няняггетсы Сливушки замор.  ПОКОМ</v>
          </cell>
          <cell r="D220">
            <v>497</v>
          </cell>
        </row>
        <row r="221">
          <cell r="A221" t="str">
            <v>Наггетсы Нагетосы Сочная курочка ТМ Горячая штучка 0,25 кг зам  ПОКОМ</v>
          </cell>
          <cell r="D221">
            <v>421</v>
          </cell>
        </row>
        <row r="222">
          <cell r="A222" t="str">
            <v>Наггетсы с индейкой 0,25кг ТМ Вязанка ТС Няняггетсы Сливушки НД2 замор.  ПОКОМ</v>
          </cell>
          <cell r="D222">
            <v>353</v>
          </cell>
        </row>
        <row r="223">
          <cell r="A223" t="str">
            <v>Наггетсы с куриным филе и сыром ТМ Вязанка 0,25 кг ПОКОМ</v>
          </cell>
          <cell r="D223">
            <v>381</v>
          </cell>
        </row>
        <row r="224">
          <cell r="A224" t="str">
            <v>Наггетсы Хрустящие ТМ Зареченские. ВЕС ПОКОМ</v>
          </cell>
          <cell r="D224">
            <v>570</v>
          </cell>
        </row>
        <row r="225">
          <cell r="A225" t="str">
            <v>Наггетсы Хрустящие ТМ Стародворье с сочной курочкой 0,23 кг  ПОКОМ</v>
          </cell>
          <cell r="D225">
            <v>79</v>
          </cell>
        </row>
        <row r="226">
          <cell r="A226" t="str">
            <v>Оригинальная с перцем с/к  СПК</v>
          </cell>
          <cell r="D226">
            <v>35.874000000000002</v>
          </cell>
        </row>
        <row r="227">
          <cell r="A227" t="str">
            <v>Пекерсы с индейкой в сливочном соусе ТМ Горячая штучка 0,25 кг зам  ПОКОМ</v>
          </cell>
          <cell r="D227">
            <v>4</v>
          </cell>
        </row>
        <row r="228">
          <cell r="A228" t="str">
            <v>Пельмени Grandmeni с говядиной и свининой 0,7кг ТМ Горячая штучка  ПОКОМ</v>
          </cell>
          <cell r="D228">
            <v>15</v>
          </cell>
        </row>
        <row r="229">
          <cell r="A229" t="str">
            <v>Пельмени Бигбули #МЕГАВКУСИЩЕ с сочной грудинкой ТМ Горячая штучка 0,7 кг. ПОКОМ</v>
          </cell>
          <cell r="D229">
            <v>136</v>
          </cell>
        </row>
        <row r="230">
          <cell r="A230" t="str">
            <v>Пельмени Бигбули с мясом ТМ Горячая штучка. флоу-пак сфера 0,4 кг. ПОКОМ</v>
          </cell>
          <cell r="D230">
            <v>60</v>
          </cell>
        </row>
        <row r="231">
          <cell r="A231" t="str">
            <v>Пельмени Бигбули с мясом ТМ Горячая штучка. флоу-пак сфера 0,7 кг ПОКОМ</v>
          </cell>
          <cell r="D231">
            <v>115</v>
          </cell>
        </row>
        <row r="232">
          <cell r="A232" t="str">
            <v>Пельмени Бигбули со сливочным маслом ТМ Горячая штучка, флоу-пак сфера 0,7. ПОКОМ</v>
          </cell>
          <cell r="D232">
            <v>116</v>
          </cell>
        </row>
        <row r="233">
          <cell r="A233" t="str">
            <v>Пельмени Бульмени мини с мясом и оливковым маслом 0,7 кг ТМ Горячая штучка  ПОКОМ</v>
          </cell>
          <cell r="D233">
            <v>244</v>
          </cell>
        </row>
        <row r="234">
          <cell r="A234" t="str">
            <v>Пельмени Бульмени с говядиной и свининой Наваристые 5кг Горячая штучка ВЕС  ПОКОМ</v>
          </cell>
          <cell r="D234">
            <v>595</v>
          </cell>
        </row>
        <row r="235">
          <cell r="A235" t="str">
            <v>Пельмени Бульмени с говядиной и свининой Сев.кол ТМ Горячая штучка флоу-пак сфера 0,7 кг  ПОКОМ</v>
          </cell>
          <cell r="D235">
            <v>18</v>
          </cell>
        </row>
        <row r="236">
          <cell r="A236" t="str">
            <v>Пельмени Бульмени с говядиной и свининой ТМ Горячая штучка. флоу-пак сфера 0,4 кг ПОКОМ</v>
          </cell>
          <cell r="D236">
            <v>438</v>
          </cell>
        </row>
        <row r="237">
          <cell r="A237" t="str">
            <v>Пельмени Бульмени с говядиной и свининой ТМ Горячая штучка. флоу-пак сфера 0,7 кг ПОКОМ</v>
          </cell>
          <cell r="D237">
            <v>566</v>
          </cell>
        </row>
        <row r="238">
          <cell r="A238" t="str">
            <v>Пельмени Бульмени со сливочным маслом ТМ Горячая штучка. флоу-пак сфера 0,4 кг. ПОКОМ</v>
          </cell>
          <cell r="D238">
            <v>464</v>
          </cell>
        </row>
        <row r="239">
          <cell r="A239" t="str">
            <v>Пельмени Бульмени со сливочным маслом ТМ Горячая штучка.флоу-пак сфера 0,7 кг. ПОКОМ</v>
          </cell>
          <cell r="D239">
            <v>569</v>
          </cell>
        </row>
        <row r="240">
          <cell r="A240" t="str">
            <v>Пельмени Бульмени хрустящие с мясом 0,22 кг ТМ Горячая штучка  ПОКОМ</v>
          </cell>
          <cell r="D240">
            <v>82</v>
          </cell>
        </row>
        <row r="241">
          <cell r="A241" t="str">
            <v>Пельмени Зареченские сфера 5 кг.  ПОКОМ</v>
          </cell>
          <cell r="D241">
            <v>10</v>
          </cell>
        </row>
        <row r="242">
          <cell r="A242" t="str">
            <v>Пельмени Мясные с говядиной ТМ Стародворье сфера флоу-пак 1 кг  ПОКОМ</v>
          </cell>
          <cell r="D242">
            <v>204</v>
          </cell>
        </row>
        <row r="243">
          <cell r="A243" t="str">
            <v>Пельмени Мясорубские с рубленой грудинкой ТМ Стародворье флоупак  0,7 кг. ПОКОМ</v>
          </cell>
          <cell r="D243">
            <v>44</v>
          </cell>
        </row>
        <row r="244">
          <cell r="A244" t="str">
            <v>Пельмени Мясорубские ТМ Стародворье фоупак равиоли 0,7 кг  ПОКОМ</v>
          </cell>
          <cell r="D244">
            <v>10</v>
          </cell>
        </row>
        <row r="245">
          <cell r="A245" t="str">
            <v>Пельмени Отборные из свинины и говядины 0,9 кг ТМ Стародворье ТС Медвежье ушко  ПОКОМ</v>
          </cell>
          <cell r="D245">
            <v>207</v>
          </cell>
        </row>
        <row r="246">
          <cell r="A246" t="str">
            <v>Пельмени С говядиной и свининой, ВЕС, сфера пуговки Мясная Галерея  ПОКОМ</v>
          </cell>
          <cell r="D246">
            <v>95</v>
          </cell>
        </row>
        <row r="247">
          <cell r="A247" t="str">
            <v>Пельмени Со свининой и говядиной ТМ Особый рецепт Любимая ложка 1,0 кг  ПОКОМ</v>
          </cell>
          <cell r="D247">
            <v>190</v>
          </cell>
        </row>
        <row r="248">
          <cell r="A248" t="str">
            <v>Пельмени Сочные сфера 0,8 кг ТМ Стародворье  ПОКОМ</v>
          </cell>
          <cell r="D248">
            <v>54</v>
          </cell>
        </row>
        <row r="249">
          <cell r="A249" t="str">
            <v>Пипперони с/к "Эликатессе" 0,10 кг.шт.  СПК</v>
          </cell>
          <cell r="D249">
            <v>5</v>
          </cell>
        </row>
        <row r="250">
          <cell r="A250" t="str">
            <v>Пирожки с мясом 3,7кг ВЕС ТМ Зареченские  ПОКОМ</v>
          </cell>
          <cell r="D250">
            <v>33.299999999999997</v>
          </cell>
        </row>
        <row r="251">
          <cell r="A251" t="str">
            <v>Ричеза с/к 230 гр.шт.  СПК</v>
          </cell>
          <cell r="D251">
            <v>20</v>
          </cell>
        </row>
        <row r="252">
          <cell r="A252" t="str">
            <v>Сальчетти с/к 230 гр.шт.  СПК</v>
          </cell>
          <cell r="D252">
            <v>60</v>
          </cell>
        </row>
        <row r="253">
          <cell r="A253" t="str">
            <v>Салями с перчиком с/к "КолбасГрад" 160 гр.шт. термоус. пак.  СПК</v>
          </cell>
          <cell r="D253">
            <v>4</v>
          </cell>
        </row>
        <row r="254">
          <cell r="A254" t="str">
            <v>Салями Трюфель с/в "Эликатессе" 0,16 кг.шт.  СПК</v>
          </cell>
          <cell r="D254">
            <v>5</v>
          </cell>
        </row>
        <row r="255">
          <cell r="A255" t="str">
            <v>Сардельки "Докторские" (черева) ( в ср.защ.атм.) 1.0 кг. "Высокий вкус"  СПК</v>
          </cell>
          <cell r="D255">
            <v>22.417999999999999</v>
          </cell>
        </row>
        <row r="256">
          <cell r="A256" t="str">
            <v>Сардельки из говядины (черева) (в ср.защ.атм.) "Высокий вкус"  СПК</v>
          </cell>
          <cell r="D256">
            <v>10.116</v>
          </cell>
        </row>
        <row r="257">
          <cell r="A257" t="str">
            <v>Сервелат Фирменный в/к 0,10 кг.шт. нарезка (лоток с ср.защ.атм.)  СПК</v>
          </cell>
          <cell r="D257">
            <v>10</v>
          </cell>
        </row>
        <row r="258">
          <cell r="A258" t="str">
            <v>Сервелат Фирменный в/к 250 гр.шт. термоформ.пак.  СПК</v>
          </cell>
          <cell r="D258">
            <v>13</v>
          </cell>
        </row>
        <row r="259">
          <cell r="A259" t="str">
            <v>Сибирская особая с/к 0,10 кг.шт. нарезка (лоток с ср.защ.атм.)  СПК</v>
          </cell>
          <cell r="D259">
            <v>6</v>
          </cell>
        </row>
        <row r="260">
          <cell r="A260" t="str">
            <v>Сибирская особая с/к 0,235 кг шт.  СПК</v>
          </cell>
          <cell r="D260">
            <v>22</v>
          </cell>
        </row>
        <row r="261">
          <cell r="A261" t="str">
            <v>Сосиски "Баварские" 0,36 кг.шт. вак.упак.  СПК</v>
          </cell>
          <cell r="D261">
            <v>3</v>
          </cell>
        </row>
        <row r="262">
          <cell r="A262" t="str">
            <v>Сосиски "Молочные" 0,36 кг.шт. вак.упак.  СПК</v>
          </cell>
          <cell r="D262">
            <v>2</v>
          </cell>
        </row>
        <row r="263">
          <cell r="A263" t="str">
            <v>Сосиски Мусульманские "Просто выгодно" (в ср.защ.атм.)  СПК</v>
          </cell>
          <cell r="D263">
            <v>6.1660000000000004</v>
          </cell>
        </row>
        <row r="264">
          <cell r="A264" t="str">
            <v>Сосиски Хот-дог подкопченные (лоток с ср.защ.атм.)  СПК</v>
          </cell>
          <cell r="D264">
            <v>5.319</v>
          </cell>
        </row>
        <row r="265">
          <cell r="A265" t="str">
            <v>Сочный мегачебурек ТМ Зареченские ВЕС ПОКОМ</v>
          </cell>
          <cell r="D265">
            <v>2.2400000000000002</v>
          </cell>
        </row>
        <row r="266">
          <cell r="A266" t="str">
            <v>Торо Неро с/в "Эликатессе" 140 гр.шт.  СПК</v>
          </cell>
          <cell r="D266">
            <v>-1</v>
          </cell>
        </row>
        <row r="267">
          <cell r="A267" t="str">
            <v>Утренняя вареная ВЕС СПК</v>
          </cell>
          <cell r="D267">
            <v>12.148</v>
          </cell>
        </row>
        <row r="268">
          <cell r="A268" t="str">
            <v>Фестивальная пора с/к 235 гр.шт.  СПК</v>
          </cell>
          <cell r="D268">
            <v>49</v>
          </cell>
        </row>
        <row r="269">
          <cell r="A269" t="str">
            <v>Фестивальная пора с/к термоус.пак  СПК</v>
          </cell>
          <cell r="D269">
            <v>0.622</v>
          </cell>
        </row>
        <row r="270">
          <cell r="A270" t="str">
            <v>Фирменная с/к 200 гр. срез "Эликатессе" термоформ.пак.  СПК</v>
          </cell>
          <cell r="D270">
            <v>7</v>
          </cell>
        </row>
        <row r="271">
          <cell r="A271" t="str">
            <v>Фуэт с/в "Эликатессе" 160 гр.шт.  СПК</v>
          </cell>
          <cell r="D271">
            <v>16</v>
          </cell>
        </row>
        <row r="272">
          <cell r="A272" t="str">
            <v>Хинкали Классические ТМ Зареченские ВЕС ПОКОМ</v>
          </cell>
          <cell r="D272">
            <v>35</v>
          </cell>
        </row>
        <row r="273">
          <cell r="A273" t="str">
            <v>Хот-догстер ТМ Горячая штучка ТС Хот-Догстер флоу-пак 0,09 кг. ПОКОМ</v>
          </cell>
          <cell r="D273">
            <v>46</v>
          </cell>
        </row>
        <row r="274">
          <cell r="A274" t="str">
            <v>Хотстеры с сыром 0,25кг ТМ Горячая штучка  ПОКОМ</v>
          </cell>
          <cell r="D274">
            <v>1</v>
          </cell>
        </row>
        <row r="275">
          <cell r="A275" t="str">
            <v>Хотстеры ТМ Горячая штучка ТС Хотстеры 0,25 кг зам  ПОКОМ</v>
          </cell>
          <cell r="D275">
            <v>375</v>
          </cell>
        </row>
        <row r="276">
          <cell r="A276" t="str">
            <v>Хрустящие крылышки острые к пиву ТМ Горячая штучка 0,3кг зам  ПОКОМ</v>
          </cell>
          <cell r="D276">
            <v>1</v>
          </cell>
        </row>
        <row r="277">
          <cell r="A277" t="str">
            <v>Хрустящие крылышки ТМ Горячая штучка 0,3 кг зам  ПОКОМ</v>
          </cell>
          <cell r="D277">
            <v>6</v>
          </cell>
        </row>
        <row r="278">
          <cell r="A278" t="str">
            <v>Чебупели Курочка гриль ТМ Горячая штучка, 0,3 кг зам  ПОКОМ</v>
          </cell>
          <cell r="D278">
            <v>40</v>
          </cell>
        </row>
        <row r="279">
          <cell r="A279" t="str">
            <v>Чебупицца курочка по-итальянски Горячая штучка 0,25 кг зам  ПОКОМ</v>
          </cell>
          <cell r="D279">
            <v>627</v>
          </cell>
        </row>
        <row r="280">
          <cell r="A280" t="str">
            <v>Чебупицца Маргарита 0,2кг ТМ Горячая штучка ТС Foodgital  ПОКОМ</v>
          </cell>
          <cell r="D280">
            <v>176</v>
          </cell>
        </row>
        <row r="281">
          <cell r="A281" t="str">
            <v>Чебупицца Пепперони ТМ Горячая штучка ТС Чебупицца 0.25кг зам  ПОКОМ</v>
          </cell>
          <cell r="D281">
            <v>746</v>
          </cell>
        </row>
        <row r="282">
          <cell r="A282" t="str">
            <v>Чебупицца со вкусом 4 сыра 0,2кг ТМ Горячая штучка ТС Foodgital  ПОКОМ</v>
          </cell>
          <cell r="D282">
            <v>137</v>
          </cell>
        </row>
        <row r="283">
          <cell r="A283" t="str">
            <v>Чебуреки сочные ВЕС ТМ Зареченские  ПОКОМ</v>
          </cell>
          <cell r="D283">
            <v>130</v>
          </cell>
        </row>
        <row r="284">
          <cell r="A284" t="str">
            <v>Шпикачки Русские (черева) (в ср.защ.атм.) "Высокий вкус"  СПК</v>
          </cell>
          <cell r="D284">
            <v>7.3879999999999999</v>
          </cell>
        </row>
        <row r="285">
          <cell r="A285" t="str">
            <v>Юбилейная с/к 0,235 кг.шт.  СПК</v>
          </cell>
          <cell r="D285">
            <v>79</v>
          </cell>
        </row>
        <row r="286">
          <cell r="A286" t="str">
            <v>Итого</v>
          </cell>
          <cell r="D286">
            <v>65541.001999999993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68" style="1" customWidth="1"/>
    <col min="2" max="2" width="4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2" width="0.83203125" style="5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6640625" style="5" customWidth="1"/>
    <col min="36" max="36" width="6.33203125" style="5" customWidth="1"/>
    <col min="37" max="38" width="0.832031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X5" s="14" t="s">
        <v>135</v>
      </c>
      <c r="AE5" s="5" t="s">
        <v>136</v>
      </c>
      <c r="AF5" s="5" t="s">
        <v>137</v>
      </c>
      <c r="AG5" s="14" t="s">
        <v>138</v>
      </c>
      <c r="AH5" s="14" t="s">
        <v>139</v>
      </c>
      <c r="AJ5" s="14" t="s">
        <v>135</v>
      </c>
    </row>
    <row r="6" spans="1:39" ht="11.1" customHeight="1" x14ac:dyDescent="0.2">
      <c r="A6" s="6"/>
      <c r="B6" s="6"/>
      <c r="C6" s="3"/>
      <c r="D6" s="3"/>
      <c r="E6" s="12">
        <f>SUM(E7:E156)</f>
        <v>182681.88700000002</v>
      </c>
      <c r="F6" s="12">
        <f>SUM(F7:F156)</f>
        <v>90285.693999999989</v>
      </c>
      <c r="J6" s="12">
        <f>SUM(J7:J156)</f>
        <v>186880.37400000001</v>
      </c>
      <c r="K6" s="12">
        <f t="shared" ref="K6:X6" si="0">SUM(K7:K156)</f>
        <v>-4198.4869999999992</v>
      </c>
      <c r="L6" s="12">
        <f t="shared" si="0"/>
        <v>29530</v>
      </c>
      <c r="M6" s="12">
        <f t="shared" si="0"/>
        <v>11100</v>
      </c>
      <c r="N6" s="12">
        <f t="shared" si="0"/>
        <v>29440</v>
      </c>
      <c r="O6" s="12">
        <f t="shared" si="0"/>
        <v>29540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32917.977399999996</v>
      </c>
      <c r="X6" s="12">
        <f t="shared" si="0"/>
        <v>31530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18092</v>
      </c>
      <c r="AE6" s="12">
        <f t="shared" ref="AE6" si="5">SUM(AE7:AE156)</f>
        <v>28254.349000000013</v>
      </c>
      <c r="AF6" s="12">
        <f t="shared" ref="AF6" si="6">SUM(AF7:AF156)</f>
        <v>26363.711800000001</v>
      </c>
      <c r="AG6" s="12">
        <f t="shared" ref="AG6" si="7">SUM(AG7:AG156)</f>
        <v>27373.962999999996</v>
      </c>
      <c r="AH6" s="12">
        <f t="shared" ref="AH6" si="8">SUM(AH7:AH156)</f>
        <v>33131.554000000004</v>
      </c>
      <c r="AI6" s="12"/>
      <c r="AJ6" s="12">
        <f t="shared" ref="AJ6" si="9">SUM(AJ7:AJ156)</f>
        <v>17550.25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173.22499999999999</v>
      </c>
      <c r="D7" s="8">
        <v>2187.7640000000001</v>
      </c>
      <c r="E7" s="8">
        <v>849.40700000000004</v>
      </c>
      <c r="F7" s="8">
        <v>707.98099999999999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876.73900000000003</v>
      </c>
      <c r="K7" s="13">
        <f>E7-J7</f>
        <v>-27.331999999999994</v>
      </c>
      <c r="L7" s="13">
        <f>VLOOKUP(A:A,[1]TDSheet!$A:$N,14,0)</f>
        <v>170</v>
      </c>
      <c r="M7" s="13">
        <f>VLOOKUP(A:A,[1]TDSheet!$A:$U,21,0)</f>
        <v>50</v>
      </c>
      <c r="N7" s="13">
        <f>VLOOKUP(A:A,[1]TDSheet!$A:$V,22,0)</f>
        <v>100</v>
      </c>
      <c r="O7" s="13">
        <f>VLOOKUP(A:A,[1]TDSheet!$A:$X,24,0)</f>
        <v>150</v>
      </c>
      <c r="P7" s="13"/>
      <c r="Q7" s="13"/>
      <c r="R7" s="13"/>
      <c r="S7" s="13"/>
      <c r="T7" s="13"/>
      <c r="U7" s="13"/>
      <c r="V7" s="13"/>
      <c r="W7" s="13">
        <f>(E7-AD7)/5</f>
        <v>169.88140000000001</v>
      </c>
      <c r="X7" s="15"/>
      <c r="Y7" s="16">
        <f>(F7+L7+M7+N7+O7+X7)/W7</f>
        <v>6.9341375806886445</v>
      </c>
      <c r="Z7" s="13">
        <f>F7/W7</f>
        <v>4.1675015628550272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116.42840000000001</v>
      </c>
      <c r="AF7" s="13">
        <f>VLOOKUP(A:A,[1]TDSheet!$A:$AF,32,0)</f>
        <v>112.917</v>
      </c>
      <c r="AG7" s="13">
        <f>VLOOKUP(A:A,[1]TDSheet!$A:$AG,33,0)</f>
        <v>164.91159999999999</v>
      </c>
      <c r="AH7" s="13">
        <f>VLOOKUP(A:A,[3]TDSheet!$A:$D,4,0)</f>
        <v>61.557000000000002</v>
      </c>
      <c r="AI7" s="13" t="str">
        <f>VLOOKUP(A:A,[1]TDSheet!$A:$AI,35,0)</f>
        <v>ябиюль</v>
      </c>
      <c r="AJ7" s="13">
        <f>X7*H7</f>
        <v>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200.03</v>
      </c>
      <c r="D8" s="8">
        <v>3179.8960000000002</v>
      </c>
      <c r="E8" s="8">
        <v>897.16399999999999</v>
      </c>
      <c r="F8" s="8">
        <v>722.91200000000003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946.48500000000001</v>
      </c>
      <c r="K8" s="13">
        <f t="shared" ref="K8:K71" si="10">E8-J8</f>
        <v>-49.321000000000026</v>
      </c>
      <c r="L8" s="13">
        <f>VLOOKUP(A:A,[1]TDSheet!$A:$N,14,0)</f>
        <v>190</v>
      </c>
      <c r="M8" s="13">
        <f>VLOOKUP(A:A,[1]TDSheet!$A:$U,21,0)</f>
        <v>0</v>
      </c>
      <c r="N8" s="13">
        <f>VLOOKUP(A:A,[1]TDSheet!$A:$V,22,0)</f>
        <v>0</v>
      </c>
      <c r="O8" s="13">
        <f>VLOOKUP(A:A,[1]TDSheet!$A:$X,24,0)</f>
        <v>150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179.43279999999999</v>
      </c>
      <c r="X8" s="15">
        <v>150</v>
      </c>
      <c r="Y8" s="16">
        <f t="shared" ref="Y8:Y71" si="12">(F8+L8+M8+N8+O8+X8)/W8</f>
        <v>6.7597005675662425</v>
      </c>
      <c r="Z8" s="13">
        <f t="shared" ref="Z8:Z71" si="13">F8/W8</f>
        <v>4.0288732048989937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198.3828</v>
      </c>
      <c r="AF8" s="13">
        <f>VLOOKUP(A:A,[1]TDSheet!$A:$AF,32,0)</f>
        <v>156.4554</v>
      </c>
      <c r="AG8" s="13">
        <f>VLOOKUP(A:A,[1]TDSheet!$A:$AG,33,0)</f>
        <v>178.25460000000001</v>
      </c>
      <c r="AH8" s="13">
        <f>VLOOKUP(A:A,[3]TDSheet!$A:$D,4,0)</f>
        <v>214.858</v>
      </c>
      <c r="AI8" s="13" t="str">
        <f>VLOOKUP(A:A,[1]TDSheet!$A:$AI,35,0)</f>
        <v>оконч</v>
      </c>
      <c r="AJ8" s="13">
        <f t="shared" ref="AJ8:AJ71" si="14">X8*H8</f>
        <v>150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395.91800000000001</v>
      </c>
      <c r="D9" s="8">
        <v>9952.3690000000006</v>
      </c>
      <c r="E9" s="8">
        <v>3620.0650000000001</v>
      </c>
      <c r="F9" s="8">
        <v>1864.5540000000001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3675.5509999999999</v>
      </c>
      <c r="K9" s="13">
        <f t="shared" si="10"/>
        <v>-55.485999999999876</v>
      </c>
      <c r="L9" s="13">
        <f>VLOOKUP(A:A,[1]TDSheet!$A:$N,14,0)</f>
        <v>700</v>
      </c>
      <c r="M9" s="13">
        <f>VLOOKUP(A:A,[1]TDSheet!$A:$U,21,0)</f>
        <v>700</v>
      </c>
      <c r="N9" s="13">
        <f>VLOOKUP(A:A,[1]TDSheet!$A:$V,22,0)</f>
        <v>600</v>
      </c>
      <c r="O9" s="13">
        <f>VLOOKUP(A:A,[1]TDSheet!$A:$X,24,0)</f>
        <v>700</v>
      </c>
      <c r="P9" s="13"/>
      <c r="Q9" s="13"/>
      <c r="R9" s="13"/>
      <c r="S9" s="13"/>
      <c r="T9" s="13"/>
      <c r="U9" s="13"/>
      <c r="V9" s="13"/>
      <c r="W9" s="13">
        <f t="shared" si="11"/>
        <v>724.01300000000003</v>
      </c>
      <c r="X9" s="15">
        <v>380</v>
      </c>
      <c r="Y9" s="16">
        <f t="shared" si="12"/>
        <v>6.8293718482955414</v>
      </c>
      <c r="Z9" s="13">
        <f t="shared" si="13"/>
        <v>2.5753045870723317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513.16380000000004</v>
      </c>
      <c r="AF9" s="13">
        <f>VLOOKUP(A:A,[1]TDSheet!$A:$AF,32,0)</f>
        <v>551.42460000000005</v>
      </c>
      <c r="AG9" s="13">
        <f>VLOOKUP(A:A,[1]TDSheet!$A:$AG,33,0)</f>
        <v>577.41360000000009</v>
      </c>
      <c r="AH9" s="13">
        <f>VLOOKUP(A:A,[3]TDSheet!$A:$D,4,0)</f>
        <v>395.79</v>
      </c>
      <c r="AI9" s="13" t="str">
        <f>VLOOKUP(A:A,[1]TDSheet!$A:$AI,35,0)</f>
        <v>продиюль</v>
      </c>
      <c r="AJ9" s="13">
        <f t="shared" si="14"/>
        <v>380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-132</v>
      </c>
      <c r="D10" s="8">
        <v>8736</v>
      </c>
      <c r="E10" s="8">
        <v>4547</v>
      </c>
      <c r="F10" s="8">
        <v>1946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4782</v>
      </c>
      <c r="K10" s="13">
        <f t="shared" si="10"/>
        <v>-235</v>
      </c>
      <c r="L10" s="13">
        <f>VLOOKUP(A:A,[1]TDSheet!$A:$N,14,0)</f>
        <v>700</v>
      </c>
      <c r="M10" s="13">
        <f>VLOOKUP(A:A,[1]TDSheet!$A:$U,21,0)</f>
        <v>200</v>
      </c>
      <c r="N10" s="13">
        <f>VLOOKUP(A:A,[1]TDSheet!$A:$V,22,0)</f>
        <v>500</v>
      </c>
      <c r="O10" s="13">
        <f>VLOOKUP(A:A,[1]TDSheet!$A:$X,24,0)</f>
        <v>600</v>
      </c>
      <c r="P10" s="13"/>
      <c r="Q10" s="13"/>
      <c r="R10" s="13"/>
      <c r="S10" s="13"/>
      <c r="T10" s="13"/>
      <c r="U10" s="13"/>
      <c r="V10" s="13"/>
      <c r="W10" s="13">
        <f t="shared" si="11"/>
        <v>729.4</v>
      </c>
      <c r="X10" s="15">
        <v>850</v>
      </c>
      <c r="Y10" s="16">
        <f t="shared" si="12"/>
        <v>6.5752673430216619</v>
      </c>
      <c r="Z10" s="13">
        <f t="shared" si="13"/>
        <v>2.6679462571976966</v>
      </c>
      <c r="AA10" s="13"/>
      <c r="AB10" s="13"/>
      <c r="AC10" s="13"/>
      <c r="AD10" s="13">
        <f>VLOOKUP(A:A,[1]TDSheet!$A:$AD,30,0)</f>
        <v>900</v>
      </c>
      <c r="AE10" s="13">
        <f>VLOOKUP(A:A,[1]TDSheet!$A:$AE,31,0)</f>
        <v>607.20000000000005</v>
      </c>
      <c r="AF10" s="13">
        <f>VLOOKUP(A:A,[1]TDSheet!$A:$AF,32,0)</f>
        <v>553.6</v>
      </c>
      <c r="AG10" s="13">
        <f>VLOOKUP(A:A,[1]TDSheet!$A:$AG,33,0)</f>
        <v>615.20000000000005</v>
      </c>
      <c r="AH10" s="13">
        <f>VLOOKUP(A:A,[3]TDSheet!$A:$D,4,0)</f>
        <v>669</v>
      </c>
      <c r="AI10" s="13" t="str">
        <f>VLOOKUP(A:A,[1]TDSheet!$A:$AI,35,0)</f>
        <v>оконч</v>
      </c>
      <c r="AJ10" s="13">
        <f t="shared" si="14"/>
        <v>340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698</v>
      </c>
      <c r="D11" s="8">
        <v>38279</v>
      </c>
      <c r="E11" s="8">
        <v>7252</v>
      </c>
      <c r="F11" s="8">
        <v>3413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7338</v>
      </c>
      <c r="K11" s="13">
        <f t="shared" si="10"/>
        <v>-86</v>
      </c>
      <c r="L11" s="13">
        <f>VLOOKUP(A:A,[1]TDSheet!$A:$N,14,0)</f>
        <v>1300</v>
      </c>
      <c r="M11" s="13">
        <f>VLOOKUP(A:A,[1]TDSheet!$A:$U,21,0)</f>
        <v>200</v>
      </c>
      <c r="N11" s="13">
        <f>VLOOKUP(A:A,[1]TDSheet!$A:$V,22,0)</f>
        <v>1000</v>
      </c>
      <c r="O11" s="13">
        <f>VLOOKUP(A:A,[1]TDSheet!$A:$X,24,0)</f>
        <v>1100</v>
      </c>
      <c r="P11" s="13"/>
      <c r="Q11" s="13"/>
      <c r="R11" s="13"/>
      <c r="S11" s="13"/>
      <c r="T11" s="13"/>
      <c r="U11" s="13"/>
      <c r="V11" s="13"/>
      <c r="W11" s="13">
        <f t="shared" si="11"/>
        <v>1169.5999999999999</v>
      </c>
      <c r="X11" s="15">
        <v>1000</v>
      </c>
      <c r="Y11" s="16">
        <f t="shared" si="12"/>
        <v>6.8510601915184681</v>
      </c>
      <c r="Z11" s="13">
        <f t="shared" si="13"/>
        <v>2.9180916552667582</v>
      </c>
      <c r="AA11" s="13"/>
      <c r="AB11" s="13"/>
      <c r="AC11" s="13"/>
      <c r="AD11" s="13">
        <f>VLOOKUP(A:A,[1]TDSheet!$A:$AD,30,0)</f>
        <v>1404</v>
      </c>
      <c r="AE11" s="13">
        <f>VLOOKUP(A:A,[1]TDSheet!$A:$AE,31,0)</f>
        <v>876.4</v>
      </c>
      <c r="AF11" s="13">
        <f>VLOOKUP(A:A,[1]TDSheet!$A:$AF,32,0)</f>
        <v>792.4</v>
      </c>
      <c r="AG11" s="13">
        <f>VLOOKUP(A:A,[1]TDSheet!$A:$AG,33,0)</f>
        <v>1047</v>
      </c>
      <c r="AH11" s="13">
        <f>VLOOKUP(A:A,[3]TDSheet!$A:$D,4,0)</f>
        <v>1162</v>
      </c>
      <c r="AI11" s="13" t="str">
        <f>VLOOKUP(A:A,[1]TDSheet!$A:$AI,35,0)</f>
        <v>ябиюль</v>
      </c>
      <c r="AJ11" s="13">
        <f t="shared" si="14"/>
        <v>450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768</v>
      </c>
      <c r="D12" s="8">
        <v>63628</v>
      </c>
      <c r="E12" s="8">
        <v>8345</v>
      </c>
      <c r="F12" s="8">
        <v>2706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8520</v>
      </c>
      <c r="K12" s="13">
        <f t="shared" si="10"/>
        <v>-175</v>
      </c>
      <c r="L12" s="13">
        <f>VLOOKUP(A:A,[1]TDSheet!$A:$N,14,0)</f>
        <v>1100</v>
      </c>
      <c r="M12" s="13">
        <f>VLOOKUP(A:A,[1]TDSheet!$A:$U,21,0)</f>
        <v>1000</v>
      </c>
      <c r="N12" s="13">
        <f>VLOOKUP(A:A,[1]TDSheet!$A:$V,22,0)</f>
        <v>1100</v>
      </c>
      <c r="O12" s="13">
        <f>VLOOKUP(A:A,[1]TDSheet!$A:$X,24,0)</f>
        <v>1200</v>
      </c>
      <c r="P12" s="13"/>
      <c r="Q12" s="13"/>
      <c r="R12" s="13"/>
      <c r="S12" s="13"/>
      <c r="T12" s="13"/>
      <c r="U12" s="13"/>
      <c r="V12" s="13"/>
      <c r="W12" s="13">
        <f t="shared" si="11"/>
        <v>1369</v>
      </c>
      <c r="X12" s="15">
        <v>1600</v>
      </c>
      <c r="Y12" s="16">
        <f t="shared" si="12"/>
        <v>6.3593864134404674</v>
      </c>
      <c r="Z12" s="13">
        <f t="shared" si="13"/>
        <v>1.9766252739225711</v>
      </c>
      <c r="AA12" s="13"/>
      <c r="AB12" s="13"/>
      <c r="AC12" s="13"/>
      <c r="AD12" s="13">
        <f>VLOOKUP(A:A,[1]TDSheet!$A:$AD,30,0)</f>
        <v>1500</v>
      </c>
      <c r="AE12" s="13">
        <f>VLOOKUP(A:A,[1]TDSheet!$A:$AE,31,0)</f>
        <v>1043</v>
      </c>
      <c r="AF12" s="13">
        <f>VLOOKUP(A:A,[1]TDSheet!$A:$AF,32,0)</f>
        <v>1069</v>
      </c>
      <c r="AG12" s="13">
        <f>VLOOKUP(A:A,[1]TDSheet!$A:$AG,33,0)</f>
        <v>1005.4</v>
      </c>
      <c r="AH12" s="13">
        <f>VLOOKUP(A:A,[3]TDSheet!$A:$D,4,0)</f>
        <v>1430</v>
      </c>
      <c r="AI12" s="13">
        <f>VLOOKUP(A:A,[1]TDSheet!$A:$AI,35,0)</f>
        <v>0</v>
      </c>
      <c r="AJ12" s="13">
        <f t="shared" si="14"/>
        <v>720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21</v>
      </c>
      <c r="D13" s="8">
        <v>206</v>
      </c>
      <c r="E13" s="8">
        <v>50</v>
      </c>
      <c r="F13" s="8">
        <v>90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80</v>
      </c>
      <c r="K13" s="13">
        <f t="shared" si="10"/>
        <v>-30</v>
      </c>
      <c r="L13" s="13">
        <f>VLOOKUP(A:A,[1]TDSheet!$A:$N,14,0)</f>
        <v>0</v>
      </c>
      <c r="M13" s="13">
        <f>VLOOKUP(A:A,[1]TDSheet!$A:$U,21,0)</f>
        <v>0</v>
      </c>
      <c r="N13" s="13">
        <f>VLOOKUP(A:A,[1]TDSheet!$A:$V,22,0)</f>
        <v>0</v>
      </c>
      <c r="O13" s="13">
        <f>VLOOKUP(A:A,[1]TDSheet!$A:$X,24,0)</f>
        <v>20</v>
      </c>
      <c r="P13" s="13"/>
      <c r="Q13" s="13"/>
      <c r="R13" s="13"/>
      <c r="S13" s="13"/>
      <c r="T13" s="13"/>
      <c r="U13" s="13"/>
      <c r="V13" s="13"/>
      <c r="W13" s="13">
        <f t="shared" si="11"/>
        <v>10</v>
      </c>
      <c r="X13" s="15"/>
      <c r="Y13" s="16">
        <f t="shared" si="12"/>
        <v>11</v>
      </c>
      <c r="Z13" s="13">
        <f t="shared" si="13"/>
        <v>9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14.2</v>
      </c>
      <c r="AF13" s="13">
        <f>VLOOKUP(A:A,[1]TDSheet!$A:$AF,32,0)</f>
        <v>12.2</v>
      </c>
      <c r="AG13" s="13">
        <f>VLOOKUP(A:A,[1]TDSheet!$A:$AG,33,0)</f>
        <v>13</v>
      </c>
      <c r="AH13" s="13">
        <f>VLOOKUP(A:A,[3]TDSheet!$A:$D,4,0)</f>
        <v>14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150</v>
      </c>
      <c r="D14" s="8">
        <v>601</v>
      </c>
      <c r="E14" s="8">
        <v>317</v>
      </c>
      <c r="F14" s="8">
        <v>206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359</v>
      </c>
      <c r="K14" s="13">
        <f t="shared" si="10"/>
        <v>-42</v>
      </c>
      <c r="L14" s="13">
        <f>VLOOKUP(A:A,[1]TDSheet!$A:$N,14,0)</f>
        <v>200</v>
      </c>
      <c r="M14" s="13">
        <f>VLOOKUP(A:A,[1]TDSheet!$A:$U,21,0)</f>
        <v>0</v>
      </c>
      <c r="N14" s="13">
        <f>VLOOKUP(A:A,[1]TDSheet!$A:$V,22,0)</f>
        <v>0</v>
      </c>
      <c r="O14" s="13">
        <f>VLOOKUP(A:A,[1]TDSheet!$A:$X,24,0)</f>
        <v>100</v>
      </c>
      <c r="P14" s="13"/>
      <c r="Q14" s="13"/>
      <c r="R14" s="13"/>
      <c r="S14" s="13"/>
      <c r="T14" s="13"/>
      <c r="U14" s="13"/>
      <c r="V14" s="13"/>
      <c r="W14" s="13">
        <f t="shared" si="11"/>
        <v>63.4</v>
      </c>
      <c r="X14" s="15"/>
      <c r="Y14" s="16">
        <f t="shared" si="12"/>
        <v>7.9810725552050474</v>
      </c>
      <c r="Z14" s="13">
        <f t="shared" si="13"/>
        <v>3.2492113564668772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60</v>
      </c>
      <c r="AF14" s="13">
        <f>VLOOKUP(A:A,[1]TDSheet!$A:$AF,32,0)</f>
        <v>62.4</v>
      </c>
      <c r="AG14" s="13">
        <f>VLOOKUP(A:A,[1]TDSheet!$A:$AG,33,0)</f>
        <v>53.6</v>
      </c>
      <c r="AH14" s="13">
        <f>VLOOKUP(A:A,[3]TDSheet!$A:$D,4,0)</f>
        <v>93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93</v>
      </c>
      <c r="D15" s="8">
        <v>923</v>
      </c>
      <c r="E15" s="8">
        <v>379</v>
      </c>
      <c r="F15" s="8">
        <v>177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425</v>
      </c>
      <c r="K15" s="13">
        <f t="shared" si="10"/>
        <v>-46</v>
      </c>
      <c r="L15" s="13">
        <f>VLOOKUP(A:A,[1]TDSheet!$A:$N,14,0)</f>
        <v>60</v>
      </c>
      <c r="M15" s="13">
        <f>VLOOKUP(A:A,[1]TDSheet!$A:$U,21,0)</f>
        <v>50</v>
      </c>
      <c r="N15" s="13">
        <f>VLOOKUP(A:A,[1]TDSheet!$A:$V,22,0)</f>
        <v>50</v>
      </c>
      <c r="O15" s="13">
        <f>VLOOKUP(A:A,[1]TDSheet!$A:$X,24,0)</f>
        <v>80</v>
      </c>
      <c r="P15" s="13"/>
      <c r="Q15" s="13"/>
      <c r="R15" s="13"/>
      <c r="S15" s="13"/>
      <c r="T15" s="13"/>
      <c r="U15" s="13"/>
      <c r="V15" s="13"/>
      <c r="W15" s="13">
        <f t="shared" si="11"/>
        <v>75.8</v>
      </c>
      <c r="X15" s="15">
        <v>100</v>
      </c>
      <c r="Y15" s="16">
        <f t="shared" si="12"/>
        <v>6.8205804749340375</v>
      </c>
      <c r="Z15" s="13">
        <f t="shared" si="13"/>
        <v>2.3350923482849604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74.599999999999994</v>
      </c>
      <c r="AF15" s="13">
        <f>VLOOKUP(A:A,[1]TDSheet!$A:$AF,32,0)</f>
        <v>62</v>
      </c>
      <c r="AG15" s="13">
        <f>VLOOKUP(A:A,[1]TDSheet!$A:$AG,33,0)</f>
        <v>60.4</v>
      </c>
      <c r="AH15" s="13">
        <f>VLOOKUP(A:A,[3]TDSheet!$A:$D,4,0)</f>
        <v>115</v>
      </c>
      <c r="AI15" s="13">
        <f>VLOOKUP(A:A,[1]TDSheet!$A:$AI,35,0)</f>
        <v>0</v>
      </c>
      <c r="AJ15" s="13">
        <f t="shared" si="14"/>
        <v>30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405.8</v>
      </c>
      <c r="D16" s="8">
        <v>3684.2</v>
      </c>
      <c r="E16" s="8">
        <v>1664</v>
      </c>
      <c r="F16" s="8">
        <v>1078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1717</v>
      </c>
      <c r="K16" s="13">
        <f t="shared" si="10"/>
        <v>-53</v>
      </c>
      <c r="L16" s="13">
        <f>VLOOKUP(A:A,[1]TDSheet!$A:$N,14,0)</f>
        <v>1200</v>
      </c>
      <c r="M16" s="13">
        <f>VLOOKUP(A:A,[1]TDSheet!$A:$U,21,0)</f>
        <v>0</v>
      </c>
      <c r="N16" s="13">
        <f>VLOOKUP(A:A,[1]TDSheet!$A:$V,22,0)</f>
        <v>0</v>
      </c>
      <c r="O16" s="13">
        <f>VLOOKUP(A:A,[1]TDSheet!$A:$X,24,0)</f>
        <v>700</v>
      </c>
      <c r="P16" s="13"/>
      <c r="Q16" s="13"/>
      <c r="R16" s="13"/>
      <c r="S16" s="13"/>
      <c r="T16" s="13"/>
      <c r="U16" s="13"/>
      <c r="V16" s="13"/>
      <c r="W16" s="13">
        <f t="shared" si="11"/>
        <v>332.8</v>
      </c>
      <c r="X16" s="15"/>
      <c r="Y16" s="16">
        <f t="shared" si="12"/>
        <v>8.9483173076923066</v>
      </c>
      <c r="Z16" s="13">
        <f t="shared" si="13"/>
        <v>3.2391826923076921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306.8</v>
      </c>
      <c r="AF16" s="13">
        <f>VLOOKUP(A:A,[1]TDSheet!$A:$AF,32,0)</f>
        <v>298.8</v>
      </c>
      <c r="AG16" s="13">
        <f>VLOOKUP(A:A,[1]TDSheet!$A:$AG,33,0)</f>
        <v>302.60000000000002</v>
      </c>
      <c r="AH16" s="13">
        <f>VLOOKUP(A:A,[3]TDSheet!$A:$D,4,0)</f>
        <v>409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305</v>
      </c>
      <c r="D17" s="8">
        <v>1517</v>
      </c>
      <c r="E17" s="8">
        <v>815</v>
      </c>
      <c r="F17" s="8">
        <v>524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884</v>
      </c>
      <c r="K17" s="13">
        <f t="shared" si="10"/>
        <v>-69</v>
      </c>
      <c r="L17" s="13">
        <f>VLOOKUP(A:A,[1]TDSheet!$A:$N,14,0)</f>
        <v>150</v>
      </c>
      <c r="M17" s="13">
        <f>VLOOKUP(A:A,[1]TDSheet!$A:$U,21,0)</f>
        <v>50</v>
      </c>
      <c r="N17" s="13">
        <f>VLOOKUP(A:A,[1]TDSheet!$A:$V,22,0)</f>
        <v>150</v>
      </c>
      <c r="O17" s="13">
        <f>VLOOKUP(A:A,[1]TDSheet!$A:$X,24,0)</f>
        <v>150</v>
      </c>
      <c r="P17" s="13"/>
      <c r="Q17" s="13"/>
      <c r="R17" s="13"/>
      <c r="S17" s="13"/>
      <c r="T17" s="13"/>
      <c r="U17" s="13"/>
      <c r="V17" s="13"/>
      <c r="W17" s="13">
        <f t="shared" si="11"/>
        <v>163</v>
      </c>
      <c r="X17" s="15">
        <v>100</v>
      </c>
      <c r="Y17" s="16">
        <f t="shared" si="12"/>
        <v>6.8957055214723928</v>
      </c>
      <c r="Z17" s="13">
        <f t="shared" si="13"/>
        <v>3.2147239263803682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153.4</v>
      </c>
      <c r="AF17" s="13">
        <f>VLOOKUP(A:A,[1]TDSheet!$A:$AF,32,0)</f>
        <v>144.19999999999999</v>
      </c>
      <c r="AG17" s="13">
        <f>VLOOKUP(A:A,[1]TDSheet!$A:$AG,33,0)</f>
        <v>137</v>
      </c>
      <c r="AH17" s="13">
        <f>VLOOKUP(A:A,[3]TDSheet!$A:$D,4,0)</f>
        <v>117</v>
      </c>
      <c r="AI17" s="13" t="str">
        <f>VLOOKUP(A:A,[1]TDSheet!$A:$AI,35,0)</f>
        <v>оконч</v>
      </c>
      <c r="AJ17" s="13">
        <f t="shared" si="14"/>
        <v>35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78</v>
      </c>
      <c r="D18" s="8">
        <v>242</v>
      </c>
      <c r="E18" s="8">
        <v>128</v>
      </c>
      <c r="F18" s="8">
        <v>101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167</v>
      </c>
      <c r="K18" s="13">
        <f t="shared" si="10"/>
        <v>-39</v>
      </c>
      <c r="L18" s="13">
        <f>VLOOKUP(A:A,[1]TDSheet!$A:$N,14,0)</f>
        <v>30</v>
      </c>
      <c r="M18" s="13">
        <f>VLOOKUP(A:A,[1]TDSheet!$A:$U,21,0)</f>
        <v>0</v>
      </c>
      <c r="N18" s="13">
        <f>VLOOKUP(A:A,[1]TDSheet!$A:$V,22,0)</f>
        <v>30</v>
      </c>
      <c r="O18" s="13">
        <f>VLOOKUP(A:A,[1]TDSheet!$A:$X,24,0)</f>
        <v>30</v>
      </c>
      <c r="P18" s="13"/>
      <c r="Q18" s="13"/>
      <c r="R18" s="13"/>
      <c r="S18" s="13"/>
      <c r="T18" s="13"/>
      <c r="U18" s="13"/>
      <c r="V18" s="13"/>
      <c r="W18" s="13">
        <f t="shared" si="11"/>
        <v>25.6</v>
      </c>
      <c r="X18" s="15"/>
      <c r="Y18" s="16">
        <f t="shared" si="12"/>
        <v>7.4609375</v>
      </c>
      <c r="Z18" s="13">
        <f t="shared" si="13"/>
        <v>3.9453125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28.2</v>
      </c>
      <c r="AF18" s="13">
        <f>VLOOKUP(A:A,[1]TDSheet!$A:$AF,32,0)</f>
        <v>20.6</v>
      </c>
      <c r="AG18" s="13">
        <f>VLOOKUP(A:A,[1]TDSheet!$A:$AG,33,0)</f>
        <v>23.6</v>
      </c>
      <c r="AH18" s="13">
        <f>VLOOKUP(A:A,[3]TDSheet!$A:$D,4,0)</f>
        <v>18</v>
      </c>
      <c r="AI18" s="13">
        <f>VLOOKUP(A:A,[1]TDSheet!$A:$AI,35,0)</f>
        <v>0</v>
      </c>
      <c r="AJ18" s="13">
        <f t="shared" si="14"/>
        <v>0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74</v>
      </c>
      <c r="D19" s="8">
        <v>477</v>
      </c>
      <c r="E19" s="8">
        <v>204</v>
      </c>
      <c r="F19" s="8">
        <v>211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212</v>
      </c>
      <c r="K19" s="13">
        <f t="shared" si="10"/>
        <v>-8</v>
      </c>
      <c r="L19" s="13">
        <f>VLOOKUP(A:A,[1]TDSheet!$A:$N,14,0)</f>
        <v>30</v>
      </c>
      <c r="M19" s="13">
        <f>VLOOKUP(A:A,[1]TDSheet!$A:$U,21,0)</f>
        <v>0</v>
      </c>
      <c r="N19" s="13">
        <f>VLOOKUP(A:A,[1]TDSheet!$A:$V,22,0)</f>
        <v>30</v>
      </c>
      <c r="O19" s="13">
        <f>VLOOKUP(A:A,[1]TDSheet!$A:$X,24,0)</f>
        <v>0</v>
      </c>
      <c r="P19" s="13"/>
      <c r="Q19" s="13"/>
      <c r="R19" s="13"/>
      <c r="S19" s="13"/>
      <c r="T19" s="13"/>
      <c r="U19" s="13"/>
      <c r="V19" s="13"/>
      <c r="W19" s="13">
        <f t="shared" si="11"/>
        <v>40.799999999999997</v>
      </c>
      <c r="X19" s="15">
        <v>30</v>
      </c>
      <c r="Y19" s="16">
        <f t="shared" si="12"/>
        <v>7.3774509803921573</v>
      </c>
      <c r="Z19" s="13">
        <f t="shared" si="13"/>
        <v>5.1715686274509807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46.8</v>
      </c>
      <c r="AF19" s="13">
        <f>VLOOKUP(A:A,[1]TDSheet!$A:$AF,32,0)</f>
        <v>30.4</v>
      </c>
      <c r="AG19" s="13">
        <f>VLOOKUP(A:A,[1]TDSheet!$A:$AG,33,0)</f>
        <v>45</v>
      </c>
      <c r="AH19" s="13">
        <f>VLOOKUP(A:A,[3]TDSheet!$A:$D,4,0)</f>
        <v>64</v>
      </c>
      <c r="AI19" s="13" t="str">
        <f>VLOOKUP(A:A,[1]TDSheet!$A:$AI,35,0)</f>
        <v>оконч</v>
      </c>
      <c r="AJ19" s="13">
        <f t="shared" si="14"/>
        <v>10.5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81</v>
      </c>
      <c r="D20" s="8">
        <v>1621</v>
      </c>
      <c r="E20" s="8">
        <v>687</v>
      </c>
      <c r="F20" s="8">
        <v>708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739</v>
      </c>
      <c r="K20" s="13">
        <f t="shared" si="10"/>
        <v>-52</v>
      </c>
      <c r="L20" s="13">
        <f>VLOOKUP(A:A,[1]TDSheet!$A:$N,14,0)</f>
        <v>100</v>
      </c>
      <c r="M20" s="13">
        <f>VLOOKUP(A:A,[1]TDSheet!$A:$U,21,0)</f>
        <v>0</v>
      </c>
      <c r="N20" s="13">
        <f>VLOOKUP(A:A,[1]TDSheet!$A:$V,22,0)</f>
        <v>100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3"/>
      <c r="W20" s="13">
        <f t="shared" si="11"/>
        <v>137.4</v>
      </c>
      <c r="X20" s="15"/>
      <c r="Y20" s="16">
        <f t="shared" si="12"/>
        <v>7.3362445414847155</v>
      </c>
      <c r="Z20" s="13">
        <f t="shared" si="13"/>
        <v>5.1528384279475983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126.4</v>
      </c>
      <c r="AF20" s="13">
        <f>VLOOKUP(A:A,[1]TDSheet!$A:$AF,32,0)</f>
        <v>131.80000000000001</v>
      </c>
      <c r="AG20" s="13">
        <f>VLOOKUP(A:A,[1]TDSheet!$A:$AG,33,0)</f>
        <v>133</v>
      </c>
      <c r="AH20" s="13">
        <f>VLOOKUP(A:A,[3]TDSheet!$A:$D,4,0)</f>
        <v>54</v>
      </c>
      <c r="AI20" s="13" t="str">
        <f>VLOOKUP(A:A,[1]TDSheet!$A:$AI,35,0)</f>
        <v>продиюль</v>
      </c>
      <c r="AJ20" s="13">
        <f t="shared" si="14"/>
        <v>0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67.325000000000003</v>
      </c>
      <c r="D21" s="8">
        <v>1650.9970000000001</v>
      </c>
      <c r="E21" s="8">
        <v>617.51800000000003</v>
      </c>
      <c r="F21" s="8">
        <v>521.41300000000001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622.31700000000001</v>
      </c>
      <c r="K21" s="13">
        <f t="shared" si="10"/>
        <v>-4.7989999999999782</v>
      </c>
      <c r="L21" s="13">
        <f>VLOOKUP(A:A,[1]TDSheet!$A:$N,14,0)</f>
        <v>150</v>
      </c>
      <c r="M21" s="13">
        <f>VLOOKUP(A:A,[1]TDSheet!$A:$U,21,0)</f>
        <v>0</v>
      </c>
      <c r="N21" s="13">
        <f>VLOOKUP(A:A,[1]TDSheet!$A:$V,22,0)</f>
        <v>100</v>
      </c>
      <c r="O21" s="13">
        <f>VLOOKUP(A:A,[1]TDSheet!$A:$X,24,0)</f>
        <v>120</v>
      </c>
      <c r="P21" s="13"/>
      <c r="Q21" s="13"/>
      <c r="R21" s="13"/>
      <c r="S21" s="13"/>
      <c r="T21" s="13"/>
      <c r="U21" s="13"/>
      <c r="V21" s="13"/>
      <c r="W21" s="13">
        <f t="shared" si="11"/>
        <v>123.50360000000001</v>
      </c>
      <c r="X21" s="15"/>
      <c r="Y21" s="16">
        <f t="shared" si="12"/>
        <v>7.2177086335944862</v>
      </c>
      <c r="Z21" s="13">
        <f t="shared" si="13"/>
        <v>4.221844545422158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109.8638</v>
      </c>
      <c r="AF21" s="13">
        <f>VLOOKUP(A:A,[1]TDSheet!$A:$AF,32,0)</f>
        <v>125.123</v>
      </c>
      <c r="AG21" s="13">
        <f>VLOOKUP(A:A,[1]TDSheet!$A:$AG,33,0)</f>
        <v>127.54220000000001</v>
      </c>
      <c r="AH21" s="13">
        <f>VLOOKUP(A:A,[3]TDSheet!$A:$D,4,0)</f>
        <v>73.421999999999997</v>
      </c>
      <c r="AI21" s="13">
        <f>VLOOKUP(A:A,[1]TDSheet!$A:$AI,35,0)</f>
        <v>0</v>
      </c>
      <c r="AJ21" s="13">
        <f t="shared" si="14"/>
        <v>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954.20100000000002</v>
      </c>
      <c r="D22" s="8">
        <v>24376.743999999999</v>
      </c>
      <c r="E22" s="8">
        <v>6350.6459999999997</v>
      </c>
      <c r="F22" s="8">
        <v>3830.5010000000002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6424.0119999999997</v>
      </c>
      <c r="K22" s="13">
        <f t="shared" si="10"/>
        <v>-73.365999999999985</v>
      </c>
      <c r="L22" s="13">
        <f>VLOOKUP(A:A,[1]TDSheet!$A:$N,14,0)</f>
        <v>1100</v>
      </c>
      <c r="M22" s="13">
        <f>VLOOKUP(A:A,[1]TDSheet!$A:$U,21,0)</f>
        <v>500</v>
      </c>
      <c r="N22" s="13">
        <f>VLOOKUP(A:A,[1]TDSheet!$A:$V,22,0)</f>
        <v>1500</v>
      </c>
      <c r="O22" s="13">
        <f>VLOOKUP(A:A,[1]TDSheet!$A:$X,24,0)</f>
        <v>1200</v>
      </c>
      <c r="P22" s="13"/>
      <c r="Q22" s="13"/>
      <c r="R22" s="13"/>
      <c r="S22" s="13"/>
      <c r="T22" s="13"/>
      <c r="U22" s="13"/>
      <c r="V22" s="13"/>
      <c r="W22" s="13">
        <f t="shared" si="11"/>
        <v>1270.1291999999999</v>
      </c>
      <c r="X22" s="15">
        <v>700</v>
      </c>
      <c r="Y22" s="16">
        <f t="shared" si="12"/>
        <v>6.952443105787979</v>
      </c>
      <c r="Z22" s="13">
        <f t="shared" si="13"/>
        <v>3.0158357118315213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1206.2244000000001</v>
      </c>
      <c r="AF22" s="13">
        <f>VLOOKUP(A:A,[1]TDSheet!$A:$AF,32,0)</f>
        <v>1001.7270000000001</v>
      </c>
      <c r="AG22" s="13">
        <f>VLOOKUP(A:A,[1]TDSheet!$A:$AG,33,0)</f>
        <v>1111.759</v>
      </c>
      <c r="AH22" s="13">
        <f>VLOOKUP(A:A,[3]TDSheet!$A:$D,4,0)</f>
        <v>908.21100000000001</v>
      </c>
      <c r="AI22" s="13">
        <f>VLOOKUP(A:A,[1]TDSheet!$A:$AI,35,0)</f>
        <v>0</v>
      </c>
      <c r="AJ22" s="13">
        <f t="shared" si="14"/>
        <v>700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28.712</v>
      </c>
      <c r="D23" s="8">
        <v>995.08699999999999</v>
      </c>
      <c r="E23" s="8">
        <v>519.20500000000004</v>
      </c>
      <c r="F23" s="8">
        <v>315.84899999999999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517.16800000000001</v>
      </c>
      <c r="K23" s="13">
        <f t="shared" si="10"/>
        <v>2.0370000000000346</v>
      </c>
      <c r="L23" s="13">
        <f>VLOOKUP(A:A,[1]TDSheet!$A:$N,14,0)</f>
        <v>100</v>
      </c>
      <c r="M23" s="13">
        <f>VLOOKUP(A:A,[1]TDSheet!$A:$U,21,0)</f>
        <v>0</v>
      </c>
      <c r="N23" s="13">
        <f>VLOOKUP(A:A,[1]TDSheet!$A:$V,22,0)</f>
        <v>100</v>
      </c>
      <c r="O23" s="13">
        <f>VLOOKUP(A:A,[1]TDSheet!$A:$X,24,0)</f>
        <v>0</v>
      </c>
      <c r="P23" s="13"/>
      <c r="Q23" s="13"/>
      <c r="R23" s="13"/>
      <c r="S23" s="13"/>
      <c r="T23" s="13"/>
      <c r="U23" s="13"/>
      <c r="V23" s="13"/>
      <c r="W23" s="13">
        <f t="shared" si="11"/>
        <v>103.84100000000001</v>
      </c>
      <c r="X23" s="15">
        <v>160</v>
      </c>
      <c r="Y23" s="16">
        <f t="shared" si="12"/>
        <v>6.5084985699290252</v>
      </c>
      <c r="Z23" s="13">
        <f t="shared" si="13"/>
        <v>3.041659845340472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84.124600000000001</v>
      </c>
      <c r="AF23" s="13">
        <f>VLOOKUP(A:A,[1]TDSheet!$A:$AF,32,0)</f>
        <v>76.770200000000003</v>
      </c>
      <c r="AG23" s="13">
        <f>VLOOKUP(A:A,[1]TDSheet!$A:$AG,33,0)</f>
        <v>94.671400000000006</v>
      </c>
      <c r="AH23" s="13">
        <f>VLOOKUP(A:A,[3]TDSheet!$A:$D,4,0)</f>
        <v>132.21600000000001</v>
      </c>
      <c r="AI23" s="13">
        <f>VLOOKUP(A:A,[1]TDSheet!$A:$AI,35,0)</f>
        <v>0</v>
      </c>
      <c r="AJ23" s="13">
        <f t="shared" si="14"/>
        <v>160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216.05600000000001</v>
      </c>
      <c r="D24" s="8">
        <v>5750.9679999999998</v>
      </c>
      <c r="E24" s="8">
        <v>1908.1220000000001</v>
      </c>
      <c r="F24" s="8">
        <v>790.29600000000005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2033.2380000000001</v>
      </c>
      <c r="K24" s="13">
        <f t="shared" si="10"/>
        <v>-125.11599999999999</v>
      </c>
      <c r="L24" s="13">
        <f>VLOOKUP(A:A,[1]TDSheet!$A:$N,14,0)</f>
        <v>300</v>
      </c>
      <c r="M24" s="13">
        <f>VLOOKUP(A:A,[1]TDSheet!$A:$U,21,0)</f>
        <v>350</v>
      </c>
      <c r="N24" s="13">
        <f>VLOOKUP(A:A,[1]TDSheet!$A:$V,22,0)</f>
        <v>400</v>
      </c>
      <c r="O24" s="13">
        <f>VLOOKUP(A:A,[1]TDSheet!$A:$X,24,0)</f>
        <v>400</v>
      </c>
      <c r="P24" s="13"/>
      <c r="Q24" s="13"/>
      <c r="R24" s="13"/>
      <c r="S24" s="13"/>
      <c r="T24" s="13"/>
      <c r="U24" s="13"/>
      <c r="V24" s="13"/>
      <c r="W24" s="13">
        <f t="shared" si="11"/>
        <v>381.62440000000004</v>
      </c>
      <c r="X24" s="15">
        <v>350</v>
      </c>
      <c r="Y24" s="16">
        <f t="shared" si="12"/>
        <v>6.7875534163958067</v>
      </c>
      <c r="Z24" s="13">
        <f t="shared" si="13"/>
        <v>2.0708738749409106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309.36840000000001</v>
      </c>
      <c r="AF24" s="13">
        <f>VLOOKUP(A:A,[1]TDSheet!$A:$AF,32,0)</f>
        <v>256.07600000000002</v>
      </c>
      <c r="AG24" s="13">
        <f>VLOOKUP(A:A,[1]TDSheet!$A:$AG,33,0)</f>
        <v>291.24</v>
      </c>
      <c r="AH24" s="13">
        <f>VLOOKUP(A:A,[3]TDSheet!$A:$D,4,0)</f>
        <v>324.72500000000002</v>
      </c>
      <c r="AI24" s="13">
        <f>VLOOKUP(A:A,[1]TDSheet!$A:$AI,35,0)</f>
        <v>0</v>
      </c>
      <c r="AJ24" s="13">
        <f t="shared" si="14"/>
        <v>350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44.652000000000001</v>
      </c>
      <c r="D25" s="8">
        <v>1785.675</v>
      </c>
      <c r="E25" s="8">
        <v>758.80600000000004</v>
      </c>
      <c r="F25" s="8">
        <v>638.6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761.53899999999999</v>
      </c>
      <c r="K25" s="13">
        <f t="shared" si="10"/>
        <v>-2.7329999999999472</v>
      </c>
      <c r="L25" s="13">
        <f>VLOOKUP(A:A,[1]TDSheet!$A:$N,14,0)</f>
        <v>170</v>
      </c>
      <c r="M25" s="13">
        <f>VLOOKUP(A:A,[1]TDSheet!$A:$U,21,0)</f>
        <v>0</v>
      </c>
      <c r="N25" s="13">
        <f>VLOOKUP(A:A,[1]TDSheet!$A:$V,22,0)</f>
        <v>50</v>
      </c>
      <c r="O25" s="13">
        <f>VLOOKUP(A:A,[1]TDSheet!$A:$X,24,0)</f>
        <v>150</v>
      </c>
      <c r="P25" s="13"/>
      <c r="Q25" s="13"/>
      <c r="R25" s="13"/>
      <c r="S25" s="13"/>
      <c r="T25" s="13"/>
      <c r="U25" s="13"/>
      <c r="V25" s="13"/>
      <c r="W25" s="13">
        <f t="shared" si="11"/>
        <v>151.7612</v>
      </c>
      <c r="X25" s="15">
        <v>50</v>
      </c>
      <c r="Y25" s="16">
        <f t="shared" si="12"/>
        <v>6.9754324557264962</v>
      </c>
      <c r="Z25" s="13">
        <f t="shared" si="13"/>
        <v>4.2079266637322323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141.06800000000001</v>
      </c>
      <c r="AF25" s="13">
        <f>VLOOKUP(A:A,[1]TDSheet!$A:$AF,32,0)</f>
        <v>143.1592</v>
      </c>
      <c r="AG25" s="13">
        <f>VLOOKUP(A:A,[1]TDSheet!$A:$AG,33,0)</f>
        <v>157.5264</v>
      </c>
      <c r="AH25" s="13">
        <f>VLOOKUP(A:A,[3]TDSheet!$A:$D,4,0)</f>
        <v>148.99799999999999</v>
      </c>
      <c r="AI25" s="13">
        <f>VLOOKUP(A:A,[1]TDSheet!$A:$AI,35,0)</f>
        <v>0</v>
      </c>
      <c r="AJ25" s="13">
        <f t="shared" si="14"/>
        <v>50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34.116</v>
      </c>
      <c r="D26" s="8">
        <v>459.904</v>
      </c>
      <c r="E26" s="8">
        <v>233.83099999999999</v>
      </c>
      <c r="F26" s="8">
        <v>101.70099999999999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252.851</v>
      </c>
      <c r="K26" s="13">
        <f t="shared" si="10"/>
        <v>-19.02000000000001</v>
      </c>
      <c r="L26" s="13">
        <f>VLOOKUP(A:A,[1]TDSheet!$A:$N,14,0)</f>
        <v>30</v>
      </c>
      <c r="M26" s="13">
        <f>VLOOKUP(A:A,[1]TDSheet!$A:$U,21,0)</f>
        <v>30</v>
      </c>
      <c r="N26" s="13">
        <f>VLOOKUP(A:A,[1]TDSheet!$A:$V,22,0)</f>
        <v>50</v>
      </c>
      <c r="O26" s="13">
        <f>VLOOKUP(A:A,[1]TDSheet!$A:$X,24,0)</f>
        <v>50</v>
      </c>
      <c r="P26" s="13"/>
      <c r="Q26" s="13"/>
      <c r="R26" s="13"/>
      <c r="S26" s="13"/>
      <c r="T26" s="13"/>
      <c r="U26" s="13"/>
      <c r="V26" s="13"/>
      <c r="W26" s="13">
        <f t="shared" si="11"/>
        <v>46.766199999999998</v>
      </c>
      <c r="X26" s="15">
        <v>60</v>
      </c>
      <c r="Y26" s="16">
        <f t="shared" si="12"/>
        <v>6.8789211011371467</v>
      </c>
      <c r="Z26" s="13">
        <f t="shared" si="13"/>
        <v>2.174668884792863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37.930399999999999</v>
      </c>
      <c r="AF26" s="13">
        <f>VLOOKUP(A:A,[1]TDSheet!$A:$AF,32,0)</f>
        <v>34.957999999999998</v>
      </c>
      <c r="AG26" s="13">
        <f>VLOOKUP(A:A,[1]TDSheet!$A:$AG,33,0)</f>
        <v>34.806200000000004</v>
      </c>
      <c r="AH26" s="13">
        <f>VLOOKUP(A:A,[3]TDSheet!$A:$D,4,0)</f>
        <v>62.433999999999997</v>
      </c>
      <c r="AI26" s="13">
        <f>VLOOKUP(A:A,[1]TDSheet!$A:$AI,35,0)</f>
        <v>0</v>
      </c>
      <c r="AJ26" s="13">
        <f t="shared" si="14"/>
        <v>60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54.686</v>
      </c>
      <c r="D27" s="8">
        <v>379.21600000000001</v>
      </c>
      <c r="E27" s="8">
        <v>174.762</v>
      </c>
      <c r="F27" s="8">
        <v>138.71199999999999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199.559</v>
      </c>
      <c r="K27" s="13">
        <f t="shared" si="10"/>
        <v>-24.796999999999997</v>
      </c>
      <c r="L27" s="13">
        <f>VLOOKUP(A:A,[1]TDSheet!$A:$N,14,0)</f>
        <v>30</v>
      </c>
      <c r="M27" s="13">
        <f>VLOOKUP(A:A,[1]TDSheet!$A:$U,21,0)</f>
        <v>0</v>
      </c>
      <c r="N27" s="13">
        <f>VLOOKUP(A:A,[1]TDSheet!$A:$V,22,0)</f>
        <v>30</v>
      </c>
      <c r="O27" s="13">
        <f>VLOOKUP(A:A,[1]TDSheet!$A:$X,24,0)</f>
        <v>30</v>
      </c>
      <c r="P27" s="13"/>
      <c r="Q27" s="13"/>
      <c r="R27" s="13"/>
      <c r="S27" s="13"/>
      <c r="T27" s="13"/>
      <c r="U27" s="13"/>
      <c r="V27" s="13"/>
      <c r="W27" s="13">
        <f t="shared" si="11"/>
        <v>34.952399999999997</v>
      </c>
      <c r="X27" s="15">
        <v>30</v>
      </c>
      <c r="Y27" s="16">
        <f t="shared" si="12"/>
        <v>7.4018379281537179</v>
      </c>
      <c r="Z27" s="13">
        <f t="shared" si="13"/>
        <v>3.9685972923175519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36.083199999999998</v>
      </c>
      <c r="AF27" s="13">
        <f>VLOOKUP(A:A,[1]TDSheet!$A:$AF,32,0)</f>
        <v>34.2776</v>
      </c>
      <c r="AG27" s="13">
        <f>VLOOKUP(A:A,[1]TDSheet!$A:$AG,33,0)</f>
        <v>32.2714</v>
      </c>
      <c r="AH27" s="13">
        <f>VLOOKUP(A:A,[3]TDSheet!$A:$D,4,0)</f>
        <v>34.281999999999996</v>
      </c>
      <c r="AI27" s="13">
        <f>VLOOKUP(A:A,[1]TDSheet!$A:$AI,35,0)</f>
        <v>0</v>
      </c>
      <c r="AJ27" s="13">
        <f t="shared" si="14"/>
        <v>30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2.956</v>
      </c>
      <c r="D28" s="8">
        <v>1239.7819999999999</v>
      </c>
      <c r="E28" s="8">
        <v>858.86699999999996</v>
      </c>
      <c r="F28" s="8">
        <v>348.63099999999997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916.12699999999995</v>
      </c>
      <c r="K28" s="13">
        <f t="shared" si="10"/>
        <v>-57.259999999999991</v>
      </c>
      <c r="L28" s="13">
        <f>VLOOKUP(A:A,[1]TDSheet!$A:$N,14,0)</f>
        <v>150</v>
      </c>
      <c r="M28" s="13">
        <f>VLOOKUP(A:A,[1]TDSheet!$A:$U,21,0)</f>
        <v>190</v>
      </c>
      <c r="N28" s="13">
        <f>VLOOKUP(A:A,[1]TDSheet!$A:$V,22,0)</f>
        <v>200</v>
      </c>
      <c r="O28" s="13">
        <f>VLOOKUP(A:A,[1]TDSheet!$A:$X,24,0)</f>
        <v>180</v>
      </c>
      <c r="P28" s="13"/>
      <c r="Q28" s="13"/>
      <c r="R28" s="13"/>
      <c r="S28" s="13"/>
      <c r="T28" s="13"/>
      <c r="U28" s="13"/>
      <c r="V28" s="13"/>
      <c r="W28" s="13">
        <f t="shared" si="11"/>
        <v>171.77339999999998</v>
      </c>
      <c r="X28" s="15">
        <v>130</v>
      </c>
      <c r="Y28" s="16">
        <f t="shared" si="12"/>
        <v>6.9779779639920969</v>
      </c>
      <c r="Z28" s="13">
        <f t="shared" si="13"/>
        <v>2.0295982963602048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98.166799999999995</v>
      </c>
      <c r="AF28" s="13">
        <f>VLOOKUP(A:A,[1]TDSheet!$A:$AF,32,0)</f>
        <v>128.58340000000001</v>
      </c>
      <c r="AG28" s="13">
        <f>VLOOKUP(A:A,[1]TDSheet!$A:$AG,33,0)</f>
        <v>114.8194</v>
      </c>
      <c r="AH28" s="13">
        <f>VLOOKUP(A:A,[3]TDSheet!$A:$D,4,0)</f>
        <v>136.72</v>
      </c>
      <c r="AI28" s="13">
        <f>VLOOKUP(A:A,[1]TDSheet!$A:$AI,35,0)</f>
        <v>0</v>
      </c>
      <c r="AJ28" s="13">
        <f t="shared" si="14"/>
        <v>130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31.934000000000001</v>
      </c>
      <c r="D29" s="8">
        <v>639.53700000000003</v>
      </c>
      <c r="E29" s="8">
        <v>94.68</v>
      </c>
      <c r="F29" s="8">
        <v>207.49799999999999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150.52199999999999</v>
      </c>
      <c r="K29" s="13">
        <f t="shared" si="10"/>
        <v>-55.841999999999985</v>
      </c>
      <c r="L29" s="13">
        <f>VLOOKUP(A:A,[1]TDSheet!$A:$N,14,0)</f>
        <v>60</v>
      </c>
      <c r="M29" s="13">
        <f>VLOOKUP(A:A,[1]TDSheet!$A:$U,21,0)</f>
        <v>0</v>
      </c>
      <c r="N29" s="13">
        <f>VLOOKUP(A:A,[1]TDSheet!$A:$V,22,0)</f>
        <v>20</v>
      </c>
      <c r="O29" s="13">
        <f>VLOOKUP(A:A,[1]TDSheet!$A:$X,24,0)</f>
        <v>0</v>
      </c>
      <c r="P29" s="13"/>
      <c r="Q29" s="13"/>
      <c r="R29" s="13"/>
      <c r="S29" s="13"/>
      <c r="T29" s="13"/>
      <c r="U29" s="13"/>
      <c r="V29" s="13"/>
      <c r="W29" s="13">
        <f t="shared" si="11"/>
        <v>18.936</v>
      </c>
      <c r="X29" s="15"/>
      <c r="Y29" s="16">
        <f t="shared" si="12"/>
        <v>15.182615124630333</v>
      </c>
      <c r="Z29" s="13">
        <f t="shared" si="13"/>
        <v>10.95785804816223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33.681400000000004</v>
      </c>
      <c r="AF29" s="13">
        <f>VLOOKUP(A:A,[1]TDSheet!$A:$AF,32,0)</f>
        <v>23.269600000000001</v>
      </c>
      <c r="AG29" s="13">
        <f>VLOOKUP(A:A,[1]TDSheet!$A:$AG,33,0)</f>
        <v>34.2258</v>
      </c>
      <c r="AH29" s="13">
        <f>VLOOKUP(A:A,[3]TDSheet!$A:$D,4,0)</f>
        <v>23.36</v>
      </c>
      <c r="AI29" s="13">
        <f>VLOOKUP(A:A,[1]TDSheet!$A:$AI,35,0)</f>
        <v>0</v>
      </c>
      <c r="AJ29" s="13">
        <f t="shared" si="14"/>
        <v>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13.375999999999999</v>
      </c>
      <c r="D30" s="8">
        <v>699.16499999999996</v>
      </c>
      <c r="E30" s="8">
        <v>192.15100000000001</v>
      </c>
      <c r="F30" s="8">
        <v>156.161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187.845</v>
      </c>
      <c r="K30" s="13">
        <f t="shared" si="10"/>
        <v>4.3060000000000116</v>
      </c>
      <c r="L30" s="13">
        <f>VLOOKUP(A:A,[1]TDSheet!$A:$N,14,0)</f>
        <v>30</v>
      </c>
      <c r="M30" s="13">
        <f>VLOOKUP(A:A,[1]TDSheet!$A:$U,21,0)</f>
        <v>0</v>
      </c>
      <c r="N30" s="13">
        <f>VLOOKUP(A:A,[1]TDSheet!$A:$V,22,0)</f>
        <v>40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3"/>
      <c r="W30" s="13">
        <f t="shared" si="11"/>
        <v>38.430199999999999</v>
      </c>
      <c r="X30" s="15">
        <v>30</v>
      </c>
      <c r="Y30" s="16">
        <f t="shared" si="12"/>
        <v>7.4462532071131564</v>
      </c>
      <c r="Z30" s="13">
        <f t="shared" si="13"/>
        <v>4.0634969373045156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42.742399999999996</v>
      </c>
      <c r="AF30" s="13">
        <f>VLOOKUP(A:A,[1]TDSheet!$A:$AF,32,0)</f>
        <v>36.033000000000001</v>
      </c>
      <c r="AG30" s="13">
        <f>VLOOKUP(A:A,[1]TDSheet!$A:$AG,33,0)</f>
        <v>38.559800000000003</v>
      </c>
      <c r="AH30" s="13">
        <f>VLOOKUP(A:A,[3]TDSheet!$A:$D,4,0)</f>
        <v>42.027999999999999</v>
      </c>
      <c r="AI30" s="13">
        <f>VLOOKUP(A:A,[1]TDSheet!$A:$AI,35,0)</f>
        <v>0</v>
      </c>
      <c r="AJ30" s="13">
        <f t="shared" si="14"/>
        <v>30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-12.06</v>
      </c>
      <c r="D31" s="8">
        <v>3260</v>
      </c>
      <c r="E31" s="8">
        <v>2168.817</v>
      </c>
      <c r="F31" s="8">
        <v>1027.348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2189.2330000000002</v>
      </c>
      <c r="K31" s="13">
        <f t="shared" si="10"/>
        <v>-20.416000000000167</v>
      </c>
      <c r="L31" s="13">
        <f>VLOOKUP(A:A,[1]TDSheet!$A:$N,14,0)</f>
        <v>200</v>
      </c>
      <c r="M31" s="13">
        <f>VLOOKUP(A:A,[1]TDSheet!$A:$U,21,0)</f>
        <v>450</v>
      </c>
      <c r="N31" s="13">
        <f>VLOOKUP(A:A,[1]TDSheet!$A:$V,22,0)</f>
        <v>500</v>
      </c>
      <c r="O31" s="13">
        <f>VLOOKUP(A:A,[1]TDSheet!$A:$X,24,0)</f>
        <v>400</v>
      </c>
      <c r="P31" s="13"/>
      <c r="Q31" s="13"/>
      <c r="R31" s="13"/>
      <c r="S31" s="13"/>
      <c r="T31" s="13"/>
      <c r="U31" s="13"/>
      <c r="V31" s="13"/>
      <c r="W31" s="13">
        <f t="shared" si="11"/>
        <v>433.76339999999999</v>
      </c>
      <c r="X31" s="15">
        <v>360</v>
      </c>
      <c r="Y31" s="16">
        <f t="shared" si="12"/>
        <v>6.7717746587194769</v>
      </c>
      <c r="Z31" s="13">
        <f t="shared" si="13"/>
        <v>2.3684524789320629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328.80219999999997</v>
      </c>
      <c r="AF31" s="13">
        <f>VLOOKUP(A:A,[1]TDSheet!$A:$AF,32,0)</f>
        <v>387.65819999999997</v>
      </c>
      <c r="AG31" s="13">
        <f>VLOOKUP(A:A,[1]TDSheet!$A:$AG,33,0)</f>
        <v>312.06920000000002</v>
      </c>
      <c r="AH31" s="13">
        <f>VLOOKUP(A:A,[3]TDSheet!$A:$D,4,0)</f>
        <v>290.76799999999997</v>
      </c>
      <c r="AI31" s="13" t="str">
        <f>VLOOKUP(A:A,[1]TDSheet!$A:$AI,35,0)</f>
        <v>ябиюль</v>
      </c>
      <c r="AJ31" s="13">
        <f t="shared" si="14"/>
        <v>360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-2.4089999999999998</v>
      </c>
      <c r="D32" s="8">
        <v>319.255</v>
      </c>
      <c r="E32" s="8">
        <v>124.664</v>
      </c>
      <c r="F32" s="8">
        <v>116.502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112.977</v>
      </c>
      <c r="K32" s="13">
        <f t="shared" si="10"/>
        <v>11.686999999999998</v>
      </c>
      <c r="L32" s="13">
        <f>VLOOKUP(A:A,[1]TDSheet!$A:$N,14,0)</f>
        <v>0</v>
      </c>
      <c r="M32" s="13">
        <f>VLOOKUP(A:A,[1]TDSheet!$A:$U,21,0)</f>
        <v>30</v>
      </c>
      <c r="N32" s="13">
        <f>VLOOKUP(A:A,[1]TDSheet!$A:$V,22,0)</f>
        <v>30</v>
      </c>
      <c r="O32" s="13">
        <f>VLOOKUP(A:A,[1]TDSheet!$A:$X,24,0)</f>
        <v>40</v>
      </c>
      <c r="P32" s="13"/>
      <c r="Q32" s="13"/>
      <c r="R32" s="13"/>
      <c r="S32" s="13"/>
      <c r="T32" s="13"/>
      <c r="U32" s="13"/>
      <c r="V32" s="13"/>
      <c r="W32" s="13">
        <f t="shared" si="11"/>
        <v>24.9328</v>
      </c>
      <c r="X32" s="15"/>
      <c r="Y32" s="16">
        <f t="shared" si="12"/>
        <v>8.6834210357440806</v>
      </c>
      <c r="Z32" s="13">
        <f t="shared" si="13"/>
        <v>4.6726400564717956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17.1296</v>
      </c>
      <c r="AF32" s="13">
        <f>VLOOKUP(A:A,[1]TDSheet!$A:$AF,32,0)</f>
        <v>20.187000000000001</v>
      </c>
      <c r="AG32" s="13">
        <f>VLOOKUP(A:A,[1]TDSheet!$A:$AG,33,0)</f>
        <v>21.229599999999998</v>
      </c>
      <c r="AH32" s="13">
        <f>VLOOKUP(A:A,[3]TDSheet!$A:$D,4,0)</f>
        <v>9.3260000000000005</v>
      </c>
      <c r="AI32" s="13">
        <f>VLOOKUP(A:A,[1]TDSheet!$A:$AI,35,0)</f>
        <v>0</v>
      </c>
      <c r="AJ32" s="13">
        <f t="shared" si="14"/>
        <v>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130.012</v>
      </c>
      <c r="D33" s="8">
        <v>817.44600000000003</v>
      </c>
      <c r="E33" s="8">
        <v>605.33199999999999</v>
      </c>
      <c r="F33" s="8">
        <v>53.280999999999999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727.80100000000004</v>
      </c>
      <c r="K33" s="13">
        <f t="shared" si="10"/>
        <v>-122.46900000000005</v>
      </c>
      <c r="L33" s="13">
        <f>VLOOKUP(A:A,[1]TDSheet!$A:$N,14,0)</f>
        <v>50</v>
      </c>
      <c r="M33" s="13">
        <f>VLOOKUP(A:A,[1]TDSheet!$A:$U,21,0)</f>
        <v>250</v>
      </c>
      <c r="N33" s="13">
        <f>VLOOKUP(A:A,[1]TDSheet!$A:$V,22,0)</f>
        <v>200</v>
      </c>
      <c r="O33" s="13">
        <f>VLOOKUP(A:A,[1]TDSheet!$A:$X,24,0)</f>
        <v>150</v>
      </c>
      <c r="P33" s="13"/>
      <c r="Q33" s="13"/>
      <c r="R33" s="13"/>
      <c r="S33" s="13"/>
      <c r="T33" s="13"/>
      <c r="U33" s="13"/>
      <c r="V33" s="13"/>
      <c r="W33" s="13">
        <f t="shared" si="11"/>
        <v>121.0664</v>
      </c>
      <c r="X33" s="15">
        <v>140</v>
      </c>
      <c r="Y33" s="16">
        <f t="shared" si="12"/>
        <v>6.9654421044980266</v>
      </c>
      <c r="Z33" s="13">
        <f t="shared" si="13"/>
        <v>0.44009733501615639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49.057200000000002</v>
      </c>
      <c r="AF33" s="13">
        <f>VLOOKUP(A:A,[1]TDSheet!$A:$AF,32,0)</f>
        <v>67.953800000000001</v>
      </c>
      <c r="AG33" s="13">
        <f>VLOOKUP(A:A,[1]TDSheet!$A:$AG,33,0)</f>
        <v>67.767200000000003</v>
      </c>
      <c r="AH33" s="13">
        <f>VLOOKUP(A:A,[3]TDSheet!$A:$D,4,0)</f>
        <v>115.048</v>
      </c>
      <c r="AI33" s="13">
        <f>VLOOKUP(A:A,[1]TDSheet!$A:$AI,35,0)</f>
        <v>0</v>
      </c>
      <c r="AJ33" s="13">
        <f t="shared" si="14"/>
        <v>140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27.795000000000002</v>
      </c>
      <c r="D34" s="8">
        <v>625.01</v>
      </c>
      <c r="E34" s="8">
        <v>154.334</v>
      </c>
      <c r="F34" s="8">
        <v>142.70599999999999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158.702</v>
      </c>
      <c r="K34" s="13">
        <f t="shared" si="10"/>
        <v>-4.367999999999995</v>
      </c>
      <c r="L34" s="13">
        <f>VLOOKUP(A:A,[1]TDSheet!$A:$N,14,0)</f>
        <v>30</v>
      </c>
      <c r="M34" s="13">
        <f>VLOOKUP(A:A,[1]TDSheet!$A:$U,21,0)</f>
        <v>0</v>
      </c>
      <c r="N34" s="13">
        <f>VLOOKUP(A:A,[1]TDSheet!$A:$V,22,0)</f>
        <v>0</v>
      </c>
      <c r="O34" s="13">
        <f>VLOOKUP(A:A,[1]TDSheet!$A:$X,24,0)</f>
        <v>20</v>
      </c>
      <c r="P34" s="13"/>
      <c r="Q34" s="13"/>
      <c r="R34" s="13"/>
      <c r="S34" s="13"/>
      <c r="T34" s="13"/>
      <c r="U34" s="13"/>
      <c r="V34" s="13"/>
      <c r="W34" s="13">
        <f t="shared" si="11"/>
        <v>30.866800000000001</v>
      </c>
      <c r="X34" s="15">
        <v>30</v>
      </c>
      <c r="Y34" s="16">
        <f t="shared" si="12"/>
        <v>7.2150660256327184</v>
      </c>
      <c r="Z34" s="13">
        <f t="shared" si="13"/>
        <v>4.623284564645509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31.674799999999998</v>
      </c>
      <c r="AF34" s="13">
        <f>VLOOKUP(A:A,[1]TDSheet!$A:$AF,32,0)</f>
        <v>27.597199999999997</v>
      </c>
      <c r="AG34" s="13">
        <f>VLOOKUP(A:A,[1]TDSheet!$A:$AG,33,0)</f>
        <v>31.292000000000002</v>
      </c>
      <c r="AH34" s="13">
        <f>VLOOKUP(A:A,[3]TDSheet!$A:$D,4,0)</f>
        <v>31.01</v>
      </c>
      <c r="AI34" s="13">
        <f>VLOOKUP(A:A,[1]TDSheet!$A:$AI,35,0)</f>
        <v>0</v>
      </c>
      <c r="AJ34" s="13">
        <f t="shared" si="14"/>
        <v>30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19.899000000000001</v>
      </c>
      <c r="D35" s="8">
        <v>54.212000000000003</v>
      </c>
      <c r="E35" s="8">
        <v>40.72</v>
      </c>
      <c r="F35" s="8">
        <v>30.594999999999999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41.755000000000003</v>
      </c>
      <c r="K35" s="13">
        <f t="shared" si="10"/>
        <v>-1.0350000000000037</v>
      </c>
      <c r="L35" s="13">
        <f>VLOOKUP(A:A,[1]TDSheet!$A:$N,14,0)</f>
        <v>0</v>
      </c>
      <c r="M35" s="13">
        <f>VLOOKUP(A:A,[1]TDSheet!$A:$U,21,0)</f>
        <v>0</v>
      </c>
      <c r="N35" s="13">
        <f>VLOOKUP(A:A,[1]TDSheet!$A:$V,22,0)</f>
        <v>10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8.1440000000000001</v>
      </c>
      <c r="X35" s="15">
        <v>20</v>
      </c>
      <c r="Y35" s="16">
        <f t="shared" si="12"/>
        <v>7.4404469548133596</v>
      </c>
      <c r="Z35" s="13">
        <f t="shared" si="13"/>
        <v>3.7567534381139489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4.6256000000000004</v>
      </c>
      <c r="AF35" s="13">
        <f>VLOOKUP(A:A,[1]TDSheet!$A:$AF,32,0)</f>
        <v>3.411</v>
      </c>
      <c r="AG35" s="13">
        <f>VLOOKUP(A:A,[1]TDSheet!$A:$AG,33,0)</f>
        <v>5.8144</v>
      </c>
      <c r="AH35" s="13">
        <f>VLOOKUP(A:A,[3]TDSheet!$A:$D,4,0)</f>
        <v>8.9649999999999999</v>
      </c>
      <c r="AI35" s="13" t="str">
        <f>VLOOKUP(A:A,[1]TDSheet!$A:$AI,35,0)</f>
        <v>увел</v>
      </c>
      <c r="AJ35" s="13">
        <f t="shared" si="14"/>
        <v>20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19.481999999999999</v>
      </c>
      <c r="D36" s="8">
        <v>25.914000000000001</v>
      </c>
      <c r="E36" s="8">
        <v>13.907</v>
      </c>
      <c r="F36" s="8">
        <v>30.561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14.331</v>
      </c>
      <c r="K36" s="13">
        <f t="shared" si="10"/>
        <v>-0.42399999999999949</v>
      </c>
      <c r="L36" s="13">
        <f>VLOOKUP(A:A,[1]TDSheet!$A:$N,14,0)</f>
        <v>0</v>
      </c>
      <c r="M36" s="13">
        <f>VLOOKUP(A:A,[1]TDSheet!$A:$U,21,0)</f>
        <v>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2.7814000000000001</v>
      </c>
      <c r="X36" s="15"/>
      <c r="Y36" s="16">
        <f t="shared" si="12"/>
        <v>10.987632127705472</v>
      </c>
      <c r="Z36" s="13">
        <f t="shared" si="13"/>
        <v>10.987632127705472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2.7603999999999997</v>
      </c>
      <c r="AF36" s="13">
        <f>VLOOKUP(A:A,[1]TDSheet!$A:$AF,32,0)</f>
        <v>3.7164000000000001</v>
      </c>
      <c r="AG36" s="13">
        <f>VLOOKUP(A:A,[1]TDSheet!$A:$AG,33,0)</f>
        <v>1.1126</v>
      </c>
      <c r="AH36" s="13">
        <f>VLOOKUP(A:A,[3]TDSheet!$A:$D,4,0)</f>
        <v>0.92800000000000005</v>
      </c>
      <c r="AI36" s="13" t="str">
        <f>VLOOKUP(A:A,[1]TDSheet!$A:$AI,35,0)</f>
        <v>увел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23.338000000000001</v>
      </c>
      <c r="D37" s="8">
        <v>24.995000000000001</v>
      </c>
      <c r="E37" s="8">
        <v>13.923999999999999</v>
      </c>
      <c r="F37" s="8">
        <v>33.456000000000003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13.401999999999999</v>
      </c>
      <c r="K37" s="13">
        <f t="shared" si="10"/>
        <v>0.52200000000000024</v>
      </c>
      <c r="L37" s="13">
        <f>VLOOKUP(A:A,[1]TDSheet!$A:$N,14,0)</f>
        <v>0</v>
      </c>
      <c r="M37" s="13">
        <f>VLOOKUP(A:A,[1]TDSheet!$A:$U,21,0)</f>
        <v>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2.7847999999999997</v>
      </c>
      <c r="X37" s="15"/>
      <c r="Y37" s="16">
        <f t="shared" si="12"/>
        <v>12.013789141051424</v>
      </c>
      <c r="Z37" s="13">
        <f t="shared" si="13"/>
        <v>12.013789141051424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2.226</v>
      </c>
      <c r="AF37" s="13">
        <f>VLOOKUP(A:A,[1]TDSheet!$A:$AF,32,0)</f>
        <v>3.9064000000000001</v>
      </c>
      <c r="AG37" s="13">
        <f>VLOOKUP(A:A,[1]TDSheet!$A:$AG,33,0)</f>
        <v>1.4763999999999999</v>
      </c>
      <c r="AH37" s="13">
        <f>VLOOKUP(A:A,[3]TDSheet!$A:$D,4,0)</f>
        <v>3.7130000000000001</v>
      </c>
      <c r="AI37" s="13" t="str">
        <f>VLOOKUP(A:A,[1]TDSheet!$A:$AI,35,0)</f>
        <v>увел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85</v>
      </c>
      <c r="D38" s="8">
        <v>4233</v>
      </c>
      <c r="E38" s="8">
        <v>2164</v>
      </c>
      <c r="F38" s="8">
        <v>1203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2184</v>
      </c>
      <c r="K38" s="13">
        <f t="shared" si="10"/>
        <v>-20</v>
      </c>
      <c r="L38" s="13">
        <f>VLOOKUP(A:A,[1]TDSheet!$A:$N,14,0)</f>
        <v>400</v>
      </c>
      <c r="M38" s="13">
        <f>VLOOKUP(A:A,[1]TDSheet!$A:$U,21,0)</f>
        <v>400</v>
      </c>
      <c r="N38" s="13">
        <f>VLOOKUP(A:A,[1]TDSheet!$A:$V,22,0)</f>
        <v>500</v>
      </c>
      <c r="O38" s="13">
        <f>VLOOKUP(A:A,[1]TDSheet!$A:$X,24,0)</f>
        <v>500</v>
      </c>
      <c r="P38" s="13"/>
      <c r="Q38" s="13"/>
      <c r="R38" s="13"/>
      <c r="S38" s="13"/>
      <c r="T38" s="13"/>
      <c r="U38" s="13"/>
      <c r="V38" s="13"/>
      <c r="W38" s="13">
        <f t="shared" si="11"/>
        <v>432.8</v>
      </c>
      <c r="X38" s="15"/>
      <c r="Y38" s="16">
        <f t="shared" si="12"/>
        <v>6.9385397412199632</v>
      </c>
      <c r="Z38" s="13">
        <f t="shared" si="13"/>
        <v>2.7795748613678373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260</v>
      </c>
      <c r="AF38" s="13">
        <f>VLOOKUP(A:A,[1]TDSheet!$A:$AF,32,0)</f>
        <v>330</v>
      </c>
      <c r="AG38" s="13">
        <f>VLOOKUP(A:A,[1]TDSheet!$A:$AG,33,0)</f>
        <v>366.2</v>
      </c>
      <c r="AH38" s="13">
        <f>VLOOKUP(A:A,[3]TDSheet!$A:$D,4,0)</f>
        <v>204</v>
      </c>
      <c r="AI38" s="13" t="str">
        <f>VLOOKUP(A:A,[1]TDSheet!$A:$AI,35,0)</f>
        <v>ябиюль</v>
      </c>
      <c r="AJ38" s="13">
        <f t="shared" si="14"/>
        <v>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556</v>
      </c>
      <c r="D39" s="8">
        <v>34288</v>
      </c>
      <c r="E39" s="8">
        <v>5917</v>
      </c>
      <c r="F39" s="8">
        <v>2435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6042</v>
      </c>
      <c r="K39" s="13">
        <f t="shared" si="10"/>
        <v>-125</v>
      </c>
      <c r="L39" s="13">
        <f>VLOOKUP(A:A,[1]TDSheet!$A:$N,14,0)</f>
        <v>500</v>
      </c>
      <c r="M39" s="13">
        <f>VLOOKUP(A:A,[1]TDSheet!$A:$U,21,0)</f>
        <v>500</v>
      </c>
      <c r="N39" s="13">
        <f>VLOOKUP(A:A,[1]TDSheet!$A:$V,22,0)</f>
        <v>500</v>
      </c>
      <c r="O39" s="13">
        <f>VLOOKUP(A:A,[1]TDSheet!$A:$X,24,0)</f>
        <v>500</v>
      </c>
      <c r="P39" s="13"/>
      <c r="Q39" s="13"/>
      <c r="R39" s="13"/>
      <c r="S39" s="13"/>
      <c r="T39" s="13"/>
      <c r="U39" s="13"/>
      <c r="V39" s="13"/>
      <c r="W39" s="13">
        <f t="shared" si="11"/>
        <v>943.4</v>
      </c>
      <c r="X39" s="15">
        <v>1700</v>
      </c>
      <c r="Y39" s="16">
        <f t="shared" si="12"/>
        <v>6.5030739877040498</v>
      </c>
      <c r="Z39" s="13">
        <f t="shared" si="13"/>
        <v>2.5810896756412975</v>
      </c>
      <c r="AA39" s="13"/>
      <c r="AB39" s="13"/>
      <c r="AC39" s="13"/>
      <c r="AD39" s="13">
        <f>VLOOKUP(A:A,[1]TDSheet!$A:$AD,30,0)</f>
        <v>1200</v>
      </c>
      <c r="AE39" s="13">
        <f>VLOOKUP(A:A,[1]TDSheet!$A:$AE,31,0)</f>
        <v>823.8</v>
      </c>
      <c r="AF39" s="13">
        <f>VLOOKUP(A:A,[1]TDSheet!$A:$AF,32,0)</f>
        <v>801.4</v>
      </c>
      <c r="AG39" s="13">
        <f>VLOOKUP(A:A,[1]TDSheet!$A:$AG,33,0)</f>
        <v>631</v>
      </c>
      <c r="AH39" s="13">
        <f>VLOOKUP(A:A,[3]TDSheet!$A:$D,4,0)</f>
        <v>1487</v>
      </c>
      <c r="AI39" s="13">
        <f>VLOOKUP(A:A,[1]TDSheet!$A:$AI,35,0)</f>
        <v>0</v>
      </c>
      <c r="AJ39" s="13">
        <f t="shared" si="14"/>
        <v>680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411</v>
      </c>
      <c r="D40" s="8">
        <v>30515</v>
      </c>
      <c r="E40" s="8">
        <v>8339</v>
      </c>
      <c r="F40" s="8">
        <v>3404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8439</v>
      </c>
      <c r="K40" s="13">
        <f t="shared" si="10"/>
        <v>-100</v>
      </c>
      <c r="L40" s="13">
        <f>VLOOKUP(A:A,[1]TDSheet!$A:$N,14,0)</f>
        <v>1400</v>
      </c>
      <c r="M40" s="13">
        <f>VLOOKUP(A:A,[1]TDSheet!$A:$U,21,0)</f>
        <v>0</v>
      </c>
      <c r="N40" s="13">
        <f>VLOOKUP(A:A,[1]TDSheet!$A:$V,22,0)</f>
        <v>500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3"/>
      <c r="W40" s="13">
        <f t="shared" si="11"/>
        <v>1027.8</v>
      </c>
      <c r="X40" s="15">
        <v>900</v>
      </c>
      <c r="Y40" s="16">
        <f t="shared" si="12"/>
        <v>7.009145748200039</v>
      </c>
      <c r="Z40" s="13">
        <f t="shared" si="13"/>
        <v>3.3119283907374979</v>
      </c>
      <c r="AA40" s="13"/>
      <c r="AB40" s="13"/>
      <c r="AC40" s="13"/>
      <c r="AD40" s="13">
        <f>VLOOKUP(A:A,[1]TDSheet!$A:$AD,30,0)</f>
        <v>3200</v>
      </c>
      <c r="AE40" s="13">
        <f>VLOOKUP(A:A,[1]TDSheet!$A:$AE,31,0)</f>
        <v>995.2</v>
      </c>
      <c r="AF40" s="13">
        <f>VLOOKUP(A:A,[1]TDSheet!$A:$AF,32,0)</f>
        <v>814.6</v>
      </c>
      <c r="AG40" s="13">
        <f>VLOOKUP(A:A,[1]TDSheet!$A:$AG,33,0)</f>
        <v>1004.6</v>
      </c>
      <c r="AH40" s="13">
        <f>VLOOKUP(A:A,[3]TDSheet!$A:$D,4,0)</f>
        <v>1128</v>
      </c>
      <c r="AI40" s="13" t="str">
        <f>VLOOKUP(A:A,[1]TDSheet!$A:$AI,35,0)</f>
        <v>оконч</v>
      </c>
      <c r="AJ40" s="13">
        <f t="shared" si="14"/>
        <v>405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138.21899999999999</v>
      </c>
      <c r="D41" s="8">
        <v>2634.7350000000001</v>
      </c>
      <c r="E41" s="8">
        <v>1540.7809999999999</v>
      </c>
      <c r="F41" s="8">
        <v>721.32399999999996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1504.0840000000001</v>
      </c>
      <c r="K41" s="13">
        <f t="shared" si="10"/>
        <v>36.696999999999889</v>
      </c>
      <c r="L41" s="13">
        <f>VLOOKUP(A:A,[1]TDSheet!$A:$N,14,0)</f>
        <v>250</v>
      </c>
      <c r="M41" s="13">
        <f>VLOOKUP(A:A,[1]TDSheet!$A:$U,21,0)</f>
        <v>100</v>
      </c>
      <c r="N41" s="13">
        <f>VLOOKUP(A:A,[1]TDSheet!$A:$V,22,0)</f>
        <v>300</v>
      </c>
      <c r="O41" s="13">
        <f>VLOOKUP(A:A,[1]TDSheet!$A:$X,24,0)</f>
        <v>300</v>
      </c>
      <c r="P41" s="13"/>
      <c r="Q41" s="13"/>
      <c r="R41" s="13"/>
      <c r="S41" s="13"/>
      <c r="T41" s="13"/>
      <c r="U41" s="13"/>
      <c r="V41" s="13"/>
      <c r="W41" s="13">
        <f t="shared" si="11"/>
        <v>308.15620000000001</v>
      </c>
      <c r="X41" s="15">
        <v>420</v>
      </c>
      <c r="Y41" s="16">
        <f t="shared" si="12"/>
        <v>6.7865712258912847</v>
      </c>
      <c r="Z41" s="13">
        <f t="shared" si="13"/>
        <v>2.3407739321811469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224.45160000000001</v>
      </c>
      <c r="AF41" s="13">
        <f>VLOOKUP(A:A,[1]TDSheet!$A:$AF,32,0)</f>
        <v>240.38119999999998</v>
      </c>
      <c r="AG41" s="13">
        <f>VLOOKUP(A:A,[1]TDSheet!$A:$AG,33,0)</f>
        <v>243.142</v>
      </c>
      <c r="AH41" s="13">
        <f>VLOOKUP(A:A,[3]TDSheet!$A:$D,4,0)</f>
        <v>394.52300000000002</v>
      </c>
      <c r="AI41" s="13" t="str">
        <f>VLOOKUP(A:A,[1]TDSheet!$A:$AI,35,0)</f>
        <v>сниж</v>
      </c>
      <c r="AJ41" s="13">
        <f t="shared" si="14"/>
        <v>420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458</v>
      </c>
      <c r="D42" s="8">
        <v>1453</v>
      </c>
      <c r="E42" s="8">
        <v>829</v>
      </c>
      <c r="F42" s="8">
        <v>984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881</v>
      </c>
      <c r="K42" s="13">
        <f t="shared" si="10"/>
        <v>-52</v>
      </c>
      <c r="L42" s="13">
        <f>VLOOKUP(A:A,[1]TDSheet!$A:$N,14,0)</f>
        <v>0</v>
      </c>
      <c r="M42" s="13">
        <f>VLOOKUP(A:A,[1]TDSheet!$A:$U,21,0)</f>
        <v>0</v>
      </c>
      <c r="N42" s="13">
        <f>VLOOKUP(A:A,[1]TDSheet!$A:$V,22,0)</f>
        <v>0</v>
      </c>
      <c r="O42" s="13">
        <f>VLOOKUP(A:A,[1]TDSheet!$A:$X,24,0)</f>
        <v>1000</v>
      </c>
      <c r="P42" s="13"/>
      <c r="Q42" s="13"/>
      <c r="R42" s="13"/>
      <c r="S42" s="13"/>
      <c r="T42" s="13"/>
      <c r="U42" s="13"/>
      <c r="V42" s="13"/>
      <c r="W42" s="13">
        <f t="shared" si="11"/>
        <v>165.8</v>
      </c>
      <c r="X42" s="15"/>
      <c r="Y42" s="16">
        <f t="shared" si="12"/>
        <v>11.966224366706875</v>
      </c>
      <c r="Z42" s="13">
        <f t="shared" si="13"/>
        <v>5.9348612786489738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172.2</v>
      </c>
      <c r="AF42" s="13">
        <f>VLOOKUP(A:A,[1]TDSheet!$A:$AF,32,0)</f>
        <v>130.6</v>
      </c>
      <c r="AG42" s="13">
        <f>VLOOKUP(A:A,[1]TDSheet!$A:$AG,33,0)</f>
        <v>155.6</v>
      </c>
      <c r="AH42" s="13">
        <f>VLOOKUP(A:A,[3]TDSheet!$A:$D,4,0)</f>
        <v>185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252</v>
      </c>
      <c r="D43" s="8">
        <v>5595</v>
      </c>
      <c r="E43" s="8">
        <v>1541</v>
      </c>
      <c r="F43" s="8">
        <v>719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1590</v>
      </c>
      <c r="K43" s="13">
        <f t="shared" si="10"/>
        <v>-49</v>
      </c>
      <c r="L43" s="13">
        <f>VLOOKUP(A:A,[1]TDSheet!$A:$N,14,0)</f>
        <v>250</v>
      </c>
      <c r="M43" s="13">
        <f>VLOOKUP(A:A,[1]TDSheet!$A:$U,21,0)</f>
        <v>0</v>
      </c>
      <c r="N43" s="13">
        <f>VLOOKUP(A:A,[1]TDSheet!$A:$V,22,0)</f>
        <v>250</v>
      </c>
      <c r="O43" s="13">
        <f>VLOOKUP(A:A,[1]TDSheet!$A:$X,24,0)</f>
        <v>300</v>
      </c>
      <c r="P43" s="13"/>
      <c r="Q43" s="13"/>
      <c r="R43" s="13"/>
      <c r="S43" s="13"/>
      <c r="T43" s="13"/>
      <c r="U43" s="13"/>
      <c r="V43" s="13"/>
      <c r="W43" s="13">
        <f t="shared" si="11"/>
        <v>308.2</v>
      </c>
      <c r="X43" s="15">
        <v>500</v>
      </c>
      <c r="Y43" s="16">
        <f t="shared" si="12"/>
        <v>6.5509409474367297</v>
      </c>
      <c r="Z43" s="13">
        <f t="shared" si="13"/>
        <v>2.3329007138221933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299.39999999999998</v>
      </c>
      <c r="AF43" s="13">
        <f>VLOOKUP(A:A,[1]TDSheet!$A:$AF,32,0)</f>
        <v>257.60000000000002</v>
      </c>
      <c r="AG43" s="13">
        <f>VLOOKUP(A:A,[1]TDSheet!$A:$AG,33,0)</f>
        <v>249.8</v>
      </c>
      <c r="AH43" s="13">
        <f>VLOOKUP(A:A,[3]TDSheet!$A:$D,4,0)</f>
        <v>447</v>
      </c>
      <c r="AI43" s="13">
        <f>VLOOKUP(A:A,[1]TDSheet!$A:$AI,35,0)</f>
        <v>0</v>
      </c>
      <c r="AJ43" s="13">
        <f t="shared" si="14"/>
        <v>175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129.66200000000001</v>
      </c>
      <c r="D44" s="8">
        <v>955.76</v>
      </c>
      <c r="E44" s="8">
        <v>246.13900000000001</v>
      </c>
      <c r="F44" s="8">
        <v>251.95400000000001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295.07299999999998</v>
      </c>
      <c r="K44" s="13">
        <f t="shared" si="10"/>
        <v>-48.933999999999969</v>
      </c>
      <c r="L44" s="13">
        <f>VLOOKUP(A:A,[1]TDSheet!$A:$N,14,0)</f>
        <v>60</v>
      </c>
      <c r="M44" s="13">
        <f>VLOOKUP(A:A,[1]TDSheet!$A:$U,21,0)</f>
        <v>0</v>
      </c>
      <c r="N44" s="13">
        <f>VLOOKUP(A:A,[1]TDSheet!$A:$V,22,0)</f>
        <v>0</v>
      </c>
      <c r="O44" s="13">
        <f>VLOOKUP(A:A,[1]TDSheet!$A:$X,24,0)</f>
        <v>50</v>
      </c>
      <c r="P44" s="13"/>
      <c r="Q44" s="13"/>
      <c r="R44" s="13"/>
      <c r="S44" s="13"/>
      <c r="T44" s="13"/>
      <c r="U44" s="13"/>
      <c r="V44" s="13"/>
      <c r="W44" s="13">
        <f t="shared" si="11"/>
        <v>49.227800000000002</v>
      </c>
      <c r="X44" s="15"/>
      <c r="Y44" s="16">
        <f t="shared" si="12"/>
        <v>7.3526340807429946</v>
      </c>
      <c r="Z44" s="13">
        <f t="shared" si="13"/>
        <v>5.1181243118725597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62.861800000000002</v>
      </c>
      <c r="AF44" s="13">
        <f>VLOOKUP(A:A,[1]TDSheet!$A:$AF,32,0)</f>
        <v>48.336200000000005</v>
      </c>
      <c r="AG44" s="13">
        <f>VLOOKUP(A:A,[1]TDSheet!$A:$AG,33,0)</f>
        <v>53.209400000000002</v>
      </c>
      <c r="AH44" s="13">
        <f>VLOOKUP(A:A,[3]TDSheet!$A:$D,4,0)</f>
        <v>64.656000000000006</v>
      </c>
      <c r="AI44" s="13">
        <f>VLOOKUP(A:A,[1]TDSheet!$A:$AI,35,0)</f>
        <v>0</v>
      </c>
      <c r="AJ44" s="13">
        <f t="shared" si="14"/>
        <v>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29</v>
      </c>
      <c r="D45" s="8">
        <v>5615</v>
      </c>
      <c r="E45" s="8">
        <v>1440</v>
      </c>
      <c r="F45" s="8">
        <v>912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1502</v>
      </c>
      <c r="K45" s="13">
        <f t="shared" si="10"/>
        <v>-62</v>
      </c>
      <c r="L45" s="13">
        <f>VLOOKUP(A:A,[1]TDSheet!$A:$N,14,0)</f>
        <v>100</v>
      </c>
      <c r="M45" s="13">
        <f>VLOOKUP(A:A,[1]TDSheet!$A:$U,21,0)</f>
        <v>0</v>
      </c>
      <c r="N45" s="13">
        <f>VLOOKUP(A:A,[1]TDSheet!$A:$V,22,0)</f>
        <v>100</v>
      </c>
      <c r="O45" s="13">
        <f>VLOOKUP(A:A,[1]TDSheet!$A:$X,24,0)</f>
        <v>250</v>
      </c>
      <c r="P45" s="13"/>
      <c r="Q45" s="13"/>
      <c r="R45" s="13"/>
      <c r="S45" s="13"/>
      <c r="T45" s="13"/>
      <c r="U45" s="13"/>
      <c r="V45" s="13"/>
      <c r="W45" s="13">
        <f t="shared" si="11"/>
        <v>288</v>
      </c>
      <c r="X45" s="15">
        <v>550</v>
      </c>
      <c r="Y45" s="16">
        <f t="shared" si="12"/>
        <v>6.6388888888888893</v>
      </c>
      <c r="Z45" s="13">
        <f t="shared" si="13"/>
        <v>3.1666666666666665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269.60000000000002</v>
      </c>
      <c r="AF45" s="13">
        <f>VLOOKUP(A:A,[1]TDSheet!$A:$AF,32,0)</f>
        <v>243</v>
      </c>
      <c r="AG45" s="13">
        <f>VLOOKUP(A:A,[1]TDSheet!$A:$AG,33,0)</f>
        <v>241.2</v>
      </c>
      <c r="AH45" s="13">
        <f>VLOOKUP(A:A,[3]TDSheet!$A:$D,4,0)</f>
        <v>477</v>
      </c>
      <c r="AI45" s="13">
        <f>VLOOKUP(A:A,[1]TDSheet!$A:$AI,35,0)</f>
        <v>0</v>
      </c>
      <c r="AJ45" s="13">
        <f t="shared" si="14"/>
        <v>220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482</v>
      </c>
      <c r="D46" s="8">
        <v>14284</v>
      </c>
      <c r="E46" s="8">
        <v>3083</v>
      </c>
      <c r="F46" s="8">
        <v>1406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3277</v>
      </c>
      <c r="K46" s="13">
        <f t="shared" si="10"/>
        <v>-194</v>
      </c>
      <c r="L46" s="13">
        <f>VLOOKUP(A:A,[1]TDSheet!$A:$N,14,0)</f>
        <v>400</v>
      </c>
      <c r="M46" s="13">
        <f>VLOOKUP(A:A,[1]TDSheet!$A:$U,21,0)</f>
        <v>100</v>
      </c>
      <c r="N46" s="13">
        <f>VLOOKUP(A:A,[1]TDSheet!$A:$V,22,0)</f>
        <v>600</v>
      </c>
      <c r="O46" s="13">
        <f>VLOOKUP(A:A,[1]TDSheet!$A:$X,24,0)</f>
        <v>550</v>
      </c>
      <c r="P46" s="13"/>
      <c r="Q46" s="13"/>
      <c r="R46" s="13"/>
      <c r="S46" s="13"/>
      <c r="T46" s="13"/>
      <c r="U46" s="13"/>
      <c r="V46" s="13"/>
      <c r="W46" s="13">
        <f t="shared" si="11"/>
        <v>616.6</v>
      </c>
      <c r="X46" s="15">
        <v>850</v>
      </c>
      <c r="Y46" s="16">
        <f t="shared" si="12"/>
        <v>6.3347388906908852</v>
      </c>
      <c r="Z46" s="13">
        <f t="shared" si="13"/>
        <v>2.280246513136555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566.6</v>
      </c>
      <c r="AF46" s="13">
        <f>VLOOKUP(A:A,[1]TDSheet!$A:$AF,32,0)</f>
        <v>551.20000000000005</v>
      </c>
      <c r="AG46" s="13">
        <f>VLOOKUP(A:A,[1]TDSheet!$A:$AG,33,0)</f>
        <v>485</v>
      </c>
      <c r="AH46" s="13">
        <f>VLOOKUP(A:A,[3]TDSheet!$A:$D,4,0)</f>
        <v>723</v>
      </c>
      <c r="AI46" s="13">
        <f>VLOOKUP(A:A,[1]TDSheet!$A:$AI,35,0)</f>
        <v>0</v>
      </c>
      <c r="AJ46" s="13">
        <f t="shared" si="14"/>
        <v>340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50.106999999999999</v>
      </c>
      <c r="D47" s="8">
        <v>606.52099999999996</v>
      </c>
      <c r="E47" s="8">
        <v>206.643</v>
      </c>
      <c r="F47" s="8">
        <v>181.36099999999999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212.01400000000001</v>
      </c>
      <c r="K47" s="13">
        <f t="shared" si="10"/>
        <v>-5.3710000000000093</v>
      </c>
      <c r="L47" s="13">
        <f>VLOOKUP(A:A,[1]TDSheet!$A:$N,14,0)</f>
        <v>50</v>
      </c>
      <c r="M47" s="13">
        <f>VLOOKUP(A:A,[1]TDSheet!$A:$U,21,0)</f>
        <v>0</v>
      </c>
      <c r="N47" s="13">
        <f>VLOOKUP(A:A,[1]TDSheet!$A:$V,22,0)</f>
        <v>50</v>
      </c>
      <c r="O47" s="13">
        <f>VLOOKUP(A:A,[1]TDSheet!$A:$X,24,0)</f>
        <v>0</v>
      </c>
      <c r="P47" s="13"/>
      <c r="Q47" s="13"/>
      <c r="R47" s="13"/>
      <c r="S47" s="13"/>
      <c r="T47" s="13"/>
      <c r="U47" s="13"/>
      <c r="V47" s="13"/>
      <c r="W47" s="13">
        <f t="shared" si="11"/>
        <v>41.328600000000002</v>
      </c>
      <c r="X47" s="15">
        <v>50</v>
      </c>
      <c r="Y47" s="16">
        <f t="shared" si="12"/>
        <v>8.0177165449591801</v>
      </c>
      <c r="Z47" s="13">
        <f t="shared" si="13"/>
        <v>4.3882686565719622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30.8628</v>
      </c>
      <c r="AF47" s="13">
        <f>VLOOKUP(A:A,[1]TDSheet!$A:$AF,32,0)</f>
        <v>30.960799999999999</v>
      </c>
      <c r="AG47" s="13">
        <f>VLOOKUP(A:A,[1]TDSheet!$A:$AG,33,0)</f>
        <v>38.868400000000001</v>
      </c>
      <c r="AH47" s="13">
        <f>VLOOKUP(A:A,[3]TDSheet!$A:$D,4,0)</f>
        <v>26.306999999999999</v>
      </c>
      <c r="AI47" s="13">
        <f>VLOOKUP(A:A,[1]TDSheet!$A:$AI,35,0)</f>
        <v>0</v>
      </c>
      <c r="AJ47" s="13">
        <f t="shared" si="14"/>
        <v>50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89.334999999999994</v>
      </c>
      <c r="D48" s="8">
        <v>2127.9119999999998</v>
      </c>
      <c r="E48" s="8">
        <v>761.53099999999995</v>
      </c>
      <c r="F48" s="8">
        <v>296.27100000000002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817.42499999999995</v>
      </c>
      <c r="K48" s="13">
        <f t="shared" si="10"/>
        <v>-55.894000000000005</v>
      </c>
      <c r="L48" s="13">
        <f>VLOOKUP(A:A,[1]TDSheet!$A:$N,14,0)</f>
        <v>120</v>
      </c>
      <c r="M48" s="13">
        <f>VLOOKUP(A:A,[1]TDSheet!$A:$U,21,0)</f>
        <v>50</v>
      </c>
      <c r="N48" s="13">
        <f>VLOOKUP(A:A,[1]TDSheet!$A:$V,22,0)</f>
        <v>150</v>
      </c>
      <c r="O48" s="13">
        <f>VLOOKUP(A:A,[1]TDSheet!$A:$X,24,0)</f>
        <v>150</v>
      </c>
      <c r="P48" s="13"/>
      <c r="Q48" s="13"/>
      <c r="R48" s="13"/>
      <c r="S48" s="13"/>
      <c r="T48" s="13"/>
      <c r="U48" s="13"/>
      <c r="V48" s="13"/>
      <c r="W48" s="13">
        <f t="shared" si="11"/>
        <v>152.30619999999999</v>
      </c>
      <c r="X48" s="15">
        <v>230</v>
      </c>
      <c r="Y48" s="16">
        <f t="shared" si="12"/>
        <v>6.5412373232343795</v>
      </c>
      <c r="Z48" s="13">
        <f t="shared" si="13"/>
        <v>1.9452326957142916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119.28420000000001</v>
      </c>
      <c r="AF48" s="13">
        <f>VLOOKUP(A:A,[1]TDSheet!$A:$AF,32,0)</f>
        <v>119.048</v>
      </c>
      <c r="AG48" s="13">
        <f>VLOOKUP(A:A,[1]TDSheet!$A:$AG,33,0)</f>
        <v>113.27919999999999</v>
      </c>
      <c r="AH48" s="13">
        <f>VLOOKUP(A:A,[3]TDSheet!$A:$D,4,0)</f>
        <v>195.84399999999999</v>
      </c>
      <c r="AI48" s="13" t="str">
        <f>VLOOKUP(A:A,[1]TDSheet!$A:$AI,35,0)</f>
        <v>сниж</v>
      </c>
      <c r="AJ48" s="13">
        <f t="shared" si="14"/>
        <v>230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146</v>
      </c>
      <c r="D49" s="8">
        <v>23372</v>
      </c>
      <c r="E49" s="8">
        <v>1684</v>
      </c>
      <c r="F49" s="8">
        <v>600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1774</v>
      </c>
      <c r="K49" s="13">
        <f t="shared" si="10"/>
        <v>-90</v>
      </c>
      <c r="L49" s="13">
        <f>VLOOKUP(A:A,[1]TDSheet!$A:$N,14,0)</f>
        <v>250</v>
      </c>
      <c r="M49" s="13">
        <f>VLOOKUP(A:A,[1]TDSheet!$A:$U,21,0)</f>
        <v>0</v>
      </c>
      <c r="N49" s="13">
        <f>VLOOKUP(A:A,[1]TDSheet!$A:$V,22,0)</f>
        <v>350</v>
      </c>
      <c r="O49" s="13">
        <f>VLOOKUP(A:A,[1]TDSheet!$A:$X,24,0)</f>
        <v>300</v>
      </c>
      <c r="P49" s="13"/>
      <c r="Q49" s="13"/>
      <c r="R49" s="13"/>
      <c r="S49" s="13"/>
      <c r="T49" s="13"/>
      <c r="U49" s="13"/>
      <c r="V49" s="13"/>
      <c r="W49" s="13">
        <f t="shared" si="11"/>
        <v>336.8</v>
      </c>
      <c r="X49" s="15">
        <v>600</v>
      </c>
      <c r="Y49" s="16">
        <f t="shared" si="12"/>
        <v>6.2351543942992871</v>
      </c>
      <c r="Z49" s="13">
        <f t="shared" si="13"/>
        <v>1.7814726840855106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284.39999999999998</v>
      </c>
      <c r="AF49" s="13">
        <f>VLOOKUP(A:A,[1]TDSheet!$A:$AF,32,0)</f>
        <v>257.2</v>
      </c>
      <c r="AG49" s="13">
        <f>VLOOKUP(A:A,[1]TDSheet!$A:$AG,33,0)</f>
        <v>247.8</v>
      </c>
      <c r="AH49" s="13">
        <f>VLOOKUP(A:A,[3]TDSheet!$A:$D,4,0)</f>
        <v>472</v>
      </c>
      <c r="AI49" s="13">
        <f>VLOOKUP(A:A,[1]TDSheet!$A:$AI,35,0)</f>
        <v>0</v>
      </c>
      <c r="AJ49" s="13">
        <f t="shared" si="14"/>
        <v>210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48</v>
      </c>
      <c r="D50" s="8">
        <v>5454</v>
      </c>
      <c r="E50" s="17">
        <v>3144</v>
      </c>
      <c r="F50" s="17">
        <v>1363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2500</v>
      </c>
      <c r="K50" s="13">
        <f t="shared" si="10"/>
        <v>644</v>
      </c>
      <c r="L50" s="13">
        <f>VLOOKUP(A:A,[1]TDSheet!$A:$N,14,0)</f>
        <v>550</v>
      </c>
      <c r="M50" s="13">
        <f>VLOOKUP(A:A,[1]TDSheet!$A:$U,21,0)</f>
        <v>400</v>
      </c>
      <c r="N50" s="13">
        <f>VLOOKUP(A:A,[1]TDSheet!$A:$V,22,0)</f>
        <v>500</v>
      </c>
      <c r="O50" s="13">
        <f>VLOOKUP(A:A,[1]TDSheet!$A:$X,24,0)</f>
        <v>500</v>
      </c>
      <c r="P50" s="13"/>
      <c r="Q50" s="13"/>
      <c r="R50" s="13"/>
      <c r="S50" s="13"/>
      <c r="T50" s="13"/>
      <c r="U50" s="13"/>
      <c r="V50" s="13"/>
      <c r="W50" s="13">
        <f t="shared" si="11"/>
        <v>628.79999999999995</v>
      </c>
      <c r="X50" s="15">
        <v>900</v>
      </c>
      <c r="Y50" s="16">
        <f t="shared" si="12"/>
        <v>6.7000636132315528</v>
      </c>
      <c r="Z50" s="13">
        <f t="shared" si="13"/>
        <v>2.1676208651399493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522.20000000000005</v>
      </c>
      <c r="AF50" s="13">
        <f>VLOOKUP(A:A,[1]TDSheet!$A:$AF,32,0)</f>
        <v>526.6</v>
      </c>
      <c r="AG50" s="13">
        <f>VLOOKUP(A:A,[1]TDSheet!$A:$AG,33,0)</f>
        <v>490.8</v>
      </c>
      <c r="AH50" s="18">
        <v>767</v>
      </c>
      <c r="AI50" s="13">
        <f>VLOOKUP(A:A,[1]TDSheet!$A:$AI,35,0)</f>
        <v>0</v>
      </c>
      <c r="AJ50" s="13">
        <f t="shared" si="14"/>
        <v>315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247</v>
      </c>
      <c r="D51" s="8">
        <v>5601</v>
      </c>
      <c r="E51" s="8">
        <v>1396</v>
      </c>
      <c r="F51" s="8">
        <v>846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2080</v>
      </c>
      <c r="K51" s="13">
        <f t="shared" si="10"/>
        <v>-684</v>
      </c>
      <c r="L51" s="13">
        <f>VLOOKUP(A:A,[1]TDSheet!$A:$N,14,0)</f>
        <v>300</v>
      </c>
      <c r="M51" s="13">
        <f>VLOOKUP(A:A,[1]TDSheet!$A:$U,21,0)</f>
        <v>0</v>
      </c>
      <c r="N51" s="13">
        <f>VLOOKUP(A:A,[1]TDSheet!$A:$V,22,0)</f>
        <v>200</v>
      </c>
      <c r="O51" s="13">
        <f>VLOOKUP(A:A,[1]TDSheet!$A:$X,24,0)</f>
        <v>200</v>
      </c>
      <c r="P51" s="13"/>
      <c r="Q51" s="13"/>
      <c r="R51" s="13"/>
      <c r="S51" s="13"/>
      <c r="T51" s="13"/>
      <c r="U51" s="13"/>
      <c r="V51" s="13"/>
      <c r="W51" s="13">
        <f t="shared" si="11"/>
        <v>279.2</v>
      </c>
      <c r="X51" s="15">
        <v>400</v>
      </c>
      <c r="Y51" s="16">
        <f t="shared" si="12"/>
        <v>6.9699140401146131</v>
      </c>
      <c r="Z51" s="13">
        <f t="shared" si="13"/>
        <v>3.0300859598853869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287</v>
      </c>
      <c r="AF51" s="13">
        <f>VLOOKUP(A:A,[1]TDSheet!$A:$AF,32,0)</f>
        <v>288.8</v>
      </c>
      <c r="AG51" s="13">
        <f>VLOOKUP(A:A,[1]TDSheet!$A:$AG,33,0)</f>
        <v>242.8</v>
      </c>
      <c r="AH51" s="13">
        <f>VLOOKUP(A:A,[3]TDSheet!$A:$D,4,0)</f>
        <v>333</v>
      </c>
      <c r="AI51" s="13">
        <f>VLOOKUP(A:A,[1]TDSheet!$A:$AI,35,0)</f>
        <v>0</v>
      </c>
      <c r="AJ51" s="13">
        <f t="shared" si="14"/>
        <v>160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86.382000000000005</v>
      </c>
      <c r="D52" s="8">
        <v>849.16800000000001</v>
      </c>
      <c r="E52" s="8">
        <v>382.20499999999998</v>
      </c>
      <c r="F52" s="8">
        <v>248.11500000000001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493.71</v>
      </c>
      <c r="K52" s="13">
        <f t="shared" si="10"/>
        <v>-111.505</v>
      </c>
      <c r="L52" s="13">
        <f>VLOOKUP(A:A,[1]TDSheet!$A:$N,14,0)</f>
        <v>70</v>
      </c>
      <c r="M52" s="13">
        <f>VLOOKUP(A:A,[1]TDSheet!$A:$U,21,0)</f>
        <v>50</v>
      </c>
      <c r="N52" s="13">
        <f>VLOOKUP(A:A,[1]TDSheet!$A:$V,22,0)</f>
        <v>80</v>
      </c>
      <c r="O52" s="13">
        <f>VLOOKUP(A:A,[1]TDSheet!$A:$X,24,0)</f>
        <v>100</v>
      </c>
      <c r="P52" s="13"/>
      <c r="Q52" s="13"/>
      <c r="R52" s="13"/>
      <c r="S52" s="13"/>
      <c r="T52" s="13"/>
      <c r="U52" s="13"/>
      <c r="V52" s="13"/>
      <c r="W52" s="13">
        <f t="shared" si="11"/>
        <v>76.441000000000003</v>
      </c>
      <c r="X52" s="15">
        <v>50</v>
      </c>
      <c r="Y52" s="16">
        <f t="shared" si="12"/>
        <v>7.8245313378945855</v>
      </c>
      <c r="Z52" s="13">
        <f t="shared" si="13"/>
        <v>3.2458366583378031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67.752600000000001</v>
      </c>
      <c r="AF52" s="13">
        <f>VLOOKUP(A:A,[1]TDSheet!$A:$AF,32,0)</f>
        <v>55.670399999999994</v>
      </c>
      <c r="AG52" s="13">
        <f>VLOOKUP(A:A,[1]TDSheet!$A:$AG,33,0)</f>
        <v>67.996200000000002</v>
      </c>
      <c r="AH52" s="13">
        <f>VLOOKUP(A:A,[3]TDSheet!$A:$D,4,0)</f>
        <v>70.801000000000002</v>
      </c>
      <c r="AI52" s="13">
        <f>VLOOKUP(A:A,[1]TDSheet!$A:$AI,35,0)</f>
        <v>0</v>
      </c>
      <c r="AJ52" s="13">
        <f t="shared" si="14"/>
        <v>50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141.19999999999999</v>
      </c>
      <c r="D53" s="8">
        <v>2573.69</v>
      </c>
      <c r="E53" s="8">
        <v>987.16300000000001</v>
      </c>
      <c r="F53" s="8">
        <v>894.52599999999995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1149.8489999999999</v>
      </c>
      <c r="K53" s="13">
        <f t="shared" si="10"/>
        <v>-162.68599999999992</v>
      </c>
      <c r="L53" s="13">
        <f>VLOOKUP(A:A,[1]TDSheet!$A:$N,14,0)</f>
        <v>250</v>
      </c>
      <c r="M53" s="13">
        <f>VLOOKUP(A:A,[1]TDSheet!$A:$U,21,0)</f>
        <v>0</v>
      </c>
      <c r="N53" s="13">
        <f>VLOOKUP(A:A,[1]TDSheet!$A:$V,22,0)</f>
        <v>100</v>
      </c>
      <c r="O53" s="13">
        <f>VLOOKUP(A:A,[1]TDSheet!$A:$X,24,0)</f>
        <v>200</v>
      </c>
      <c r="P53" s="13"/>
      <c r="Q53" s="13"/>
      <c r="R53" s="13"/>
      <c r="S53" s="13"/>
      <c r="T53" s="13"/>
      <c r="U53" s="13"/>
      <c r="V53" s="13"/>
      <c r="W53" s="13">
        <f t="shared" si="11"/>
        <v>197.43260000000001</v>
      </c>
      <c r="X53" s="15">
        <v>50</v>
      </c>
      <c r="Y53" s="16">
        <f t="shared" si="12"/>
        <v>7.5698035684076475</v>
      </c>
      <c r="Z53" s="13">
        <f t="shared" si="13"/>
        <v>4.5307917740028749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150.09300000000002</v>
      </c>
      <c r="AF53" s="13">
        <f>VLOOKUP(A:A,[1]TDSheet!$A:$AF,32,0)</f>
        <v>148.56900000000002</v>
      </c>
      <c r="AG53" s="13">
        <f>VLOOKUP(A:A,[1]TDSheet!$A:$AG,33,0)</f>
        <v>187.57040000000001</v>
      </c>
      <c r="AH53" s="13">
        <f>VLOOKUP(A:A,[3]TDSheet!$A:$D,4,0)</f>
        <v>112.217</v>
      </c>
      <c r="AI53" s="13" t="str">
        <f>VLOOKUP(A:A,[1]TDSheet!$A:$AI,35,0)</f>
        <v>ябиюль</v>
      </c>
      <c r="AJ53" s="13">
        <f t="shared" si="14"/>
        <v>50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39.313000000000002</v>
      </c>
      <c r="D54" s="8">
        <v>79.308000000000007</v>
      </c>
      <c r="E54" s="8">
        <v>39.030999999999999</v>
      </c>
      <c r="F54" s="8">
        <v>43.36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48.3</v>
      </c>
      <c r="K54" s="13">
        <f t="shared" si="10"/>
        <v>-9.2689999999999984</v>
      </c>
      <c r="L54" s="13">
        <f>VLOOKUP(A:A,[1]TDSheet!$A:$N,14,0)</f>
        <v>10</v>
      </c>
      <c r="M54" s="13">
        <f>VLOOKUP(A:A,[1]TDSheet!$A:$U,21,0)</f>
        <v>0</v>
      </c>
      <c r="N54" s="13">
        <f>VLOOKUP(A:A,[1]TDSheet!$A:$V,22,0)</f>
        <v>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7.8061999999999996</v>
      </c>
      <c r="X54" s="15"/>
      <c r="Y54" s="16">
        <f t="shared" si="12"/>
        <v>6.835592221567472</v>
      </c>
      <c r="Z54" s="13">
        <f t="shared" si="13"/>
        <v>5.5545591965360872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8.9980000000000011</v>
      </c>
      <c r="AF54" s="13">
        <f>VLOOKUP(A:A,[1]TDSheet!$A:$AF,32,0)</f>
        <v>7.8182</v>
      </c>
      <c r="AG54" s="13">
        <f>VLOOKUP(A:A,[1]TDSheet!$A:$AG,33,0)</f>
        <v>7.8462000000000005</v>
      </c>
      <c r="AH54" s="13">
        <f>VLOOKUP(A:A,[3]TDSheet!$A:$D,4,0)</f>
        <v>13.5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114.88800000000001</v>
      </c>
      <c r="D55" s="8">
        <v>13175.712</v>
      </c>
      <c r="E55" s="8">
        <v>4461.1970000000001</v>
      </c>
      <c r="F55" s="8">
        <v>3864.424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4397.9840000000004</v>
      </c>
      <c r="K55" s="13">
        <f t="shared" si="10"/>
        <v>63.212999999999738</v>
      </c>
      <c r="L55" s="13">
        <f>VLOOKUP(A:A,[1]TDSheet!$A:$N,14,0)</f>
        <v>1000</v>
      </c>
      <c r="M55" s="13">
        <f>VLOOKUP(A:A,[1]TDSheet!$A:$U,21,0)</f>
        <v>0</v>
      </c>
      <c r="N55" s="13">
        <f>VLOOKUP(A:A,[1]TDSheet!$A:$V,22,0)</f>
        <v>400</v>
      </c>
      <c r="O55" s="13">
        <f>VLOOKUP(A:A,[1]TDSheet!$A:$X,24,0)</f>
        <v>1000</v>
      </c>
      <c r="P55" s="13"/>
      <c r="Q55" s="13"/>
      <c r="R55" s="13"/>
      <c r="S55" s="13"/>
      <c r="T55" s="13"/>
      <c r="U55" s="13"/>
      <c r="V55" s="13"/>
      <c r="W55" s="13">
        <f t="shared" si="11"/>
        <v>892.23940000000005</v>
      </c>
      <c r="X55" s="15"/>
      <c r="Y55" s="16">
        <f t="shared" si="12"/>
        <v>7.0210125219756039</v>
      </c>
      <c r="Z55" s="13">
        <f t="shared" si="13"/>
        <v>4.3311514824384574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857.73979999999995</v>
      </c>
      <c r="AF55" s="13">
        <f>VLOOKUP(A:A,[1]TDSheet!$A:$AF,32,0)</f>
        <v>787.32039999999995</v>
      </c>
      <c r="AG55" s="13">
        <f>VLOOKUP(A:A,[1]TDSheet!$A:$AG,33,0)</f>
        <v>909.64359999999999</v>
      </c>
      <c r="AH55" s="13">
        <f>VLOOKUP(A:A,[3]TDSheet!$A:$D,4,0)</f>
        <v>359.93200000000002</v>
      </c>
      <c r="AI55" s="13" t="str">
        <f>VLOOKUP(A:A,[1]TDSheet!$A:$AI,35,0)</f>
        <v>оконч</v>
      </c>
      <c r="AJ55" s="13">
        <f t="shared" si="14"/>
        <v>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-272</v>
      </c>
      <c r="D56" s="8">
        <v>17066</v>
      </c>
      <c r="E56" s="17">
        <v>10060</v>
      </c>
      <c r="F56" s="17">
        <v>4036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6917</v>
      </c>
      <c r="K56" s="13">
        <f t="shared" si="10"/>
        <v>3143</v>
      </c>
      <c r="L56" s="13">
        <f>VLOOKUP(A:A,[1]TDSheet!$A:$N,14,0)</f>
        <v>1200</v>
      </c>
      <c r="M56" s="13">
        <f>VLOOKUP(A:A,[1]TDSheet!$A:$U,21,0)</f>
        <v>300</v>
      </c>
      <c r="N56" s="13">
        <f>VLOOKUP(A:A,[1]TDSheet!$A:$V,22,0)</f>
        <v>2000</v>
      </c>
      <c r="O56" s="13">
        <f>VLOOKUP(A:A,[1]TDSheet!$A:$X,24,0)</f>
        <v>1200</v>
      </c>
      <c r="P56" s="13"/>
      <c r="Q56" s="13"/>
      <c r="R56" s="13"/>
      <c r="S56" s="13"/>
      <c r="T56" s="13"/>
      <c r="U56" s="13"/>
      <c r="V56" s="13"/>
      <c r="W56" s="13">
        <f t="shared" si="11"/>
        <v>1788</v>
      </c>
      <c r="X56" s="15">
        <v>2700</v>
      </c>
      <c r="Y56" s="16">
        <f t="shared" si="12"/>
        <v>6.3959731543624159</v>
      </c>
      <c r="Z56" s="13">
        <f t="shared" si="13"/>
        <v>2.2572706935123041</v>
      </c>
      <c r="AA56" s="13"/>
      <c r="AB56" s="13"/>
      <c r="AC56" s="13"/>
      <c r="AD56" s="13">
        <f>VLOOKUP(A:A,[1]TDSheet!$A:$AD,30,0)</f>
        <v>1120</v>
      </c>
      <c r="AE56" s="13">
        <f>VLOOKUP(A:A,[1]TDSheet!$A:$AE,31,0)</f>
        <v>1086.2</v>
      </c>
      <c r="AF56" s="13">
        <f>VLOOKUP(A:A,[1]TDSheet!$A:$AF,32,0)</f>
        <v>1170</v>
      </c>
      <c r="AG56" s="13">
        <f>VLOOKUP(A:A,[1]TDSheet!$A:$AG,33,0)</f>
        <v>1334</v>
      </c>
      <c r="AH56" s="18">
        <v>2094</v>
      </c>
      <c r="AI56" s="13" t="str">
        <f>VLOOKUP(A:A,[1]TDSheet!$A:$AI,35,0)</f>
        <v>ябиюль</v>
      </c>
      <c r="AJ56" s="13">
        <f t="shared" si="14"/>
        <v>1215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1560</v>
      </c>
      <c r="D57" s="8">
        <v>23775</v>
      </c>
      <c r="E57" s="8">
        <v>7103</v>
      </c>
      <c r="F57" s="8">
        <v>1112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8083</v>
      </c>
      <c r="K57" s="13">
        <f t="shared" si="10"/>
        <v>-980</v>
      </c>
      <c r="L57" s="13">
        <f>VLOOKUP(A:A,[1]TDSheet!$A:$N,14,0)</f>
        <v>900</v>
      </c>
      <c r="M57" s="13">
        <f>VLOOKUP(A:A,[1]TDSheet!$A:$U,21,0)</f>
        <v>1400</v>
      </c>
      <c r="N57" s="13">
        <f>VLOOKUP(A:A,[1]TDSheet!$A:$V,22,0)</f>
        <v>1500</v>
      </c>
      <c r="O57" s="13">
        <f>VLOOKUP(A:A,[1]TDSheet!$A:$X,24,0)</f>
        <v>1000</v>
      </c>
      <c r="P57" s="13"/>
      <c r="Q57" s="13"/>
      <c r="R57" s="13"/>
      <c r="S57" s="13"/>
      <c r="T57" s="13"/>
      <c r="U57" s="13"/>
      <c r="V57" s="13"/>
      <c r="W57" s="13">
        <f t="shared" si="11"/>
        <v>1020.6</v>
      </c>
      <c r="X57" s="15">
        <v>1100</v>
      </c>
      <c r="Y57" s="16">
        <f t="shared" si="12"/>
        <v>6.8704683519498335</v>
      </c>
      <c r="Z57" s="13">
        <f t="shared" si="13"/>
        <v>1.0895551636292378</v>
      </c>
      <c r="AA57" s="13"/>
      <c r="AB57" s="13"/>
      <c r="AC57" s="13"/>
      <c r="AD57" s="13">
        <f>VLOOKUP(A:A,[1]TDSheet!$A:$AD,30,0)</f>
        <v>2000</v>
      </c>
      <c r="AE57" s="13">
        <f>VLOOKUP(A:A,[1]TDSheet!$A:$AE,31,0)</f>
        <v>984.6</v>
      </c>
      <c r="AF57" s="13">
        <f>VLOOKUP(A:A,[1]TDSheet!$A:$AF,32,0)</f>
        <v>871.8</v>
      </c>
      <c r="AG57" s="13">
        <f>VLOOKUP(A:A,[1]TDSheet!$A:$AG,33,0)</f>
        <v>680.2</v>
      </c>
      <c r="AH57" s="13">
        <f>VLOOKUP(A:A,[3]TDSheet!$A:$D,4,0)</f>
        <v>630</v>
      </c>
      <c r="AI57" s="13" t="str">
        <f>VLOOKUP(A:A,[1]TDSheet!$A:$AI,35,0)</f>
        <v>оконч</v>
      </c>
      <c r="AJ57" s="13">
        <f t="shared" si="14"/>
        <v>495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17</v>
      </c>
      <c r="D58" s="8">
        <v>4986</v>
      </c>
      <c r="E58" s="8">
        <v>2828</v>
      </c>
      <c r="F58" s="8">
        <v>1027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2994</v>
      </c>
      <c r="K58" s="13">
        <f t="shared" si="10"/>
        <v>-166</v>
      </c>
      <c r="L58" s="13">
        <f>VLOOKUP(A:A,[1]TDSheet!$A:$N,14,0)</f>
        <v>600</v>
      </c>
      <c r="M58" s="13">
        <f>VLOOKUP(A:A,[1]TDSheet!$A:$U,21,0)</f>
        <v>500</v>
      </c>
      <c r="N58" s="13">
        <f>VLOOKUP(A:A,[1]TDSheet!$A:$V,22,0)</f>
        <v>600</v>
      </c>
      <c r="O58" s="13">
        <f>VLOOKUP(A:A,[1]TDSheet!$A:$X,24,0)</f>
        <v>550</v>
      </c>
      <c r="P58" s="13"/>
      <c r="Q58" s="13"/>
      <c r="R58" s="13"/>
      <c r="S58" s="13"/>
      <c r="T58" s="13"/>
      <c r="U58" s="13"/>
      <c r="V58" s="13"/>
      <c r="W58" s="13">
        <f t="shared" si="11"/>
        <v>565.6</v>
      </c>
      <c r="X58" s="15">
        <v>500</v>
      </c>
      <c r="Y58" s="16">
        <f t="shared" si="12"/>
        <v>6.6778642149929279</v>
      </c>
      <c r="Z58" s="13">
        <f t="shared" si="13"/>
        <v>1.8157708628005658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336.6</v>
      </c>
      <c r="AF58" s="13">
        <f>VLOOKUP(A:A,[1]TDSheet!$A:$AF,32,0)</f>
        <v>391.8</v>
      </c>
      <c r="AG58" s="13">
        <f>VLOOKUP(A:A,[1]TDSheet!$A:$AG,33,0)</f>
        <v>413.6</v>
      </c>
      <c r="AH58" s="13">
        <f>VLOOKUP(A:A,[3]TDSheet!$A:$D,4,0)</f>
        <v>460</v>
      </c>
      <c r="AI58" s="13" t="str">
        <f>VLOOKUP(A:A,[1]TDSheet!$A:$AI,35,0)</f>
        <v>продиюль</v>
      </c>
      <c r="AJ58" s="13">
        <f t="shared" si="14"/>
        <v>225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135</v>
      </c>
      <c r="D59" s="8">
        <v>1374</v>
      </c>
      <c r="E59" s="8">
        <v>456</v>
      </c>
      <c r="F59" s="8">
        <v>199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505</v>
      </c>
      <c r="K59" s="13">
        <f t="shared" si="10"/>
        <v>-49</v>
      </c>
      <c r="L59" s="13">
        <f>VLOOKUP(A:A,[1]TDSheet!$A:$N,14,0)</f>
        <v>50</v>
      </c>
      <c r="M59" s="13">
        <f>VLOOKUP(A:A,[1]TDSheet!$A:$U,21,0)</f>
        <v>70</v>
      </c>
      <c r="N59" s="13">
        <f>VLOOKUP(A:A,[1]TDSheet!$A:$V,22,0)</f>
        <v>90</v>
      </c>
      <c r="O59" s="13">
        <f>VLOOKUP(A:A,[1]TDSheet!$A:$X,24,0)</f>
        <v>100</v>
      </c>
      <c r="P59" s="13"/>
      <c r="Q59" s="13"/>
      <c r="R59" s="13"/>
      <c r="S59" s="13"/>
      <c r="T59" s="13"/>
      <c r="U59" s="13"/>
      <c r="V59" s="13"/>
      <c r="W59" s="13">
        <f t="shared" si="11"/>
        <v>91.2</v>
      </c>
      <c r="X59" s="15">
        <v>120</v>
      </c>
      <c r="Y59" s="16">
        <f t="shared" si="12"/>
        <v>6.8969298245614032</v>
      </c>
      <c r="Z59" s="13">
        <f t="shared" si="13"/>
        <v>2.182017543859649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94.2</v>
      </c>
      <c r="AF59" s="13">
        <f>VLOOKUP(A:A,[1]TDSheet!$A:$AF,32,0)</f>
        <v>75</v>
      </c>
      <c r="AG59" s="13">
        <f>VLOOKUP(A:A,[1]TDSheet!$A:$AG,33,0)</f>
        <v>69.8</v>
      </c>
      <c r="AH59" s="13">
        <f>VLOOKUP(A:A,[3]TDSheet!$A:$D,4,0)</f>
        <v>122</v>
      </c>
      <c r="AI59" s="13" t="e">
        <f>VLOOKUP(A:A,[1]TDSheet!$A:$AI,35,0)</f>
        <v>#N/A</v>
      </c>
      <c r="AJ59" s="13">
        <f t="shared" si="14"/>
        <v>48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30</v>
      </c>
      <c r="D60" s="8">
        <v>1474</v>
      </c>
      <c r="E60" s="8">
        <v>406</v>
      </c>
      <c r="F60" s="8">
        <v>340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493</v>
      </c>
      <c r="K60" s="13">
        <f t="shared" si="10"/>
        <v>-87</v>
      </c>
      <c r="L60" s="13">
        <f>VLOOKUP(A:A,[1]TDSheet!$A:$N,14,0)</f>
        <v>0</v>
      </c>
      <c r="M60" s="13">
        <f>VLOOKUP(A:A,[1]TDSheet!$A:$U,21,0)</f>
        <v>0</v>
      </c>
      <c r="N60" s="13">
        <f>VLOOKUP(A:A,[1]TDSheet!$A:$V,22,0)</f>
        <v>50</v>
      </c>
      <c r="O60" s="13">
        <f>VLOOKUP(A:A,[1]TDSheet!$A:$X,24,0)</f>
        <v>100</v>
      </c>
      <c r="P60" s="13"/>
      <c r="Q60" s="13"/>
      <c r="R60" s="13"/>
      <c r="S60" s="13"/>
      <c r="T60" s="13"/>
      <c r="U60" s="13"/>
      <c r="V60" s="13"/>
      <c r="W60" s="13">
        <f t="shared" si="11"/>
        <v>81.2</v>
      </c>
      <c r="X60" s="15">
        <v>90</v>
      </c>
      <c r="Y60" s="16">
        <f t="shared" si="12"/>
        <v>7.1428571428571423</v>
      </c>
      <c r="Z60" s="13">
        <f t="shared" si="13"/>
        <v>4.1871921182266005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79.8</v>
      </c>
      <c r="AF60" s="13">
        <f>VLOOKUP(A:A,[1]TDSheet!$A:$AF,32,0)</f>
        <v>71.2</v>
      </c>
      <c r="AG60" s="13">
        <f>VLOOKUP(A:A,[1]TDSheet!$A:$AG,33,0)</f>
        <v>74</v>
      </c>
      <c r="AH60" s="13">
        <f>VLOOKUP(A:A,[3]TDSheet!$A:$D,4,0)</f>
        <v>125</v>
      </c>
      <c r="AI60" s="13" t="e">
        <f>VLOOKUP(A:A,[1]TDSheet!$A:$AI,35,0)</f>
        <v>#N/A</v>
      </c>
      <c r="AJ60" s="13">
        <f t="shared" si="14"/>
        <v>36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258.13400000000001</v>
      </c>
      <c r="D61" s="8">
        <v>2785.3919999999998</v>
      </c>
      <c r="E61" s="8">
        <v>1140.5360000000001</v>
      </c>
      <c r="F61" s="8">
        <v>689.62300000000005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1209.828</v>
      </c>
      <c r="K61" s="13">
        <f t="shared" si="10"/>
        <v>-69.291999999999916</v>
      </c>
      <c r="L61" s="13">
        <f>VLOOKUP(A:A,[1]TDSheet!$A:$N,14,0)</f>
        <v>300</v>
      </c>
      <c r="M61" s="13">
        <f>VLOOKUP(A:A,[1]TDSheet!$A:$U,21,0)</f>
        <v>0</v>
      </c>
      <c r="N61" s="13">
        <f>VLOOKUP(A:A,[1]TDSheet!$A:$V,22,0)</f>
        <v>200</v>
      </c>
      <c r="O61" s="13">
        <f>VLOOKUP(A:A,[1]TDSheet!$A:$X,24,0)</f>
        <v>250</v>
      </c>
      <c r="P61" s="13"/>
      <c r="Q61" s="13"/>
      <c r="R61" s="13"/>
      <c r="S61" s="13"/>
      <c r="T61" s="13"/>
      <c r="U61" s="13"/>
      <c r="V61" s="13"/>
      <c r="W61" s="13">
        <f t="shared" si="11"/>
        <v>228.10720000000001</v>
      </c>
      <c r="X61" s="15">
        <v>180</v>
      </c>
      <c r="Y61" s="16">
        <f t="shared" si="12"/>
        <v>7.1002712759614779</v>
      </c>
      <c r="Z61" s="13">
        <f t="shared" si="13"/>
        <v>3.0232408271198805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202.61619999999999</v>
      </c>
      <c r="AF61" s="13">
        <f>VLOOKUP(A:A,[1]TDSheet!$A:$AF,32,0)</f>
        <v>189.01439999999999</v>
      </c>
      <c r="AG61" s="13">
        <f>VLOOKUP(A:A,[1]TDSheet!$A:$AG,33,0)</f>
        <v>197.53800000000001</v>
      </c>
      <c r="AH61" s="13">
        <f>VLOOKUP(A:A,[3]TDSheet!$A:$D,4,0)</f>
        <v>142.983</v>
      </c>
      <c r="AI61" s="13" t="str">
        <f>VLOOKUP(A:A,[1]TDSheet!$A:$AI,35,0)</f>
        <v>оконч</v>
      </c>
      <c r="AJ61" s="13">
        <f t="shared" si="14"/>
        <v>180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439</v>
      </c>
      <c r="D62" s="8">
        <v>780</v>
      </c>
      <c r="E62" s="8">
        <v>502</v>
      </c>
      <c r="F62" s="8">
        <v>550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515</v>
      </c>
      <c r="K62" s="13">
        <f t="shared" si="10"/>
        <v>-13</v>
      </c>
      <c r="L62" s="13">
        <f>VLOOKUP(A:A,[1]TDSheet!$A:$N,14,0)</f>
        <v>0</v>
      </c>
      <c r="M62" s="13">
        <f>VLOOKUP(A:A,[1]TDSheet!$A:$U,21,0)</f>
        <v>0</v>
      </c>
      <c r="N62" s="13">
        <f>VLOOKUP(A:A,[1]TDSheet!$A:$V,22,0)</f>
        <v>500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100.4</v>
      </c>
      <c r="X62" s="15"/>
      <c r="Y62" s="16">
        <f t="shared" si="12"/>
        <v>10.45816733067729</v>
      </c>
      <c r="Z62" s="13">
        <f t="shared" si="13"/>
        <v>5.47808764940239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113.8</v>
      </c>
      <c r="AF62" s="13">
        <f>VLOOKUP(A:A,[1]TDSheet!$A:$AF,32,0)</f>
        <v>85.4</v>
      </c>
      <c r="AG62" s="13">
        <f>VLOOKUP(A:A,[1]TDSheet!$A:$AG,33,0)</f>
        <v>98.6</v>
      </c>
      <c r="AH62" s="13">
        <f>VLOOKUP(A:A,[3]TDSheet!$A:$D,4,0)</f>
        <v>104</v>
      </c>
      <c r="AI62" s="13" t="e">
        <f>VLOOKUP(A:A,[1]TDSheet!$A:$AI,35,0)</f>
        <v>#N/A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-50.104999999999997</v>
      </c>
      <c r="D63" s="8">
        <v>1647.452</v>
      </c>
      <c r="E63" s="8">
        <v>1060.6379999999999</v>
      </c>
      <c r="F63" s="8">
        <v>255.97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1124.1379999999999</v>
      </c>
      <c r="K63" s="13">
        <f t="shared" si="10"/>
        <v>-63.5</v>
      </c>
      <c r="L63" s="13">
        <f>VLOOKUP(A:A,[1]TDSheet!$A:$N,14,0)</f>
        <v>150</v>
      </c>
      <c r="M63" s="13">
        <f>VLOOKUP(A:A,[1]TDSheet!$A:$U,21,0)</f>
        <v>200</v>
      </c>
      <c r="N63" s="13">
        <f>VLOOKUP(A:A,[1]TDSheet!$A:$V,22,0)</f>
        <v>200</v>
      </c>
      <c r="O63" s="13">
        <f>VLOOKUP(A:A,[1]TDSheet!$A:$X,24,0)</f>
        <v>180</v>
      </c>
      <c r="P63" s="13"/>
      <c r="Q63" s="13"/>
      <c r="R63" s="13"/>
      <c r="S63" s="13"/>
      <c r="T63" s="13"/>
      <c r="U63" s="13"/>
      <c r="V63" s="13"/>
      <c r="W63" s="13">
        <f t="shared" si="11"/>
        <v>212.12759999999997</v>
      </c>
      <c r="X63" s="15">
        <v>380</v>
      </c>
      <c r="Y63" s="16">
        <f t="shared" si="12"/>
        <v>6.4393789398456409</v>
      </c>
      <c r="Z63" s="13">
        <f t="shared" si="13"/>
        <v>1.2066793759982202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113.864</v>
      </c>
      <c r="AF63" s="13">
        <f>VLOOKUP(A:A,[1]TDSheet!$A:$AF,32,0)</f>
        <v>140.88140000000001</v>
      </c>
      <c r="AG63" s="13">
        <f>VLOOKUP(A:A,[1]TDSheet!$A:$AG,33,0)</f>
        <v>136.10499999999999</v>
      </c>
      <c r="AH63" s="13">
        <f>VLOOKUP(A:A,[3]TDSheet!$A:$D,4,0)</f>
        <v>274.04000000000002</v>
      </c>
      <c r="AI63" s="13" t="str">
        <f>VLOOKUP(A:A,[1]TDSheet!$A:$AI,35,0)</f>
        <v>сниж</v>
      </c>
      <c r="AJ63" s="13">
        <f t="shared" si="14"/>
        <v>380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85.572999999999993</v>
      </c>
      <c r="D64" s="8">
        <v>28681.427</v>
      </c>
      <c r="E64" s="8">
        <v>5958</v>
      </c>
      <c r="F64" s="8">
        <v>2094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6065</v>
      </c>
      <c r="K64" s="13">
        <f t="shared" si="10"/>
        <v>-107</v>
      </c>
      <c r="L64" s="13">
        <f>VLOOKUP(A:A,[1]TDSheet!$A:$N,14,0)</f>
        <v>700</v>
      </c>
      <c r="M64" s="13">
        <f>VLOOKUP(A:A,[1]TDSheet!$A:$U,21,0)</f>
        <v>0</v>
      </c>
      <c r="N64" s="13">
        <f>VLOOKUP(A:A,[1]TDSheet!$A:$V,22,0)</f>
        <v>800</v>
      </c>
      <c r="O64" s="13">
        <f>VLOOKUP(A:A,[1]TDSheet!$A:$X,24,0)</f>
        <v>900</v>
      </c>
      <c r="P64" s="13"/>
      <c r="Q64" s="13"/>
      <c r="R64" s="13"/>
      <c r="S64" s="13"/>
      <c r="T64" s="13"/>
      <c r="U64" s="13"/>
      <c r="V64" s="13"/>
      <c r="W64" s="13">
        <f t="shared" si="11"/>
        <v>855.6</v>
      </c>
      <c r="X64" s="15">
        <v>1100</v>
      </c>
      <c r="Y64" s="16">
        <f t="shared" si="12"/>
        <v>6.5381019167835435</v>
      </c>
      <c r="Z64" s="13">
        <f t="shared" si="13"/>
        <v>2.4474053295932676</v>
      </c>
      <c r="AA64" s="13"/>
      <c r="AB64" s="13"/>
      <c r="AC64" s="13"/>
      <c r="AD64" s="13">
        <f>VLOOKUP(A:A,[1]TDSheet!$A:$AD,30,0)</f>
        <v>1680</v>
      </c>
      <c r="AE64" s="13">
        <f>VLOOKUP(A:A,[1]TDSheet!$A:$AE,31,0)</f>
        <v>706.8</v>
      </c>
      <c r="AF64" s="13">
        <f>VLOOKUP(A:A,[1]TDSheet!$A:$AF,32,0)</f>
        <v>724.4</v>
      </c>
      <c r="AG64" s="13">
        <f>VLOOKUP(A:A,[1]TDSheet!$A:$AG,33,0)</f>
        <v>700.8</v>
      </c>
      <c r="AH64" s="13">
        <f>VLOOKUP(A:A,[3]TDSheet!$A:$D,4,0)</f>
        <v>1039</v>
      </c>
      <c r="AI64" s="13">
        <f>VLOOKUP(A:A,[1]TDSheet!$A:$AI,35,0)</f>
        <v>0</v>
      </c>
      <c r="AJ64" s="13">
        <f t="shared" si="14"/>
        <v>440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200</v>
      </c>
      <c r="D65" s="8">
        <v>16114</v>
      </c>
      <c r="E65" s="8">
        <v>3765</v>
      </c>
      <c r="F65" s="8">
        <v>1630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3847</v>
      </c>
      <c r="K65" s="13">
        <f t="shared" si="10"/>
        <v>-82</v>
      </c>
      <c r="L65" s="13">
        <f>VLOOKUP(A:A,[1]TDSheet!$A:$N,14,0)</f>
        <v>600</v>
      </c>
      <c r="M65" s="13">
        <f>VLOOKUP(A:A,[1]TDSheet!$A:$U,21,0)</f>
        <v>150</v>
      </c>
      <c r="N65" s="13">
        <f>VLOOKUP(A:A,[1]TDSheet!$A:$V,22,0)</f>
        <v>700</v>
      </c>
      <c r="O65" s="13">
        <f>VLOOKUP(A:A,[1]TDSheet!$A:$X,24,0)</f>
        <v>700</v>
      </c>
      <c r="P65" s="13"/>
      <c r="Q65" s="13"/>
      <c r="R65" s="13"/>
      <c r="S65" s="13"/>
      <c r="T65" s="13"/>
      <c r="U65" s="13"/>
      <c r="V65" s="13"/>
      <c r="W65" s="13">
        <f t="shared" si="11"/>
        <v>753</v>
      </c>
      <c r="X65" s="15">
        <v>1000</v>
      </c>
      <c r="Y65" s="16">
        <f t="shared" si="12"/>
        <v>6.3479415670650727</v>
      </c>
      <c r="Z65" s="13">
        <f t="shared" si="13"/>
        <v>2.1646746347941566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643</v>
      </c>
      <c r="AF65" s="13">
        <f>VLOOKUP(A:A,[1]TDSheet!$A:$AF,32,0)</f>
        <v>631.20000000000005</v>
      </c>
      <c r="AG65" s="13">
        <f>VLOOKUP(A:A,[1]TDSheet!$A:$AG,33,0)</f>
        <v>597.6</v>
      </c>
      <c r="AH65" s="13">
        <f>VLOOKUP(A:A,[3]TDSheet!$A:$D,4,0)</f>
        <v>902</v>
      </c>
      <c r="AI65" s="13">
        <f>VLOOKUP(A:A,[1]TDSheet!$A:$AI,35,0)</f>
        <v>0</v>
      </c>
      <c r="AJ65" s="13">
        <f t="shared" si="14"/>
        <v>400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113.542</v>
      </c>
      <c r="D66" s="8">
        <v>7028.3519999999999</v>
      </c>
      <c r="E66" s="8">
        <v>1310.9</v>
      </c>
      <c r="F66" s="8">
        <v>758.76599999999996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1303.7360000000001</v>
      </c>
      <c r="K66" s="13">
        <f t="shared" si="10"/>
        <v>7.1639999999999873</v>
      </c>
      <c r="L66" s="13">
        <f>VLOOKUP(A:A,[1]TDSheet!$A:$N,14,0)</f>
        <v>200</v>
      </c>
      <c r="M66" s="13">
        <f>VLOOKUP(A:A,[1]TDSheet!$A:$U,21,0)</f>
        <v>0</v>
      </c>
      <c r="N66" s="13">
        <f>VLOOKUP(A:A,[1]TDSheet!$A:$V,22,0)</f>
        <v>100</v>
      </c>
      <c r="O66" s="13">
        <f>VLOOKUP(A:A,[1]TDSheet!$A:$X,24,0)</f>
        <v>160</v>
      </c>
      <c r="P66" s="13"/>
      <c r="Q66" s="13"/>
      <c r="R66" s="13"/>
      <c r="S66" s="13"/>
      <c r="T66" s="13"/>
      <c r="U66" s="13"/>
      <c r="V66" s="13"/>
      <c r="W66" s="13">
        <f t="shared" si="11"/>
        <v>262.18</v>
      </c>
      <c r="X66" s="15">
        <v>400</v>
      </c>
      <c r="Y66" s="16">
        <f t="shared" si="12"/>
        <v>6.174254329086887</v>
      </c>
      <c r="Z66" s="13">
        <f t="shared" si="13"/>
        <v>2.8940651460828435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203.49520000000001</v>
      </c>
      <c r="AF66" s="13">
        <f>VLOOKUP(A:A,[1]TDSheet!$A:$AF,32,0)</f>
        <v>223.87299999999999</v>
      </c>
      <c r="AG66" s="13">
        <f>VLOOKUP(A:A,[1]TDSheet!$A:$AG,33,0)</f>
        <v>223.64619999999999</v>
      </c>
      <c r="AH66" s="13">
        <f>VLOOKUP(A:A,[3]TDSheet!$A:$D,4,0)</f>
        <v>355.24900000000002</v>
      </c>
      <c r="AI66" s="13" t="str">
        <f>VLOOKUP(A:A,[1]TDSheet!$A:$AI,35,0)</f>
        <v>сниж</v>
      </c>
      <c r="AJ66" s="13">
        <f t="shared" si="14"/>
        <v>400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72.41</v>
      </c>
      <c r="D67" s="8">
        <v>2913.6030000000001</v>
      </c>
      <c r="E67" s="8">
        <v>274.97399999999999</v>
      </c>
      <c r="F67" s="8">
        <v>140.34399999999999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269.755</v>
      </c>
      <c r="K67" s="13">
        <f t="shared" si="10"/>
        <v>5.2189999999999941</v>
      </c>
      <c r="L67" s="13">
        <f>VLOOKUP(A:A,[1]TDSheet!$A:$N,14,0)</f>
        <v>40</v>
      </c>
      <c r="M67" s="13">
        <f>VLOOKUP(A:A,[1]TDSheet!$A:$U,21,0)</f>
        <v>0</v>
      </c>
      <c r="N67" s="13">
        <f>VLOOKUP(A:A,[1]TDSheet!$A:$V,22,0)</f>
        <v>50</v>
      </c>
      <c r="O67" s="13">
        <f>VLOOKUP(A:A,[1]TDSheet!$A:$X,24,0)</f>
        <v>50</v>
      </c>
      <c r="P67" s="13"/>
      <c r="Q67" s="13"/>
      <c r="R67" s="13"/>
      <c r="S67" s="13"/>
      <c r="T67" s="13"/>
      <c r="U67" s="13"/>
      <c r="V67" s="13"/>
      <c r="W67" s="13">
        <f t="shared" si="11"/>
        <v>54.994799999999998</v>
      </c>
      <c r="X67" s="19">
        <v>90</v>
      </c>
      <c r="Y67" s="16">
        <f t="shared" si="12"/>
        <v>6.734163957319601</v>
      </c>
      <c r="Z67" s="13">
        <f t="shared" si="13"/>
        <v>2.5519503662164422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57.318200000000004</v>
      </c>
      <c r="AF67" s="13">
        <f>VLOOKUP(A:A,[1]TDSheet!$A:$AF,32,0)</f>
        <v>50.189</v>
      </c>
      <c r="AG67" s="13">
        <f>VLOOKUP(A:A,[1]TDSheet!$A:$AG,33,0)</f>
        <v>43.14</v>
      </c>
      <c r="AH67" s="13">
        <f>VLOOKUP(A:A,[3]TDSheet!$A:$D,4,0)</f>
        <v>76.796000000000006</v>
      </c>
      <c r="AI67" s="13" t="e">
        <f>VLOOKUP(A:A,[1]TDSheet!$A:$AI,35,0)</f>
        <v>#N/A</v>
      </c>
      <c r="AJ67" s="13">
        <f t="shared" si="14"/>
        <v>90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445.21800000000002</v>
      </c>
      <c r="D68" s="8">
        <v>2370.056</v>
      </c>
      <c r="E68" s="8">
        <v>717.09699999999998</v>
      </c>
      <c r="F68" s="8">
        <v>649.96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688.89099999999996</v>
      </c>
      <c r="K68" s="13">
        <f t="shared" si="10"/>
        <v>28.206000000000017</v>
      </c>
      <c r="L68" s="13">
        <f>VLOOKUP(A:A,[1]TDSheet!$A:$N,14,0)</f>
        <v>170</v>
      </c>
      <c r="M68" s="13">
        <f>VLOOKUP(A:A,[1]TDSheet!$A:$U,21,0)</f>
        <v>0</v>
      </c>
      <c r="N68" s="13">
        <f>VLOOKUP(A:A,[1]TDSheet!$A:$V,22,0)</f>
        <v>0</v>
      </c>
      <c r="O68" s="13">
        <f>VLOOKUP(A:A,[1]TDSheet!$A:$X,24,0)</f>
        <v>100</v>
      </c>
      <c r="P68" s="13"/>
      <c r="Q68" s="13"/>
      <c r="R68" s="13"/>
      <c r="S68" s="13"/>
      <c r="T68" s="13"/>
      <c r="U68" s="13"/>
      <c r="V68" s="13"/>
      <c r="W68" s="13">
        <f t="shared" si="11"/>
        <v>143.4194</v>
      </c>
      <c r="X68" s="15">
        <v>90</v>
      </c>
      <c r="Y68" s="16">
        <f t="shared" si="12"/>
        <v>7.0420040803405959</v>
      </c>
      <c r="Z68" s="13">
        <f t="shared" si="13"/>
        <v>4.5318834132620838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185.89339999999999</v>
      </c>
      <c r="AF68" s="13">
        <f>VLOOKUP(A:A,[1]TDSheet!$A:$AF,32,0)</f>
        <v>116.33019999999999</v>
      </c>
      <c r="AG68" s="13">
        <f>VLOOKUP(A:A,[1]TDSheet!$A:$AG,33,0)</f>
        <v>148.39159999999998</v>
      </c>
      <c r="AH68" s="13">
        <f>VLOOKUP(A:A,[3]TDSheet!$A:$D,4,0)</f>
        <v>122.599</v>
      </c>
      <c r="AI68" s="13" t="str">
        <f>VLOOKUP(A:A,[1]TDSheet!$A:$AI,35,0)</f>
        <v>оконч</v>
      </c>
      <c r="AJ68" s="13">
        <f t="shared" si="14"/>
        <v>90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81.89</v>
      </c>
      <c r="D69" s="8">
        <v>3637.221</v>
      </c>
      <c r="E69" s="8">
        <v>329.97500000000002</v>
      </c>
      <c r="F69" s="8">
        <v>186.227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360.88</v>
      </c>
      <c r="K69" s="13">
        <f t="shared" si="10"/>
        <v>-30.904999999999973</v>
      </c>
      <c r="L69" s="13">
        <f>VLOOKUP(A:A,[1]TDSheet!$A:$N,14,0)</f>
        <v>70</v>
      </c>
      <c r="M69" s="13">
        <f>VLOOKUP(A:A,[1]TDSheet!$A:$U,21,0)</f>
        <v>0</v>
      </c>
      <c r="N69" s="13">
        <f>VLOOKUP(A:A,[1]TDSheet!$A:$V,22,0)</f>
        <v>60</v>
      </c>
      <c r="O69" s="13">
        <f>VLOOKUP(A:A,[1]TDSheet!$A:$X,24,0)</f>
        <v>70</v>
      </c>
      <c r="P69" s="13"/>
      <c r="Q69" s="13"/>
      <c r="R69" s="13"/>
      <c r="S69" s="13"/>
      <c r="T69" s="13"/>
      <c r="U69" s="13"/>
      <c r="V69" s="13"/>
      <c r="W69" s="13">
        <f t="shared" si="11"/>
        <v>65.995000000000005</v>
      </c>
      <c r="X69" s="15">
        <v>80</v>
      </c>
      <c r="Y69" s="16">
        <f t="shared" si="12"/>
        <v>7.064580650049245</v>
      </c>
      <c r="Z69" s="13">
        <f t="shared" si="13"/>
        <v>2.8218349874990527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68.928399999999996</v>
      </c>
      <c r="AF69" s="13">
        <f>VLOOKUP(A:A,[1]TDSheet!$A:$AF,32,0)</f>
        <v>66.766199999999998</v>
      </c>
      <c r="AG69" s="13">
        <f>VLOOKUP(A:A,[1]TDSheet!$A:$AG,33,0)</f>
        <v>56.888599999999997</v>
      </c>
      <c r="AH69" s="13">
        <f>VLOOKUP(A:A,[3]TDSheet!$A:$D,4,0)</f>
        <v>82.15</v>
      </c>
      <c r="AI69" s="13" t="e">
        <f>VLOOKUP(A:A,[1]TDSheet!$A:$AI,35,0)</f>
        <v>#N/A</v>
      </c>
      <c r="AJ69" s="13">
        <f t="shared" si="14"/>
        <v>80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46</v>
      </c>
      <c r="D70" s="8">
        <v>430</v>
      </c>
      <c r="E70" s="8">
        <v>175</v>
      </c>
      <c r="F70" s="8">
        <v>108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198</v>
      </c>
      <c r="K70" s="13">
        <f t="shared" si="10"/>
        <v>-23</v>
      </c>
      <c r="L70" s="13">
        <f>VLOOKUP(A:A,[1]TDSheet!$A:$N,14,0)</f>
        <v>30</v>
      </c>
      <c r="M70" s="13">
        <f>VLOOKUP(A:A,[1]TDSheet!$A:$U,21,0)</f>
        <v>0</v>
      </c>
      <c r="N70" s="13">
        <f>VLOOKUP(A:A,[1]TDSheet!$A:$V,22,0)</f>
        <v>30</v>
      </c>
      <c r="O70" s="13">
        <f>VLOOKUP(A:A,[1]TDSheet!$A:$X,24,0)</f>
        <v>40</v>
      </c>
      <c r="P70" s="13"/>
      <c r="Q70" s="13"/>
      <c r="R70" s="13"/>
      <c r="S70" s="13"/>
      <c r="T70" s="13"/>
      <c r="U70" s="13"/>
      <c r="V70" s="13"/>
      <c r="W70" s="13">
        <f t="shared" si="11"/>
        <v>35</v>
      </c>
      <c r="X70" s="15">
        <v>50</v>
      </c>
      <c r="Y70" s="16">
        <f t="shared" si="12"/>
        <v>7.371428571428571</v>
      </c>
      <c r="Z70" s="13">
        <f t="shared" si="13"/>
        <v>3.0857142857142859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36.6</v>
      </c>
      <c r="AF70" s="13">
        <f>VLOOKUP(A:A,[1]TDSheet!$A:$AF,32,0)</f>
        <v>28.8</v>
      </c>
      <c r="AG70" s="13">
        <f>VLOOKUP(A:A,[1]TDSheet!$A:$AG,33,0)</f>
        <v>29.8</v>
      </c>
      <c r="AH70" s="13">
        <f>VLOOKUP(A:A,[3]TDSheet!$A:$D,4,0)</f>
        <v>51</v>
      </c>
      <c r="AI70" s="13">
        <f>VLOOKUP(A:A,[1]TDSheet!$A:$AI,35,0)</f>
        <v>0</v>
      </c>
      <c r="AJ70" s="13">
        <f t="shared" si="14"/>
        <v>30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191</v>
      </c>
      <c r="D71" s="8">
        <v>663</v>
      </c>
      <c r="E71" s="8">
        <v>352</v>
      </c>
      <c r="F71" s="8">
        <v>144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551</v>
      </c>
      <c r="K71" s="13">
        <f t="shared" si="10"/>
        <v>-199</v>
      </c>
      <c r="L71" s="13">
        <f>VLOOKUP(A:A,[1]TDSheet!$A:$N,14,0)</f>
        <v>80</v>
      </c>
      <c r="M71" s="13">
        <f>VLOOKUP(A:A,[1]TDSheet!$A:$U,21,0)</f>
        <v>60</v>
      </c>
      <c r="N71" s="13">
        <f>VLOOKUP(A:A,[1]TDSheet!$A:$V,22,0)</f>
        <v>50</v>
      </c>
      <c r="O71" s="13">
        <f>VLOOKUP(A:A,[1]TDSheet!$A:$X,24,0)</f>
        <v>50</v>
      </c>
      <c r="P71" s="13"/>
      <c r="Q71" s="13"/>
      <c r="R71" s="13"/>
      <c r="S71" s="13"/>
      <c r="T71" s="13"/>
      <c r="U71" s="13"/>
      <c r="V71" s="13"/>
      <c r="W71" s="13">
        <f t="shared" si="11"/>
        <v>70.400000000000006</v>
      </c>
      <c r="X71" s="15">
        <v>90</v>
      </c>
      <c r="Y71" s="16">
        <f t="shared" si="12"/>
        <v>6.732954545454545</v>
      </c>
      <c r="Z71" s="13">
        <f t="shared" si="13"/>
        <v>2.0454545454545454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60.2</v>
      </c>
      <c r="AF71" s="13">
        <f>VLOOKUP(A:A,[1]TDSheet!$A:$AF,32,0)</f>
        <v>54.8</v>
      </c>
      <c r="AG71" s="13">
        <f>VLOOKUP(A:A,[1]TDSheet!$A:$AG,33,0)</f>
        <v>66</v>
      </c>
      <c r="AH71" s="13">
        <f>VLOOKUP(A:A,[3]TDSheet!$A:$D,4,0)</f>
        <v>49</v>
      </c>
      <c r="AI71" s="13" t="str">
        <f>VLOOKUP(A:A,[1]TDSheet!$A:$AI,35,0)</f>
        <v>ябиюль</v>
      </c>
      <c r="AJ71" s="13">
        <f t="shared" si="14"/>
        <v>54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118</v>
      </c>
      <c r="D72" s="8">
        <v>1828</v>
      </c>
      <c r="E72" s="8">
        <v>754</v>
      </c>
      <c r="F72" s="8">
        <v>600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821</v>
      </c>
      <c r="K72" s="13">
        <f t="shared" ref="K72:K111" si="15">E72-J72</f>
        <v>-67</v>
      </c>
      <c r="L72" s="13">
        <f>VLOOKUP(A:A,[1]TDSheet!$A:$N,14,0)</f>
        <v>150</v>
      </c>
      <c r="M72" s="13">
        <f>VLOOKUP(A:A,[1]TDSheet!$A:$U,21,0)</f>
        <v>0</v>
      </c>
      <c r="N72" s="13">
        <f>VLOOKUP(A:A,[1]TDSheet!$A:$V,22,0)</f>
        <v>100</v>
      </c>
      <c r="O72" s="13">
        <f>VLOOKUP(A:A,[1]TDSheet!$A:$X,24,0)</f>
        <v>50</v>
      </c>
      <c r="P72" s="13"/>
      <c r="Q72" s="13"/>
      <c r="R72" s="13"/>
      <c r="S72" s="13"/>
      <c r="T72" s="13"/>
      <c r="U72" s="13"/>
      <c r="V72" s="13"/>
      <c r="W72" s="13">
        <f t="shared" ref="W72:W111" si="16">(E72-AD72)/5</f>
        <v>150.80000000000001</v>
      </c>
      <c r="X72" s="15">
        <v>150</v>
      </c>
      <c r="Y72" s="16">
        <f t="shared" ref="Y72:Y111" si="17">(F72+L72+M72+N72+O72+X72)/W72</f>
        <v>6.9628647214854107</v>
      </c>
      <c r="Z72" s="13">
        <f t="shared" ref="Z72:Z111" si="18">F72/W72</f>
        <v>3.978779840848806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131</v>
      </c>
      <c r="AF72" s="13">
        <f>VLOOKUP(A:A,[1]TDSheet!$A:$AF,32,0)</f>
        <v>109.6</v>
      </c>
      <c r="AG72" s="13">
        <f>VLOOKUP(A:A,[1]TDSheet!$A:$AG,33,0)</f>
        <v>146.4</v>
      </c>
      <c r="AH72" s="13">
        <f>VLOOKUP(A:A,[3]TDSheet!$A:$D,4,0)</f>
        <v>138</v>
      </c>
      <c r="AI72" s="13" t="str">
        <f>VLOOKUP(A:A,[1]TDSheet!$A:$AI,35,0)</f>
        <v>продиюль</v>
      </c>
      <c r="AJ72" s="13">
        <f t="shared" ref="AJ72:AJ111" si="19">X72*H72</f>
        <v>90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8.1050000000000004</v>
      </c>
      <c r="D73" s="8">
        <v>534.63199999999995</v>
      </c>
      <c r="E73" s="8">
        <v>216.40799999999999</v>
      </c>
      <c r="F73" s="8">
        <v>127.12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292.96699999999998</v>
      </c>
      <c r="K73" s="13">
        <f t="shared" si="15"/>
        <v>-76.558999999999997</v>
      </c>
      <c r="L73" s="13">
        <f>VLOOKUP(A:A,[1]TDSheet!$A:$N,14,0)</f>
        <v>70</v>
      </c>
      <c r="M73" s="13">
        <f>VLOOKUP(A:A,[1]TDSheet!$A:$U,21,0)</f>
        <v>0</v>
      </c>
      <c r="N73" s="13">
        <f>VLOOKUP(A:A,[1]TDSheet!$A:$V,22,0)</f>
        <v>60</v>
      </c>
      <c r="O73" s="13">
        <f>VLOOKUP(A:A,[1]TDSheet!$A:$X,24,0)</f>
        <v>30</v>
      </c>
      <c r="P73" s="13"/>
      <c r="Q73" s="13"/>
      <c r="R73" s="13"/>
      <c r="S73" s="13"/>
      <c r="T73" s="13"/>
      <c r="U73" s="13"/>
      <c r="V73" s="13"/>
      <c r="W73" s="13">
        <f t="shared" si="16"/>
        <v>43.281599999999997</v>
      </c>
      <c r="X73" s="15">
        <v>30</v>
      </c>
      <c r="Y73" s="16">
        <f t="shared" si="17"/>
        <v>7.3269010387786038</v>
      </c>
      <c r="Z73" s="13">
        <f t="shared" si="18"/>
        <v>2.9370448412258328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32.44</v>
      </c>
      <c r="AF73" s="13">
        <f>VLOOKUP(A:A,[1]TDSheet!$A:$AF,32,0)</f>
        <v>31.588000000000001</v>
      </c>
      <c r="AG73" s="13">
        <f>VLOOKUP(A:A,[1]TDSheet!$A:$AG,33,0)</f>
        <v>39.105599999999995</v>
      </c>
      <c r="AH73" s="13">
        <f>VLOOKUP(A:A,[3]TDSheet!$A:$D,4,0)</f>
        <v>31.141999999999999</v>
      </c>
      <c r="AI73" s="13" t="str">
        <f>VLOOKUP(A:A,[1]TDSheet!$A:$AI,35,0)</f>
        <v>зв</v>
      </c>
      <c r="AJ73" s="13">
        <f t="shared" si="19"/>
        <v>30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43</v>
      </c>
      <c r="D74" s="8">
        <v>2669</v>
      </c>
      <c r="E74" s="8">
        <v>1033</v>
      </c>
      <c r="F74" s="8">
        <v>661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1073</v>
      </c>
      <c r="K74" s="13">
        <f t="shared" si="15"/>
        <v>-40</v>
      </c>
      <c r="L74" s="13">
        <f>VLOOKUP(A:A,[1]TDSheet!$A:$N,14,0)</f>
        <v>200</v>
      </c>
      <c r="M74" s="13">
        <f>VLOOKUP(A:A,[1]TDSheet!$A:$U,21,0)</f>
        <v>0</v>
      </c>
      <c r="N74" s="13">
        <f>VLOOKUP(A:A,[1]TDSheet!$A:$V,22,0)</f>
        <v>150</v>
      </c>
      <c r="O74" s="13">
        <f>VLOOKUP(A:A,[1]TDSheet!$A:$X,24,0)</f>
        <v>220</v>
      </c>
      <c r="P74" s="13"/>
      <c r="Q74" s="13"/>
      <c r="R74" s="13"/>
      <c r="S74" s="13"/>
      <c r="T74" s="13"/>
      <c r="U74" s="13"/>
      <c r="V74" s="13"/>
      <c r="W74" s="13">
        <f t="shared" si="16"/>
        <v>206.6</v>
      </c>
      <c r="X74" s="15">
        <v>200</v>
      </c>
      <c r="Y74" s="16">
        <f t="shared" si="17"/>
        <v>6.9264278799612784</v>
      </c>
      <c r="Z74" s="13">
        <f t="shared" si="18"/>
        <v>3.1994191674733785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173.6</v>
      </c>
      <c r="AF74" s="13">
        <f>VLOOKUP(A:A,[1]TDSheet!$A:$AF,32,0)</f>
        <v>146.6</v>
      </c>
      <c r="AG74" s="13">
        <f>VLOOKUP(A:A,[1]TDSheet!$A:$AG,33,0)</f>
        <v>185</v>
      </c>
      <c r="AH74" s="13">
        <f>VLOOKUP(A:A,[3]TDSheet!$A:$D,4,0)</f>
        <v>175</v>
      </c>
      <c r="AI74" s="13" t="str">
        <f>VLOOKUP(A:A,[1]TDSheet!$A:$AI,35,0)</f>
        <v>оконч</v>
      </c>
      <c r="AJ74" s="13">
        <f t="shared" si="19"/>
        <v>120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40</v>
      </c>
      <c r="D75" s="8">
        <v>3118</v>
      </c>
      <c r="E75" s="8">
        <v>1224</v>
      </c>
      <c r="F75" s="8">
        <v>860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1280</v>
      </c>
      <c r="K75" s="13">
        <f t="shared" si="15"/>
        <v>-56</v>
      </c>
      <c r="L75" s="13">
        <f>VLOOKUP(A:A,[1]TDSheet!$A:$N,14,0)</f>
        <v>250</v>
      </c>
      <c r="M75" s="13">
        <f>VLOOKUP(A:A,[1]TDSheet!$A:$U,21,0)</f>
        <v>0</v>
      </c>
      <c r="N75" s="13">
        <f>VLOOKUP(A:A,[1]TDSheet!$A:$V,22,0)</f>
        <v>0</v>
      </c>
      <c r="O75" s="13">
        <f>VLOOKUP(A:A,[1]TDSheet!$A:$X,24,0)</f>
        <v>200</v>
      </c>
      <c r="P75" s="13"/>
      <c r="Q75" s="13"/>
      <c r="R75" s="13"/>
      <c r="S75" s="13"/>
      <c r="T75" s="13"/>
      <c r="U75" s="13"/>
      <c r="V75" s="13"/>
      <c r="W75" s="13">
        <f t="shared" si="16"/>
        <v>244.8</v>
      </c>
      <c r="X75" s="15">
        <v>350</v>
      </c>
      <c r="Y75" s="16">
        <f t="shared" si="17"/>
        <v>6.7810457516339868</v>
      </c>
      <c r="Z75" s="13">
        <f t="shared" si="18"/>
        <v>3.5130718954248366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206.6</v>
      </c>
      <c r="AF75" s="13">
        <f>VLOOKUP(A:A,[1]TDSheet!$A:$AF,32,0)</f>
        <v>202.8</v>
      </c>
      <c r="AG75" s="13">
        <f>VLOOKUP(A:A,[1]TDSheet!$A:$AG,33,0)</f>
        <v>230.2</v>
      </c>
      <c r="AH75" s="13">
        <f>VLOOKUP(A:A,[3]TDSheet!$A:$D,4,0)</f>
        <v>261</v>
      </c>
      <c r="AI75" s="13">
        <f>VLOOKUP(A:A,[1]TDSheet!$A:$AI,35,0)</f>
        <v>0</v>
      </c>
      <c r="AJ75" s="13">
        <f t="shared" si="19"/>
        <v>210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/>
      <c r="D76" s="8">
        <v>11</v>
      </c>
      <c r="E76" s="8">
        <v>1</v>
      </c>
      <c r="F76" s="8">
        <v>1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266</v>
      </c>
      <c r="K76" s="13">
        <f t="shared" si="15"/>
        <v>-265</v>
      </c>
      <c r="L76" s="13">
        <f>VLOOKUP(A:A,[1]TDSheet!$A:$N,14,0)</f>
        <v>100</v>
      </c>
      <c r="M76" s="13">
        <f>VLOOKUP(A:A,[1]TDSheet!$A:$U,21,0)</f>
        <v>0</v>
      </c>
      <c r="N76" s="13">
        <f>VLOOKUP(A:A,[1]TDSheet!$A:$V,22,0)</f>
        <v>150</v>
      </c>
      <c r="O76" s="13">
        <f>VLOOKUP(A:A,[1]TDSheet!$A:$X,24,0)</f>
        <v>0</v>
      </c>
      <c r="P76" s="13"/>
      <c r="Q76" s="13"/>
      <c r="R76" s="13"/>
      <c r="S76" s="13"/>
      <c r="T76" s="13"/>
      <c r="U76" s="13"/>
      <c r="V76" s="13"/>
      <c r="W76" s="13">
        <f t="shared" si="16"/>
        <v>0.2</v>
      </c>
      <c r="X76" s="15">
        <v>100</v>
      </c>
      <c r="Y76" s="16">
        <f t="shared" si="17"/>
        <v>1755</v>
      </c>
      <c r="Z76" s="13">
        <f t="shared" si="18"/>
        <v>5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179.6</v>
      </c>
      <c r="AF76" s="13">
        <f>VLOOKUP(A:A,[1]TDSheet!$A:$AF,32,0)</f>
        <v>102.4</v>
      </c>
      <c r="AG76" s="13">
        <f>VLOOKUP(A:A,[1]TDSheet!$A:$AG,33,0)</f>
        <v>2.2000000000000002</v>
      </c>
      <c r="AH76" s="13">
        <v>0</v>
      </c>
      <c r="AI76" s="13">
        <f>VLOOKUP(A:A,[1]TDSheet!$A:$AI,35,0)</f>
        <v>0</v>
      </c>
      <c r="AJ76" s="13">
        <f t="shared" si="19"/>
        <v>40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45</v>
      </c>
      <c r="D77" s="8">
        <v>2455</v>
      </c>
      <c r="E77" s="8">
        <v>1043</v>
      </c>
      <c r="F77" s="8">
        <v>560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1172</v>
      </c>
      <c r="K77" s="13">
        <f t="shared" si="15"/>
        <v>-129</v>
      </c>
      <c r="L77" s="13">
        <f>VLOOKUP(A:A,[1]TDSheet!$A:$N,14,0)</f>
        <v>220</v>
      </c>
      <c r="M77" s="13">
        <f>VLOOKUP(A:A,[1]TDSheet!$A:$U,21,0)</f>
        <v>0</v>
      </c>
      <c r="N77" s="13">
        <f>VLOOKUP(A:A,[1]TDSheet!$A:$V,22,0)</f>
        <v>200</v>
      </c>
      <c r="O77" s="13">
        <f>VLOOKUP(A:A,[1]TDSheet!$A:$X,24,0)</f>
        <v>150</v>
      </c>
      <c r="P77" s="13"/>
      <c r="Q77" s="13"/>
      <c r="R77" s="13"/>
      <c r="S77" s="13"/>
      <c r="T77" s="13"/>
      <c r="U77" s="13"/>
      <c r="V77" s="13"/>
      <c r="W77" s="13">
        <f t="shared" si="16"/>
        <v>208.6</v>
      </c>
      <c r="X77" s="15">
        <v>300</v>
      </c>
      <c r="Y77" s="16">
        <f t="shared" si="17"/>
        <v>6.855225311601151</v>
      </c>
      <c r="Z77" s="13">
        <f t="shared" si="18"/>
        <v>2.6845637583892619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209.8</v>
      </c>
      <c r="AF77" s="13">
        <f>VLOOKUP(A:A,[1]TDSheet!$A:$AF,32,0)</f>
        <v>181.6</v>
      </c>
      <c r="AG77" s="13">
        <f>VLOOKUP(A:A,[1]TDSheet!$A:$AG,33,0)</f>
        <v>186.4</v>
      </c>
      <c r="AH77" s="13">
        <f>VLOOKUP(A:A,[3]TDSheet!$A:$D,4,0)</f>
        <v>296</v>
      </c>
      <c r="AI77" s="13">
        <f>VLOOKUP(A:A,[1]TDSheet!$A:$AI,35,0)</f>
        <v>0</v>
      </c>
      <c r="AJ77" s="13">
        <f t="shared" si="19"/>
        <v>99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41.28</v>
      </c>
      <c r="D78" s="8">
        <v>2101.7199999999998</v>
      </c>
      <c r="E78" s="8">
        <v>744</v>
      </c>
      <c r="F78" s="8">
        <v>192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820</v>
      </c>
      <c r="K78" s="13">
        <f t="shared" si="15"/>
        <v>-76</v>
      </c>
      <c r="L78" s="13">
        <f>VLOOKUP(A:A,[1]TDSheet!$A:$N,14,0)</f>
        <v>80</v>
      </c>
      <c r="M78" s="13">
        <f>VLOOKUP(A:A,[1]TDSheet!$A:$U,21,0)</f>
        <v>50</v>
      </c>
      <c r="N78" s="13">
        <f>VLOOKUP(A:A,[1]TDSheet!$A:$V,22,0)</f>
        <v>200</v>
      </c>
      <c r="O78" s="13">
        <f>VLOOKUP(A:A,[1]TDSheet!$A:$X,24,0)</f>
        <v>100</v>
      </c>
      <c r="P78" s="13"/>
      <c r="Q78" s="13"/>
      <c r="R78" s="13"/>
      <c r="S78" s="13"/>
      <c r="T78" s="13"/>
      <c r="U78" s="13"/>
      <c r="V78" s="13"/>
      <c r="W78" s="13">
        <f t="shared" si="16"/>
        <v>148.80000000000001</v>
      </c>
      <c r="X78" s="15">
        <v>280</v>
      </c>
      <c r="Y78" s="16">
        <f t="shared" si="17"/>
        <v>6.061827956989247</v>
      </c>
      <c r="Z78" s="13">
        <f t="shared" si="18"/>
        <v>1.2903225806451613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119.8</v>
      </c>
      <c r="AF78" s="13">
        <f>VLOOKUP(A:A,[1]TDSheet!$A:$AF,32,0)</f>
        <v>104.4</v>
      </c>
      <c r="AG78" s="13">
        <f>VLOOKUP(A:A,[1]TDSheet!$A:$AG,33,0)</f>
        <v>82.4</v>
      </c>
      <c r="AH78" s="13">
        <f>VLOOKUP(A:A,[3]TDSheet!$A:$D,4,0)</f>
        <v>222</v>
      </c>
      <c r="AI78" s="13">
        <f>VLOOKUP(A:A,[1]TDSheet!$A:$AI,35,0)</f>
        <v>0</v>
      </c>
      <c r="AJ78" s="13">
        <f t="shared" si="19"/>
        <v>98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44</v>
      </c>
      <c r="D79" s="8">
        <v>1132</v>
      </c>
      <c r="E79" s="8">
        <v>381</v>
      </c>
      <c r="F79" s="8">
        <v>400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415</v>
      </c>
      <c r="K79" s="13">
        <f t="shared" si="15"/>
        <v>-34</v>
      </c>
      <c r="L79" s="13">
        <f>VLOOKUP(A:A,[1]TDSheet!$A:$N,14,0)</f>
        <v>80</v>
      </c>
      <c r="M79" s="13">
        <f>VLOOKUP(A:A,[1]TDSheet!$A:$U,21,0)</f>
        <v>0</v>
      </c>
      <c r="N79" s="13">
        <f>VLOOKUP(A:A,[1]TDSheet!$A:$V,22,0)</f>
        <v>50</v>
      </c>
      <c r="O79" s="13">
        <f>VLOOKUP(A:A,[1]TDSheet!$A:$X,24,0)</f>
        <v>0</v>
      </c>
      <c r="P79" s="13"/>
      <c r="Q79" s="13"/>
      <c r="R79" s="13"/>
      <c r="S79" s="13"/>
      <c r="T79" s="13"/>
      <c r="U79" s="13"/>
      <c r="V79" s="13"/>
      <c r="W79" s="13">
        <f t="shared" si="16"/>
        <v>76.2</v>
      </c>
      <c r="X79" s="15"/>
      <c r="Y79" s="16">
        <f t="shared" si="17"/>
        <v>6.955380577427821</v>
      </c>
      <c r="Z79" s="13">
        <f t="shared" si="18"/>
        <v>5.2493438320209975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67.8</v>
      </c>
      <c r="AF79" s="13">
        <f>VLOOKUP(A:A,[1]TDSheet!$A:$AF,32,0)</f>
        <v>53.8</v>
      </c>
      <c r="AG79" s="13">
        <f>VLOOKUP(A:A,[1]TDSheet!$A:$AG,33,0)</f>
        <v>80.599999999999994</v>
      </c>
      <c r="AH79" s="13">
        <f>VLOOKUP(A:A,[3]TDSheet!$A:$D,4,0)</f>
        <v>43</v>
      </c>
      <c r="AI79" s="13">
        <f>VLOOKUP(A:A,[1]TDSheet!$A:$AI,35,0)</f>
        <v>0</v>
      </c>
      <c r="AJ79" s="13">
        <f t="shared" si="19"/>
        <v>0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1699</v>
      </c>
      <c r="D80" s="8">
        <v>28432</v>
      </c>
      <c r="E80" s="8">
        <v>5345</v>
      </c>
      <c r="F80" s="8">
        <v>2292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5468</v>
      </c>
      <c r="K80" s="13">
        <f t="shared" si="15"/>
        <v>-123</v>
      </c>
      <c r="L80" s="13">
        <f>VLOOKUP(A:A,[1]TDSheet!$A:$N,14,0)</f>
        <v>1200</v>
      </c>
      <c r="M80" s="13">
        <f>VLOOKUP(A:A,[1]TDSheet!$A:$U,21,0)</f>
        <v>0</v>
      </c>
      <c r="N80" s="13">
        <f>VLOOKUP(A:A,[1]TDSheet!$A:$V,22,0)</f>
        <v>800</v>
      </c>
      <c r="O80" s="13">
        <f>VLOOKUP(A:A,[1]TDSheet!$A:$X,24,0)</f>
        <v>800</v>
      </c>
      <c r="P80" s="13"/>
      <c r="Q80" s="13"/>
      <c r="R80" s="13"/>
      <c r="S80" s="13"/>
      <c r="T80" s="13"/>
      <c r="U80" s="13"/>
      <c r="V80" s="13"/>
      <c r="W80" s="13">
        <f t="shared" si="16"/>
        <v>869.8</v>
      </c>
      <c r="X80" s="15">
        <v>900</v>
      </c>
      <c r="Y80" s="16">
        <f t="shared" si="17"/>
        <v>6.8889399862037255</v>
      </c>
      <c r="Z80" s="13">
        <f t="shared" si="18"/>
        <v>2.6350885260979537</v>
      </c>
      <c r="AA80" s="13"/>
      <c r="AB80" s="13"/>
      <c r="AC80" s="13"/>
      <c r="AD80" s="13">
        <f>VLOOKUP(A:A,[1]TDSheet!$A:$AD,30,0)</f>
        <v>996</v>
      </c>
      <c r="AE80" s="13">
        <f>VLOOKUP(A:A,[1]TDSheet!$A:$AE,31,0)</f>
        <v>1023.6</v>
      </c>
      <c r="AF80" s="13">
        <f>VLOOKUP(A:A,[1]TDSheet!$A:$AF,32,0)</f>
        <v>685.6</v>
      </c>
      <c r="AG80" s="13">
        <f>VLOOKUP(A:A,[1]TDSheet!$A:$AG,33,0)</f>
        <v>823.4</v>
      </c>
      <c r="AH80" s="13">
        <f>VLOOKUP(A:A,[3]TDSheet!$A:$D,4,0)</f>
        <v>1037</v>
      </c>
      <c r="AI80" s="13" t="str">
        <f>VLOOKUP(A:A,[1]TDSheet!$A:$AI,35,0)</f>
        <v>оконч</v>
      </c>
      <c r="AJ80" s="13">
        <f t="shared" si="19"/>
        <v>315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863</v>
      </c>
      <c r="D81" s="8">
        <v>37519</v>
      </c>
      <c r="E81" s="8">
        <v>15011</v>
      </c>
      <c r="F81" s="8">
        <v>6699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15233</v>
      </c>
      <c r="K81" s="13">
        <f t="shared" si="15"/>
        <v>-222</v>
      </c>
      <c r="L81" s="13">
        <f>VLOOKUP(A:A,[1]TDSheet!$A:$N,14,0)</f>
        <v>2800</v>
      </c>
      <c r="M81" s="13">
        <f>VLOOKUP(A:A,[1]TDSheet!$A:$U,21,0)</f>
        <v>700</v>
      </c>
      <c r="N81" s="13">
        <f>VLOOKUP(A:A,[1]TDSheet!$A:$V,22,0)</f>
        <v>2500</v>
      </c>
      <c r="O81" s="13">
        <f>VLOOKUP(A:A,[1]TDSheet!$A:$X,24,0)</f>
        <v>2500</v>
      </c>
      <c r="P81" s="13"/>
      <c r="Q81" s="13"/>
      <c r="R81" s="13"/>
      <c r="S81" s="13"/>
      <c r="T81" s="13"/>
      <c r="U81" s="13"/>
      <c r="V81" s="13"/>
      <c r="W81" s="13">
        <f t="shared" si="16"/>
        <v>2327.8000000000002</v>
      </c>
      <c r="X81" s="15">
        <v>1000</v>
      </c>
      <c r="Y81" s="16">
        <f t="shared" si="17"/>
        <v>6.9589311796546092</v>
      </c>
      <c r="Z81" s="13">
        <f t="shared" si="18"/>
        <v>2.8778245553741728</v>
      </c>
      <c r="AA81" s="13"/>
      <c r="AB81" s="13"/>
      <c r="AC81" s="13"/>
      <c r="AD81" s="13">
        <f>VLOOKUP(A:A,[1]TDSheet!$A:$AD,30,0)</f>
        <v>3372</v>
      </c>
      <c r="AE81" s="13">
        <f>VLOOKUP(A:A,[1]TDSheet!$A:$AE,31,0)</f>
        <v>1960.4</v>
      </c>
      <c r="AF81" s="13">
        <f>VLOOKUP(A:A,[1]TDSheet!$A:$AF,32,0)</f>
        <v>1772</v>
      </c>
      <c r="AG81" s="13">
        <f>VLOOKUP(A:A,[1]TDSheet!$A:$AG,33,0)</f>
        <v>2082.1999999999998</v>
      </c>
      <c r="AH81" s="13">
        <f>VLOOKUP(A:A,[3]TDSheet!$A:$D,4,0)</f>
        <v>1741</v>
      </c>
      <c r="AI81" s="13" t="str">
        <f>VLOOKUP(A:A,[1]TDSheet!$A:$AI,35,0)</f>
        <v>ябиюль</v>
      </c>
      <c r="AJ81" s="13">
        <f t="shared" si="19"/>
        <v>350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66</v>
      </c>
      <c r="D82" s="8">
        <v>2650</v>
      </c>
      <c r="E82" s="8">
        <v>692</v>
      </c>
      <c r="F82" s="8">
        <v>383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725</v>
      </c>
      <c r="K82" s="13">
        <f t="shared" si="15"/>
        <v>-33</v>
      </c>
      <c r="L82" s="13">
        <f>VLOOKUP(A:A,[1]TDSheet!$A:$N,14,0)</f>
        <v>140</v>
      </c>
      <c r="M82" s="13">
        <f>VLOOKUP(A:A,[1]TDSheet!$A:$U,21,0)</f>
        <v>0</v>
      </c>
      <c r="N82" s="13">
        <f>VLOOKUP(A:A,[1]TDSheet!$A:$V,22,0)</f>
        <v>100</v>
      </c>
      <c r="O82" s="13">
        <f>VLOOKUP(A:A,[1]TDSheet!$A:$X,24,0)</f>
        <v>120</v>
      </c>
      <c r="P82" s="13"/>
      <c r="Q82" s="13"/>
      <c r="R82" s="13"/>
      <c r="S82" s="13"/>
      <c r="T82" s="13"/>
      <c r="U82" s="13"/>
      <c r="V82" s="13"/>
      <c r="W82" s="13">
        <f t="shared" si="16"/>
        <v>138.4</v>
      </c>
      <c r="X82" s="15">
        <v>220</v>
      </c>
      <c r="Y82" s="16">
        <f t="shared" si="17"/>
        <v>6.9580924855491331</v>
      </c>
      <c r="Z82" s="13">
        <f t="shared" si="18"/>
        <v>2.7673410404624277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142.19999999999999</v>
      </c>
      <c r="AF82" s="13">
        <f>VLOOKUP(A:A,[1]TDSheet!$A:$AF,32,0)</f>
        <v>119.4</v>
      </c>
      <c r="AG82" s="13">
        <f>VLOOKUP(A:A,[1]TDSheet!$A:$AG,33,0)</f>
        <v>122.6</v>
      </c>
      <c r="AH82" s="13">
        <f>VLOOKUP(A:A,[3]TDSheet!$A:$D,4,0)</f>
        <v>187</v>
      </c>
      <c r="AI82" s="13">
        <f>VLOOKUP(A:A,[1]TDSheet!$A:$AI,35,0)</f>
        <v>0</v>
      </c>
      <c r="AJ82" s="13">
        <f t="shared" si="19"/>
        <v>88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6.5910000000000002</v>
      </c>
      <c r="D83" s="8">
        <v>2170.4490000000001</v>
      </c>
      <c r="E83" s="8">
        <v>1034.5239999999999</v>
      </c>
      <c r="F83" s="8">
        <v>286.72500000000002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1316.424</v>
      </c>
      <c r="K83" s="13">
        <f t="shared" si="15"/>
        <v>-281.90000000000009</v>
      </c>
      <c r="L83" s="13">
        <f>VLOOKUP(A:A,[1]TDSheet!$A:$N,14,0)</f>
        <v>100</v>
      </c>
      <c r="M83" s="13">
        <f>VLOOKUP(A:A,[1]TDSheet!$A:$U,21,0)</f>
        <v>250</v>
      </c>
      <c r="N83" s="13">
        <f>VLOOKUP(A:A,[1]TDSheet!$A:$V,22,0)</f>
        <v>250</v>
      </c>
      <c r="O83" s="13">
        <f>VLOOKUP(A:A,[1]TDSheet!$A:$X,24,0)</f>
        <v>220</v>
      </c>
      <c r="P83" s="13"/>
      <c r="Q83" s="13"/>
      <c r="R83" s="13"/>
      <c r="S83" s="13"/>
      <c r="T83" s="13"/>
      <c r="U83" s="13"/>
      <c r="V83" s="13"/>
      <c r="W83" s="13">
        <f t="shared" si="16"/>
        <v>206.90479999999997</v>
      </c>
      <c r="X83" s="15">
        <v>250</v>
      </c>
      <c r="Y83" s="16">
        <f t="shared" si="17"/>
        <v>6.5572427512556501</v>
      </c>
      <c r="Z83" s="13">
        <f t="shared" si="18"/>
        <v>1.3857822534808282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155.20760000000001</v>
      </c>
      <c r="AF83" s="13">
        <f>VLOOKUP(A:A,[1]TDSheet!$A:$AF,32,0)</f>
        <v>146.68720000000002</v>
      </c>
      <c r="AG83" s="13">
        <f>VLOOKUP(A:A,[1]TDSheet!$A:$AG,33,0)</f>
        <v>129.18979999999999</v>
      </c>
      <c r="AH83" s="13">
        <f>VLOOKUP(A:A,[3]TDSheet!$A:$D,4,0)</f>
        <v>189.26300000000001</v>
      </c>
      <c r="AI83" s="13" t="str">
        <f>VLOOKUP(A:A,[1]TDSheet!$A:$AI,35,0)</f>
        <v>оконч</v>
      </c>
      <c r="AJ83" s="13">
        <f t="shared" si="19"/>
        <v>250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117</v>
      </c>
      <c r="D84" s="8">
        <v>890</v>
      </c>
      <c r="E84" s="8">
        <v>390</v>
      </c>
      <c r="F84" s="8">
        <v>336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436</v>
      </c>
      <c r="K84" s="13">
        <f t="shared" si="15"/>
        <v>-46</v>
      </c>
      <c r="L84" s="13">
        <f>VLOOKUP(A:A,[1]TDSheet!$A:$N,14,0)</f>
        <v>100</v>
      </c>
      <c r="M84" s="13">
        <f>VLOOKUP(A:A,[1]TDSheet!$A:$U,21,0)</f>
        <v>0</v>
      </c>
      <c r="N84" s="13">
        <f>VLOOKUP(A:A,[1]TDSheet!$A:$V,22,0)</f>
        <v>0</v>
      </c>
      <c r="O84" s="13">
        <f>VLOOKUP(A:A,[1]TDSheet!$A:$X,24,0)</f>
        <v>50</v>
      </c>
      <c r="P84" s="13"/>
      <c r="Q84" s="13"/>
      <c r="R84" s="13"/>
      <c r="S84" s="13"/>
      <c r="T84" s="13"/>
      <c r="U84" s="13"/>
      <c r="V84" s="13"/>
      <c r="W84" s="13">
        <f t="shared" si="16"/>
        <v>78</v>
      </c>
      <c r="X84" s="15">
        <v>60</v>
      </c>
      <c r="Y84" s="16">
        <f t="shared" si="17"/>
        <v>7</v>
      </c>
      <c r="Z84" s="13">
        <f t="shared" si="18"/>
        <v>4.3076923076923075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85.4</v>
      </c>
      <c r="AF84" s="13">
        <f>VLOOKUP(A:A,[1]TDSheet!$A:$AF,32,0)</f>
        <v>60</v>
      </c>
      <c r="AG84" s="13">
        <f>VLOOKUP(A:A,[1]TDSheet!$A:$AG,33,0)</f>
        <v>80</v>
      </c>
      <c r="AH84" s="13">
        <f>VLOOKUP(A:A,[3]TDSheet!$A:$D,4,0)</f>
        <v>85</v>
      </c>
      <c r="AI84" s="13" t="str">
        <f>VLOOKUP(A:A,[1]TDSheet!$A:$AI,35,0)</f>
        <v>оконч</v>
      </c>
      <c r="AJ84" s="13">
        <f t="shared" si="19"/>
        <v>24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5.6909999999999998</v>
      </c>
      <c r="D85" s="8">
        <v>267.82</v>
      </c>
      <c r="E85" s="8">
        <v>115.684</v>
      </c>
      <c r="F85" s="8">
        <v>71.707999999999998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114.46</v>
      </c>
      <c r="K85" s="13">
        <f t="shared" si="15"/>
        <v>1.2240000000000038</v>
      </c>
      <c r="L85" s="13">
        <f>VLOOKUP(A:A,[1]TDSheet!$A:$N,14,0)</f>
        <v>20</v>
      </c>
      <c r="M85" s="13">
        <f>VLOOKUP(A:A,[1]TDSheet!$A:$U,21,0)</f>
        <v>20</v>
      </c>
      <c r="N85" s="13">
        <f>VLOOKUP(A:A,[1]TDSheet!$A:$V,22,0)</f>
        <v>30</v>
      </c>
      <c r="O85" s="13">
        <f>VLOOKUP(A:A,[1]TDSheet!$A:$X,24,0)</f>
        <v>30</v>
      </c>
      <c r="P85" s="13"/>
      <c r="Q85" s="13"/>
      <c r="R85" s="13"/>
      <c r="S85" s="13"/>
      <c r="T85" s="13"/>
      <c r="U85" s="13"/>
      <c r="V85" s="13"/>
      <c r="W85" s="13">
        <f t="shared" si="16"/>
        <v>23.136800000000001</v>
      </c>
      <c r="X85" s="15"/>
      <c r="Y85" s="16">
        <f t="shared" si="17"/>
        <v>7.4214238788423632</v>
      </c>
      <c r="Z85" s="13">
        <f t="shared" si="18"/>
        <v>3.09930500328481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15.623799999999999</v>
      </c>
      <c r="AF85" s="13">
        <f>VLOOKUP(A:A,[1]TDSheet!$A:$AF,32,0)</f>
        <v>15.316399999999998</v>
      </c>
      <c r="AG85" s="13">
        <f>VLOOKUP(A:A,[1]TDSheet!$A:$AG,33,0)</f>
        <v>17.9208</v>
      </c>
      <c r="AH85" s="13">
        <f>VLOOKUP(A:A,[3]TDSheet!$A:$D,4,0)</f>
        <v>18.934999999999999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113</v>
      </c>
      <c r="D86" s="8">
        <v>2618</v>
      </c>
      <c r="E86" s="8">
        <v>1171</v>
      </c>
      <c r="F86" s="8">
        <v>733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1187</v>
      </c>
      <c r="K86" s="13">
        <f t="shared" si="15"/>
        <v>-16</v>
      </c>
      <c r="L86" s="13">
        <f>VLOOKUP(A:A,[1]TDSheet!$A:$N,14,0)</f>
        <v>100</v>
      </c>
      <c r="M86" s="13">
        <f>VLOOKUP(A:A,[1]TDSheet!$A:$U,21,0)</f>
        <v>100</v>
      </c>
      <c r="N86" s="13">
        <f>VLOOKUP(A:A,[1]TDSheet!$A:$V,22,0)</f>
        <v>300</v>
      </c>
      <c r="O86" s="13">
        <f>VLOOKUP(A:A,[1]TDSheet!$A:$X,24,0)</f>
        <v>200</v>
      </c>
      <c r="P86" s="13"/>
      <c r="Q86" s="13"/>
      <c r="R86" s="13"/>
      <c r="S86" s="13"/>
      <c r="T86" s="13"/>
      <c r="U86" s="13"/>
      <c r="V86" s="13"/>
      <c r="W86" s="13">
        <f t="shared" si="16"/>
        <v>234.2</v>
      </c>
      <c r="X86" s="15">
        <v>200</v>
      </c>
      <c r="Y86" s="16">
        <f t="shared" si="17"/>
        <v>6.9726729291204101</v>
      </c>
      <c r="Z86" s="13">
        <f t="shared" si="18"/>
        <v>3.1298035866780531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171.2</v>
      </c>
      <c r="AF86" s="13">
        <f>VLOOKUP(A:A,[1]TDSheet!$A:$AF,32,0)</f>
        <v>212.6</v>
      </c>
      <c r="AG86" s="13">
        <f>VLOOKUP(A:A,[1]TDSheet!$A:$AG,33,0)</f>
        <v>189.4</v>
      </c>
      <c r="AH86" s="13">
        <f>VLOOKUP(A:A,[3]TDSheet!$A:$D,4,0)</f>
        <v>229</v>
      </c>
      <c r="AI86" s="13">
        <f>VLOOKUP(A:A,[1]TDSheet!$A:$AI,35,0)</f>
        <v>0</v>
      </c>
      <c r="AJ86" s="13">
        <f t="shared" si="19"/>
        <v>40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47</v>
      </c>
      <c r="D87" s="8">
        <v>2485</v>
      </c>
      <c r="E87" s="8">
        <v>685</v>
      </c>
      <c r="F87" s="8">
        <v>514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753</v>
      </c>
      <c r="K87" s="13">
        <f t="shared" si="15"/>
        <v>-68</v>
      </c>
      <c r="L87" s="13">
        <f>VLOOKUP(A:A,[1]TDSheet!$A:$N,14,0)</f>
        <v>180</v>
      </c>
      <c r="M87" s="13">
        <f>VLOOKUP(A:A,[1]TDSheet!$A:$U,21,0)</f>
        <v>0</v>
      </c>
      <c r="N87" s="13">
        <f>VLOOKUP(A:A,[1]TDSheet!$A:$V,22,0)</f>
        <v>50</v>
      </c>
      <c r="O87" s="13">
        <f>VLOOKUP(A:A,[1]TDSheet!$A:$X,24,0)</f>
        <v>120</v>
      </c>
      <c r="P87" s="13"/>
      <c r="Q87" s="13"/>
      <c r="R87" s="13"/>
      <c r="S87" s="13"/>
      <c r="T87" s="13"/>
      <c r="U87" s="13"/>
      <c r="V87" s="13"/>
      <c r="W87" s="13">
        <f t="shared" si="16"/>
        <v>137</v>
      </c>
      <c r="X87" s="15">
        <v>100</v>
      </c>
      <c r="Y87" s="16">
        <f t="shared" si="17"/>
        <v>7.0364963503649633</v>
      </c>
      <c r="Z87" s="13">
        <f t="shared" si="18"/>
        <v>3.7518248175182483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93</v>
      </c>
      <c r="AF87" s="13">
        <f>VLOOKUP(A:A,[1]TDSheet!$A:$AF,32,0)</f>
        <v>86.8</v>
      </c>
      <c r="AG87" s="13">
        <f>VLOOKUP(A:A,[1]TDSheet!$A:$AG,33,0)</f>
        <v>132.19999999999999</v>
      </c>
      <c r="AH87" s="13">
        <f>VLOOKUP(A:A,[3]TDSheet!$A:$D,4,0)</f>
        <v>65</v>
      </c>
      <c r="AI87" s="13" t="str">
        <f>VLOOKUP(A:A,[1]TDSheet!$A:$AI,35,0)</f>
        <v>ябиюль</v>
      </c>
      <c r="AJ87" s="13">
        <f t="shared" si="19"/>
        <v>30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214.36</v>
      </c>
      <c r="D88" s="8">
        <v>680.178</v>
      </c>
      <c r="E88" s="8">
        <v>322.85300000000001</v>
      </c>
      <c r="F88" s="8">
        <v>184.04400000000001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391.97800000000001</v>
      </c>
      <c r="K88" s="13">
        <f t="shared" si="15"/>
        <v>-69.125</v>
      </c>
      <c r="L88" s="13">
        <f>VLOOKUP(A:A,[1]TDSheet!$A:$N,14,0)</f>
        <v>120</v>
      </c>
      <c r="M88" s="13">
        <f>VLOOKUP(A:A,[1]TDSheet!$A:$U,21,0)</f>
        <v>0</v>
      </c>
      <c r="N88" s="13">
        <f>VLOOKUP(A:A,[1]TDSheet!$A:$V,22,0)</f>
        <v>70</v>
      </c>
      <c r="O88" s="13">
        <f>VLOOKUP(A:A,[1]TDSheet!$A:$X,24,0)</f>
        <v>80</v>
      </c>
      <c r="P88" s="13"/>
      <c r="Q88" s="13"/>
      <c r="R88" s="13"/>
      <c r="S88" s="13"/>
      <c r="T88" s="13"/>
      <c r="U88" s="13"/>
      <c r="V88" s="13"/>
      <c r="W88" s="13">
        <f t="shared" si="16"/>
        <v>64.570599999999999</v>
      </c>
      <c r="X88" s="15"/>
      <c r="Y88" s="16">
        <f t="shared" si="17"/>
        <v>7.0317450976140838</v>
      </c>
      <c r="Z88" s="13">
        <f t="shared" si="18"/>
        <v>2.8502755123848935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86.561800000000005</v>
      </c>
      <c r="AF88" s="13">
        <f>VLOOKUP(A:A,[1]TDSheet!$A:$AF,32,0)</f>
        <v>69.974999999999994</v>
      </c>
      <c r="AG88" s="13">
        <f>VLOOKUP(A:A,[1]TDSheet!$A:$AG,33,0)</f>
        <v>63.7864</v>
      </c>
      <c r="AH88" s="13">
        <f>VLOOKUP(A:A,[3]TDSheet!$A:$D,4,0)</f>
        <v>37.505000000000003</v>
      </c>
      <c r="AI88" s="13" t="e">
        <f>VLOOKUP(A:A,[1]TDSheet!$A:$AI,35,0)</f>
        <v>#N/A</v>
      </c>
      <c r="AJ88" s="13">
        <f t="shared" si="19"/>
        <v>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634.67700000000002</v>
      </c>
      <c r="D89" s="8">
        <v>18452.157999999999</v>
      </c>
      <c r="E89" s="8">
        <v>4009.884</v>
      </c>
      <c r="F89" s="8">
        <v>3475.2240000000002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4078.1170000000002</v>
      </c>
      <c r="K89" s="13">
        <f t="shared" si="15"/>
        <v>-68.233000000000175</v>
      </c>
      <c r="L89" s="13">
        <f>VLOOKUP(A:A,[1]TDSheet!$A:$N,14,0)</f>
        <v>1000</v>
      </c>
      <c r="M89" s="13">
        <f>VLOOKUP(A:A,[1]TDSheet!$A:$U,21,0)</f>
        <v>0</v>
      </c>
      <c r="N89" s="13">
        <f>VLOOKUP(A:A,[1]TDSheet!$A:$V,22,0)</f>
        <v>300</v>
      </c>
      <c r="O89" s="13">
        <f>VLOOKUP(A:A,[1]TDSheet!$A:$X,24,0)</f>
        <v>600</v>
      </c>
      <c r="P89" s="13"/>
      <c r="Q89" s="13"/>
      <c r="R89" s="13"/>
      <c r="S89" s="13"/>
      <c r="T89" s="13"/>
      <c r="U89" s="13"/>
      <c r="V89" s="13"/>
      <c r="W89" s="13">
        <f t="shared" si="16"/>
        <v>801.97680000000003</v>
      </c>
      <c r="X89" s="15">
        <v>200</v>
      </c>
      <c r="Y89" s="16">
        <f t="shared" si="17"/>
        <v>6.9518519737728077</v>
      </c>
      <c r="Z89" s="13">
        <f t="shared" si="18"/>
        <v>4.333322360447335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939.11779999999999</v>
      </c>
      <c r="AF89" s="13">
        <f>VLOOKUP(A:A,[1]TDSheet!$A:$AF,32,0)</f>
        <v>784.02200000000005</v>
      </c>
      <c r="AG89" s="13">
        <f>VLOOKUP(A:A,[1]TDSheet!$A:$AG,33,0)</f>
        <v>847.20259999999996</v>
      </c>
      <c r="AH89" s="13">
        <f>VLOOKUP(A:A,[3]TDSheet!$A:$D,4,0)</f>
        <v>688.78899999999999</v>
      </c>
      <c r="AI89" s="13" t="str">
        <f>VLOOKUP(A:A,[1]TDSheet!$A:$AI,35,0)</f>
        <v>оконч</v>
      </c>
      <c r="AJ89" s="13">
        <f t="shared" si="19"/>
        <v>200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893.19799999999998</v>
      </c>
      <c r="D90" s="8">
        <v>23417.635999999999</v>
      </c>
      <c r="E90" s="8">
        <v>8954.3780000000006</v>
      </c>
      <c r="F90" s="8">
        <v>5057.4179999999997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9171.0920000000006</v>
      </c>
      <c r="K90" s="13">
        <f t="shared" si="15"/>
        <v>-216.71399999999994</v>
      </c>
      <c r="L90" s="13">
        <f>VLOOKUP(A:A,[1]TDSheet!$A:$N,14,0)</f>
        <v>1300</v>
      </c>
      <c r="M90" s="13">
        <f>VLOOKUP(A:A,[1]TDSheet!$A:$U,21,0)</f>
        <v>600</v>
      </c>
      <c r="N90" s="13">
        <f>VLOOKUP(A:A,[1]TDSheet!$A:$V,22,0)</f>
        <v>2000</v>
      </c>
      <c r="O90" s="13">
        <f>VLOOKUP(A:A,[1]TDSheet!$A:$X,24,0)</f>
        <v>1500</v>
      </c>
      <c r="P90" s="13"/>
      <c r="Q90" s="13"/>
      <c r="R90" s="13"/>
      <c r="S90" s="13"/>
      <c r="T90" s="13"/>
      <c r="U90" s="13"/>
      <c r="V90" s="13"/>
      <c r="W90" s="13">
        <f t="shared" si="16"/>
        <v>1790.8756000000001</v>
      </c>
      <c r="X90" s="15">
        <v>1900</v>
      </c>
      <c r="Y90" s="16">
        <f t="shared" si="17"/>
        <v>6.9002101541837968</v>
      </c>
      <c r="Z90" s="13">
        <f t="shared" si="18"/>
        <v>2.8239917948516355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1442.3514</v>
      </c>
      <c r="AF90" s="13">
        <f>VLOOKUP(A:A,[1]TDSheet!$A:$AF,32,0)</f>
        <v>1347.3152</v>
      </c>
      <c r="AG90" s="13">
        <f>VLOOKUP(A:A,[1]TDSheet!$A:$AG,33,0)</f>
        <v>1477.2182</v>
      </c>
      <c r="AH90" s="13">
        <f>VLOOKUP(A:A,[3]TDSheet!$A:$D,4,0)</f>
        <v>1342.8130000000001</v>
      </c>
      <c r="AI90" s="13" t="str">
        <f>VLOOKUP(A:A,[1]TDSheet!$A:$AI,35,0)</f>
        <v>ябиюль</v>
      </c>
      <c r="AJ90" s="13">
        <f t="shared" si="19"/>
        <v>1900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474.08699999999999</v>
      </c>
      <c r="D91" s="8">
        <v>15193.027</v>
      </c>
      <c r="E91" s="8">
        <v>8100.2820000000002</v>
      </c>
      <c r="F91" s="8">
        <v>4942.1769999999997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8273.2749999999996</v>
      </c>
      <c r="K91" s="13">
        <f t="shared" si="15"/>
        <v>-172.99299999999948</v>
      </c>
      <c r="L91" s="13">
        <f>VLOOKUP(A:A,[1]TDSheet!$A:$N,14,0)</f>
        <v>1200</v>
      </c>
      <c r="M91" s="13">
        <f>VLOOKUP(A:A,[1]TDSheet!$A:$U,21,0)</f>
        <v>200</v>
      </c>
      <c r="N91" s="13">
        <f>VLOOKUP(A:A,[1]TDSheet!$A:$V,22,0)</f>
        <v>2000</v>
      </c>
      <c r="O91" s="13">
        <f>VLOOKUP(A:A,[1]TDSheet!$A:$X,24,0)</f>
        <v>1400</v>
      </c>
      <c r="P91" s="13"/>
      <c r="Q91" s="13"/>
      <c r="R91" s="13"/>
      <c r="S91" s="13"/>
      <c r="T91" s="13"/>
      <c r="U91" s="13"/>
      <c r="V91" s="13"/>
      <c r="W91" s="13">
        <f t="shared" si="16"/>
        <v>1620.0563999999999</v>
      </c>
      <c r="X91" s="15">
        <v>1500</v>
      </c>
      <c r="Y91" s="16">
        <f t="shared" si="17"/>
        <v>6.9393738390836273</v>
      </c>
      <c r="Z91" s="13">
        <f t="shared" si="18"/>
        <v>3.0506203364277935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1448.5062</v>
      </c>
      <c r="AF91" s="13">
        <f>VLOOKUP(A:A,[1]TDSheet!$A:$AF,32,0)</f>
        <v>1385.7482</v>
      </c>
      <c r="AG91" s="13">
        <f>VLOOKUP(A:A,[1]TDSheet!$A:$AG,33,0)</f>
        <v>1446.5886</v>
      </c>
      <c r="AH91" s="13">
        <f>VLOOKUP(A:A,[3]TDSheet!$A:$D,4,0)</f>
        <v>1723.5740000000001</v>
      </c>
      <c r="AI91" s="13" t="str">
        <f>VLOOKUP(A:A,[1]TDSheet!$A:$AI,35,0)</f>
        <v>оконч</v>
      </c>
      <c r="AJ91" s="13">
        <f t="shared" si="19"/>
        <v>1500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6.327</v>
      </c>
      <c r="D92" s="8">
        <v>523.99400000000003</v>
      </c>
      <c r="E92" s="8">
        <v>247.42099999999999</v>
      </c>
      <c r="F92" s="8">
        <v>201.62799999999999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255.53700000000001</v>
      </c>
      <c r="K92" s="13">
        <f t="shared" si="15"/>
        <v>-8.1160000000000139</v>
      </c>
      <c r="L92" s="13">
        <f>VLOOKUP(A:A,[1]TDSheet!$A:$N,14,0)</f>
        <v>0</v>
      </c>
      <c r="M92" s="13">
        <f>VLOOKUP(A:A,[1]TDSheet!$A:$U,21,0)</f>
        <v>0</v>
      </c>
      <c r="N92" s="13">
        <f>VLOOKUP(A:A,[1]TDSheet!$A:$V,22,0)</f>
        <v>60</v>
      </c>
      <c r="O92" s="13">
        <f>VLOOKUP(A:A,[1]TDSheet!$A:$X,24,0)</f>
        <v>60</v>
      </c>
      <c r="P92" s="13"/>
      <c r="Q92" s="13"/>
      <c r="R92" s="13"/>
      <c r="S92" s="13"/>
      <c r="T92" s="13"/>
      <c r="U92" s="13"/>
      <c r="V92" s="13"/>
      <c r="W92" s="13">
        <f t="shared" si="16"/>
        <v>49.484200000000001</v>
      </c>
      <c r="X92" s="15">
        <v>30</v>
      </c>
      <c r="Y92" s="16">
        <f t="shared" si="17"/>
        <v>7.1058640939936382</v>
      </c>
      <c r="Z92" s="13">
        <f t="shared" si="18"/>
        <v>4.0745935066142316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43.361200000000004</v>
      </c>
      <c r="AF92" s="13">
        <f>VLOOKUP(A:A,[1]TDSheet!$A:$AF,32,0)</f>
        <v>45.9238</v>
      </c>
      <c r="AG92" s="13">
        <f>VLOOKUP(A:A,[1]TDSheet!$A:$AG,33,0)</f>
        <v>44.1252</v>
      </c>
      <c r="AH92" s="13">
        <f>VLOOKUP(A:A,[3]TDSheet!$A:$D,4,0)</f>
        <v>65.524000000000001</v>
      </c>
      <c r="AI92" s="13">
        <f>VLOOKUP(A:A,[1]TDSheet!$A:$AI,35,0)</f>
        <v>0</v>
      </c>
      <c r="AJ92" s="13">
        <f t="shared" si="19"/>
        <v>30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-2</v>
      </c>
      <c r="D93" s="8">
        <v>391</v>
      </c>
      <c r="E93" s="8">
        <v>201</v>
      </c>
      <c r="F93" s="8">
        <v>57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246</v>
      </c>
      <c r="K93" s="13">
        <f t="shared" si="15"/>
        <v>-45</v>
      </c>
      <c r="L93" s="13">
        <f>VLOOKUP(A:A,[1]TDSheet!$A:$N,14,0)</f>
        <v>0</v>
      </c>
      <c r="M93" s="13">
        <f>VLOOKUP(A:A,[1]TDSheet!$A:$U,21,0)</f>
        <v>70</v>
      </c>
      <c r="N93" s="13">
        <f>VLOOKUP(A:A,[1]TDSheet!$A:$V,22,0)</f>
        <v>60</v>
      </c>
      <c r="O93" s="13">
        <f>VLOOKUP(A:A,[1]TDSheet!$A:$X,24,0)</f>
        <v>50</v>
      </c>
      <c r="P93" s="13"/>
      <c r="Q93" s="13"/>
      <c r="R93" s="13"/>
      <c r="S93" s="13"/>
      <c r="T93" s="13"/>
      <c r="U93" s="13"/>
      <c r="V93" s="13"/>
      <c r="W93" s="13">
        <f t="shared" si="16"/>
        <v>40.200000000000003</v>
      </c>
      <c r="X93" s="15">
        <v>50</v>
      </c>
      <c r="Y93" s="16">
        <f t="shared" si="17"/>
        <v>7.1393034825870645</v>
      </c>
      <c r="Z93" s="13">
        <f t="shared" si="18"/>
        <v>1.4179104477611939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27.4</v>
      </c>
      <c r="AF93" s="13">
        <f>VLOOKUP(A:A,[1]TDSheet!$A:$AF,32,0)</f>
        <v>31</v>
      </c>
      <c r="AG93" s="13">
        <f>VLOOKUP(A:A,[1]TDSheet!$A:$AG,33,0)</f>
        <v>25.2</v>
      </c>
      <c r="AH93" s="13">
        <f>VLOOKUP(A:A,[3]TDSheet!$A:$D,4,0)</f>
        <v>59</v>
      </c>
      <c r="AI93" s="13" t="e">
        <f>VLOOKUP(A:A,[1]TDSheet!$A:$AI,35,0)</f>
        <v>#N/A</v>
      </c>
      <c r="AJ93" s="13">
        <f t="shared" si="19"/>
        <v>25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35.362000000000002</v>
      </c>
      <c r="D94" s="8">
        <v>81.558000000000007</v>
      </c>
      <c r="E94" s="8">
        <v>33.720999999999997</v>
      </c>
      <c r="F94" s="8">
        <v>58.021000000000001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37.703000000000003</v>
      </c>
      <c r="K94" s="13">
        <f t="shared" si="15"/>
        <v>-3.9820000000000064</v>
      </c>
      <c r="L94" s="13">
        <f>VLOOKUP(A:A,[1]TDSheet!$A:$N,14,0)</f>
        <v>0</v>
      </c>
      <c r="M94" s="13">
        <f>VLOOKUP(A:A,[1]TDSheet!$A:$U,21,0)</f>
        <v>0</v>
      </c>
      <c r="N94" s="13">
        <f>VLOOKUP(A:A,[1]TDSheet!$A:$V,22,0)</f>
        <v>0</v>
      </c>
      <c r="O94" s="13">
        <f>VLOOKUP(A:A,[1]TDSheet!$A:$X,24,0)</f>
        <v>10</v>
      </c>
      <c r="P94" s="13"/>
      <c r="Q94" s="13"/>
      <c r="R94" s="13"/>
      <c r="S94" s="13"/>
      <c r="T94" s="13"/>
      <c r="U94" s="13"/>
      <c r="V94" s="13"/>
      <c r="W94" s="13">
        <f t="shared" si="16"/>
        <v>6.7441999999999993</v>
      </c>
      <c r="X94" s="15"/>
      <c r="Y94" s="16">
        <f t="shared" si="17"/>
        <v>10.085851546514043</v>
      </c>
      <c r="Z94" s="13">
        <f t="shared" si="18"/>
        <v>8.6030959935944971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7.0313999999999997</v>
      </c>
      <c r="AF94" s="13">
        <f>VLOOKUP(A:A,[1]TDSheet!$A:$AF,32,0)</f>
        <v>6.8452000000000002</v>
      </c>
      <c r="AG94" s="13">
        <f>VLOOKUP(A:A,[1]TDSheet!$A:$AG,33,0)</f>
        <v>8.1845999999999997</v>
      </c>
      <c r="AH94" s="13">
        <f>VLOOKUP(A:A,[3]TDSheet!$A:$D,4,0)</f>
        <v>3.0529999999999999</v>
      </c>
      <c r="AI94" s="13">
        <f>VLOOKUP(A:A,[1]TDSheet!$A:$AI,35,0)</f>
        <v>0</v>
      </c>
      <c r="AJ94" s="13">
        <f t="shared" si="19"/>
        <v>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153</v>
      </c>
      <c r="D95" s="8">
        <v>11817</v>
      </c>
      <c r="E95" s="8">
        <v>2138</v>
      </c>
      <c r="F95" s="8">
        <v>1053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2186</v>
      </c>
      <c r="K95" s="13">
        <f t="shared" si="15"/>
        <v>-48</v>
      </c>
      <c r="L95" s="13">
        <f>VLOOKUP(A:A,[1]TDSheet!$A:$N,14,0)</f>
        <v>300</v>
      </c>
      <c r="M95" s="13">
        <f>VLOOKUP(A:A,[1]TDSheet!$A:$U,21,0)</f>
        <v>0</v>
      </c>
      <c r="N95" s="13">
        <f>VLOOKUP(A:A,[1]TDSheet!$A:$V,22,0)</f>
        <v>150</v>
      </c>
      <c r="O95" s="13">
        <f>VLOOKUP(A:A,[1]TDSheet!$A:$X,24,0)</f>
        <v>300</v>
      </c>
      <c r="P95" s="13"/>
      <c r="Q95" s="13"/>
      <c r="R95" s="13"/>
      <c r="S95" s="13"/>
      <c r="T95" s="13"/>
      <c r="U95" s="13"/>
      <c r="V95" s="13"/>
      <c r="W95" s="13">
        <f t="shared" si="16"/>
        <v>307.60000000000002</v>
      </c>
      <c r="X95" s="15">
        <v>300</v>
      </c>
      <c r="Y95" s="16">
        <f t="shared" si="17"/>
        <v>6.8368010403120927</v>
      </c>
      <c r="Z95" s="13">
        <f t="shared" si="18"/>
        <v>3.4232769830949281</v>
      </c>
      <c r="AA95" s="13"/>
      <c r="AB95" s="13"/>
      <c r="AC95" s="13"/>
      <c r="AD95" s="13">
        <f>VLOOKUP(A:A,[1]TDSheet!$A:$AD,30,0)</f>
        <v>600</v>
      </c>
      <c r="AE95" s="13">
        <f>VLOOKUP(A:A,[1]TDSheet!$A:$AE,31,0)</f>
        <v>330.2</v>
      </c>
      <c r="AF95" s="13">
        <f>VLOOKUP(A:A,[1]TDSheet!$A:$AF,32,0)</f>
        <v>285</v>
      </c>
      <c r="AG95" s="13">
        <f>VLOOKUP(A:A,[1]TDSheet!$A:$AG,33,0)</f>
        <v>291</v>
      </c>
      <c r="AH95" s="13">
        <f>VLOOKUP(A:A,[3]TDSheet!$A:$D,4,0)</f>
        <v>446</v>
      </c>
      <c r="AI95" s="13" t="e">
        <f>VLOOKUP(A:A,[1]TDSheet!$A:$AI,35,0)</f>
        <v>#N/A</v>
      </c>
      <c r="AJ95" s="13">
        <f t="shared" si="19"/>
        <v>90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173</v>
      </c>
      <c r="D96" s="8">
        <v>7404</v>
      </c>
      <c r="E96" s="8">
        <v>891</v>
      </c>
      <c r="F96" s="8">
        <v>272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989</v>
      </c>
      <c r="K96" s="13">
        <f t="shared" si="15"/>
        <v>-98</v>
      </c>
      <c r="L96" s="13">
        <f>VLOOKUP(A:A,[1]TDSheet!$A:$N,14,0)</f>
        <v>120</v>
      </c>
      <c r="M96" s="13">
        <f>VLOOKUP(A:A,[1]TDSheet!$A:$U,21,0)</f>
        <v>130</v>
      </c>
      <c r="N96" s="13">
        <f>VLOOKUP(A:A,[1]TDSheet!$A:$V,22,0)</f>
        <v>200</v>
      </c>
      <c r="O96" s="13">
        <f>VLOOKUP(A:A,[1]TDSheet!$A:$X,24,0)</f>
        <v>150</v>
      </c>
      <c r="P96" s="13"/>
      <c r="Q96" s="13"/>
      <c r="R96" s="13"/>
      <c r="S96" s="13"/>
      <c r="T96" s="13"/>
      <c r="U96" s="13"/>
      <c r="V96" s="13"/>
      <c r="W96" s="13">
        <f t="shared" si="16"/>
        <v>178.2</v>
      </c>
      <c r="X96" s="15">
        <v>320</v>
      </c>
      <c r="Y96" s="16">
        <f t="shared" si="17"/>
        <v>6.6891133557800231</v>
      </c>
      <c r="Z96" s="13">
        <f t="shared" si="18"/>
        <v>1.5263748597081932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164</v>
      </c>
      <c r="AF96" s="13">
        <f>VLOOKUP(A:A,[1]TDSheet!$A:$AF,32,0)</f>
        <v>151.19999999999999</v>
      </c>
      <c r="AG96" s="13">
        <f>VLOOKUP(A:A,[1]TDSheet!$A:$AG,33,0)</f>
        <v>125</v>
      </c>
      <c r="AH96" s="13">
        <f>VLOOKUP(A:A,[3]TDSheet!$A:$D,4,0)</f>
        <v>232</v>
      </c>
      <c r="AI96" s="13" t="e">
        <f>VLOOKUP(A:A,[1]TDSheet!$A:$AI,35,0)</f>
        <v>#N/A</v>
      </c>
      <c r="AJ96" s="13">
        <f t="shared" si="19"/>
        <v>96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61</v>
      </c>
      <c r="D97" s="8">
        <v>7815</v>
      </c>
      <c r="E97" s="8">
        <v>1492</v>
      </c>
      <c r="F97" s="8">
        <v>516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1534</v>
      </c>
      <c r="K97" s="13">
        <f t="shared" si="15"/>
        <v>-42</v>
      </c>
      <c r="L97" s="13">
        <f>VLOOKUP(A:A,[1]TDSheet!$A:$N,14,0)</f>
        <v>200</v>
      </c>
      <c r="M97" s="13">
        <f>VLOOKUP(A:A,[1]TDSheet!$A:$U,21,0)</f>
        <v>100</v>
      </c>
      <c r="N97" s="13">
        <f>VLOOKUP(A:A,[1]TDSheet!$A:$V,22,0)</f>
        <v>250</v>
      </c>
      <c r="O97" s="13">
        <f>VLOOKUP(A:A,[1]TDSheet!$A:$X,24,0)</f>
        <v>250</v>
      </c>
      <c r="P97" s="13"/>
      <c r="Q97" s="13"/>
      <c r="R97" s="13"/>
      <c r="S97" s="13"/>
      <c r="T97" s="13"/>
      <c r="U97" s="13"/>
      <c r="V97" s="13"/>
      <c r="W97" s="13">
        <f t="shared" si="16"/>
        <v>274.39999999999998</v>
      </c>
      <c r="X97" s="15">
        <v>400</v>
      </c>
      <c r="Y97" s="16">
        <f t="shared" si="17"/>
        <v>6.2536443148688052</v>
      </c>
      <c r="Z97" s="13">
        <f t="shared" si="18"/>
        <v>1.8804664723032072</v>
      </c>
      <c r="AA97" s="13"/>
      <c r="AB97" s="13"/>
      <c r="AC97" s="13"/>
      <c r="AD97" s="13">
        <f>VLOOKUP(A:A,[1]TDSheet!$A:$AD,30,0)</f>
        <v>120</v>
      </c>
      <c r="AE97" s="13">
        <f>VLOOKUP(A:A,[1]TDSheet!$A:$AE,31,0)</f>
        <v>240.8</v>
      </c>
      <c r="AF97" s="13">
        <f>VLOOKUP(A:A,[1]TDSheet!$A:$AF,32,0)</f>
        <v>236.2</v>
      </c>
      <c r="AG97" s="13">
        <f>VLOOKUP(A:A,[1]TDSheet!$A:$AG,33,0)</f>
        <v>206.4</v>
      </c>
      <c r="AH97" s="13">
        <f>VLOOKUP(A:A,[3]TDSheet!$A:$D,4,0)</f>
        <v>387</v>
      </c>
      <c r="AI97" s="13" t="e">
        <f>VLOOKUP(A:A,[1]TDSheet!$A:$AI,35,0)</f>
        <v>#N/A</v>
      </c>
      <c r="AJ97" s="13">
        <f t="shared" si="19"/>
        <v>120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121</v>
      </c>
      <c r="D98" s="8">
        <v>4291</v>
      </c>
      <c r="E98" s="8">
        <v>834</v>
      </c>
      <c r="F98" s="8">
        <v>289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888</v>
      </c>
      <c r="K98" s="13">
        <f t="shared" si="15"/>
        <v>-54</v>
      </c>
      <c r="L98" s="13">
        <f>VLOOKUP(A:A,[1]TDSheet!$A:$N,14,0)</f>
        <v>120</v>
      </c>
      <c r="M98" s="13">
        <f>VLOOKUP(A:A,[1]TDSheet!$A:$U,21,0)</f>
        <v>50</v>
      </c>
      <c r="N98" s="13">
        <f>VLOOKUP(A:A,[1]TDSheet!$A:$V,22,0)</f>
        <v>150</v>
      </c>
      <c r="O98" s="13">
        <f>VLOOKUP(A:A,[1]TDSheet!$A:$X,24,0)</f>
        <v>150</v>
      </c>
      <c r="P98" s="13"/>
      <c r="Q98" s="13"/>
      <c r="R98" s="13"/>
      <c r="S98" s="13"/>
      <c r="T98" s="13"/>
      <c r="U98" s="13"/>
      <c r="V98" s="13"/>
      <c r="W98" s="13">
        <f t="shared" si="16"/>
        <v>166.8</v>
      </c>
      <c r="X98" s="15">
        <v>300</v>
      </c>
      <c r="Y98" s="16">
        <f t="shared" si="17"/>
        <v>6.3489208633093517</v>
      </c>
      <c r="Z98" s="13">
        <f t="shared" si="18"/>
        <v>1.7326139088729016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153.80000000000001</v>
      </c>
      <c r="AF98" s="13">
        <f>VLOOKUP(A:A,[1]TDSheet!$A:$AF,32,0)</f>
        <v>140.19999999999999</v>
      </c>
      <c r="AG98" s="13">
        <f>VLOOKUP(A:A,[1]TDSheet!$A:$AG,33,0)</f>
        <v>123.2</v>
      </c>
      <c r="AH98" s="13">
        <f>VLOOKUP(A:A,[3]TDSheet!$A:$D,4,0)</f>
        <v>256</v>
      </c>
      <c r="AI98" s="13" t="e">
        <f>VLOOKUP(A:A,[1]TDSheet!$A:$AI,35,0)</f>
        <v>#N/A</v>
      </c>
      <c r="AJ98" s="13">
        <f t="shared" si="19"/>
        <v>90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2.7759999999999998</v>
      </c>
      <c r="D99" s="8">
        <v>17.146000000000001</v>
      </c>
      <c r="E99" s="8">
        <v>0</v>
      </c>
      <c r="F99" s="8">
        <v>17.146000000000001</v>
      </c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3">
        <v>0</v>
      </c>
      <c r="K99" s="13">
        <f t="shared" si="15"/>
        <v>0</v>
      </c>
      <c r="L99" s="13">
        <f>VLOOKUP(A:A,[1]TDSheet!$A:$N,14,0)</f>
        <v>0</v>
      </c>
      <c r="M99" s="13">
        <f>VLOOKUP(A:A,[1]TDSheet!$A:$U,21,0)</f>
        <v>0</v>
      </c>
      <c r="N99" s="13">
        <f>VLOOKUP(A:A,[1]TDSheet!$A:$V,22,0)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0.28439999999999999</v>
      </c>
      <c r="AF99" s="13">
        <f>VLOOKUP(A:A,[1]TDSheet!$A:$AF,32,0)</f>
        <v>1.1284000000000001</v>
      </c>
      <c r="AG99" s="13">
        <f>VLOOKUP(A:A,[1]TDSheet!$A:$AG,33,0)</f>
        <v>1.4136</v>
      </c>
      <c r="AH99" s="13">
        <v>0</v>
      </c>
      <c r="AI99" s="13" t="str">
        <f>VLOOKUP(A:A,[1]TDSheet!$A:$AI,35,0)</f>
        <v>зв груп</v>
      </c>
      <c r="AJ99" s="13">
        <f t="shared" si="19"/>
        <v>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/>
      <c r="D100" s="8">
        <v>13</v>
      </c>
      <c r="E100" s="8">
        <v>8</v>
      </c>
      <c r="F100" s="8">
        <v>4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10</v>
      </c>
      <c r="K100" s="13">
        <f t="shared" si="15"/>
        <v>-2</v>
      </c>
      <c r="L100" s="13">
        <f>VLOOKUP(A:A,[1]TDSheet!$A:$N,14,0)</f>
        <v>0</v>
      </c>
      <c r="M100" s="13">
        <f>VLOOKUP(A:A,[1]TDSheet!$A:$U,21,0)</f>
        <v>0</v>
      </c>
      <c r="N100" s="13">
        <f>VLOOKUP(A:A,[1]TDSheet!$A:$V,22,0)</f>
        <v>10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1.6</v>
      </c>
      <c r="X100" s="15"/>
      <c r="Y100" s="16">
        <f t="shared" si="17"/>
        <v>8.75</v>
      </c>
      <c r="Z100" s="13">
        <f t="shared" si="18"/>
        <v>2.5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0.8</v>
      </c>
      <c r="AF100" s="13">
        <f>VLOOKUP(A:A,[1]TDSheet!$A:$AF,32,0)</f>
        <v>1.2</v>
      </c>
      <c r="AG100" s="13">
        <f>VLOOKUP(A:A,[1]TDSheet!$A:$AG,33,0)</f>
        <v>0.8</v>
      </c>
      <c r="AH100" s="13">
        <f>VLOOKUP(A:A,[3]TDSheet!$A:$D,4,0)</f>
        <v>1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12</v>
      </c>
      <c r="C101" s="8">
        <v>9</v>
      </c>
      <c r="D101" s="8"/>
      <c r="E101" s="8">
        <v>0</v>
      </c>
      <c r="F101" s="8"/>
      <c r="G101" s="1" t="str">
        <f>VLOOKUP(A:A,[1]TDSheet!$A:$G,7,0)</f>
        <v>завод</v>
      </c>
      <c r="H101" s="1">
        <f>VLOOKUP(A:A,[1]TDSheet!$A:$H,8,0)</f>
        <v>0.3</v>
      </c>
      <c r="I101" s="1" t="e">
        <f>VLOOKUP(A:A,[1]TDSheet!$A:$I,9,0)</f>
        <v>#N/A</v>
      </c>
      <c r="J101" s="13">
        <v>0</v>
      </c>
      <c r="K101" s="13">
        <f t="shared" si="15"/>
        <v>0</v>
      </c>
      <c r="L101" s="13">
        <f>VLOOKUP(A:A,[1]TDSheet!$A:$N,14,0)</f>
        <v>0</v>
      </c>
      <c r="M101" s="13">
        <f>VLOOKUP(A:A,[1]TDSheet!$A:$U,21,0)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0</v>
      </c>
      <c r="X101" s="15"/>
      <c r="Y101" s="16" t="e">
        <f t="shared" si="17"/>
        <v>#DIV/0!</v>
      </c>
      <c r="Z101" s="13" t="e">
        <f t="shared" si="18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</v>
      </c>
      <c r="AF101" s="13">
        <f>VLOOKUP(A:A,[1]TDSheet!$A:$AF,32,0)</f>
        <v>1.2</v>
      </c>
      <c r="AG101" s="13">
        <f>VLOOKUP(A:A,[1]TDSheet!$A:$AG,33,0)</f>
        <v>0</v>
      </c>
      <c r="AH101" s="13">
        <v>0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12</v>
      </c>
      <c r="C102" s="8">
        <v>22</v>
      </c>
      <c r="D102" s="8">
        <v>424</v>
      </c>
      <c r="E102" s="8">
        <v>312</v>
      </c>
      <c r="F102" s="8">
        <v>18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341</v>
      </c>
      <c r="K102" s="13">
        <f t="shared" si="15"/>
        <v>-29</v>
      </c>
      <c r="L102" s="13">
        <f>VLOOKUP(A:A,[1]TDSheet!$A:$N,14,0)</f>
        <v>0</v>
      </c>
      <c r="M102" s="13">
        <f>VLOOKUP(A:A,[1]TDSheet!$A:$U,21,0)</f>
        <v>100</v>
      </c>
      <c r="N102" s="13">
        <f>VLOOKUP(A:A,[1]TDSheet!$A:$V,22,0)</f>
        <v>100</v>
      </c>
      <c r="O102" s="13">
        <f>VLOOKUP(A:A,[1]TDSheet!$A:$X,24,0)</f>
        <v>0</v>
      </c>
      <c r="P102" s="13"/>
      <c r="Q102" s="13"/>
      <c r="R102" s="13"/>
      <c r="S102" s="13"/>
      <c r="T102" s="13"/>
      <c r="U102" s="13"/>
      <c r="V102" s="13"/>
      <c r="W102" s="13">
        <f t="shared" si="16"/>
        <v>62.4</v>
      </c>
      <c r="X102" s="15">
        <v>150</v>
      </c>
      <c r="Y102" s="16">
        <f t="shared" si="17"/>
        <v>5.8974358974358978</v>
      </c>
      <c r="Z102" s="13">
        <f t="shared" si="18"/>
        <v>0.28846153846153849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41.4</v>
      </c>
      <c r="AF102" s="13">
        <f>VLOOKUP(A:A,[1]TDSheet!$A:$AF,32,0)</f>
        <v>40.4</v>
      </c>
      <c r="AG102" s="13">
        <f>VLOOKUP(A:A,[1]TDSheet!$A:$AG,33,0)</f>
        <v>19.399999999999999</v>
      </c>
      <c r="AH102" s="13">
        <f>VLOOKUP(A:A,[3]TDSheet!$A:$D,4,0)</f>
        <v>119</v>
      </c>
      <c r="AI102" s="13" t="str">
        <f>VLOOKUP(A:A,[1]TDSheet!$A:$AI,35,0)</f>
        <v>увел</v>
      </c>
      <c r="AJ102" s="13">
        <f t="shared" si="19"/>
        <v>18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12</v>
      </c>
      <c r="C103" s="8">
        <v>68</v>
      </c>
      <c r="D103" s="8">
        <v>260</v>
      </c>
      <c r="E103" s="8">
        <v>136</v>
      </c>
      <c r="F103" s="8">
        <v>111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191</v>
      </c>
      <c r="K103" s="13">
        <f t="shared" si="15"/>
        <v>-55</v>
      </c>
      <c r="L103" s="13">
        <f>VLOOKUP(A:A,[1]TDSheet!$A:$N,14,0)</f>
        <v>0</v>
      </c>
      <c r="M103" s="13">
        <f>VLOOKUP(A:A,[1]TDSheet!$A:$U,21,0)</f>
        <v>0</v>
      </c>
      <c r="N103" s="13">
        <f>VLOOKUP(A:A,[1]TDSheet!$A:$V,22,0)</f>
        <v>50</v>
      </c>
      <c r="O103" s="13">
        <f>VLOOKUP(A:A,[1]TDSheet!$A:$X,24,0)</f>
        <v>0</v>
      </c>
      <c r="P103" s="13"/>
      <c r="Q103" s="13"/>
      <c r="R103" s="13"/>
      <c r="S103" s="13"/>
      <c r="T103" s="13"/>
      <c r="U103" s="13"/>
      <c r="V103" s="13"/>
      <c r="W103" s="13">
        <f t="shared" si="16"/>
        <v>27.2</v>
      </c>
      <c r="X103" s="15">
        <v>50</v>
      </c>
      <c r="Y103" s="16">
        <f t="shared" si="17"/>
        <v>7.757352941176471</v>
      </c>
      <c r="Z103" s="13">
        <f t="shared" si="18"/>
        <v>4.0808823529411766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26.2</v>
      </c>
      <c r="AF103" s="13">
        <f>VLOOKUP(A:A,[1]TDSheet!$A:$AF,32,0)</f>
        <v>23.6</v>
      </c>
      <c r="AG103" s="13">
        <f>VLOOKUP(A:A,[1]TDSheet!$A:$AG,33,0)</f>
        <v>22.8</v>
      </c>
      <c r="AH103" s="13">
        <f>VLOOKUP(A:A,[3]TDSheet!$A:$D,4,0)</f>
        <v>48</v>
      </c>
      <c r="AI103" s="13" t="str">
        <f>VLOOKUP(A:A,[1]TDSheet!$A:$AI,35,0)</f>
        <v>увел</v>
      </c>
      <c r="AJ103" s="13">
        <f t="shared" si="19"/>
        <v>3.5000000000000004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10</v>
      </c>
      <c r="D104" s="8">
        <v>213</v>
      </c>
      <c r="E104" s="8">
        <v>138</v>
      </c>
      <c r="F104" s="8">
        <v>27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248</v>
      </c>
      <c r="K104" s="13">
        <f t="shared" si="15"/>
        <v>-110</v>
      </c>
      <c r="L104" s="13">
        <f>VLOOKUP(A:A,[1]TDSheet!$A:$N,14,0)</f>
        <v>0</v>
      </c>
      <c r="M104" s="13">
        <f>VLOOKUP(A:A,[1]TDSheet!$A:$U,21,0)</f>
        <v>100</v>
      </c>
      <c r="N104" s="13">
        <f>VLOOKUP(A:A,[1]TDSheet!$A:$V,22,0)</f>
        <v>100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27.6</v>
      </c>
      <c r="X104" s="15">
        <v>50</v>
      </c>
      <c r="Y104" s="16">
        <f t="shared" si="17"/>
        <v>10.036231884057971</v>
      </c>
      <c r="Z104" s="13">
        <f t="shared" si="18"/>
        <v>0.97826086956521729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41.2</v>
      </c>
      <c r="AF104" s="13">
        <f>VLOOKUP(A:A,[1]TDSheet!$A:$AF,32,0)</f>
        <v>28.6</v>
      </c>
      <c r="AG104" s="13">
        <f>VLOOKUP(A:A,[1]TDSheet!$A:$AG,33,0)</f>
        <v>16</v>
      </c>
      <c r="AH104" s="13">
        <f>VLOOKUP(A:A,[3]TDSheet!$A:$D,4,0)</f>
        <v>16</v>
      </c>
      <c r="AI104" s="13" t="str">
        <f>VLOOKUP(A:A,[1]TDSheet!$A:$AI,35,0)</f>
        <v>увел</v>
      </c>
      <c r="AJ104" s="13">
        <f t="shared" si="19"/>
        <v>3.5000000000000004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12</v>
      </c>
      <c r="C105" s="8">
        <v>19</v>
      </c>
      <c r="D105" s="8">
        <v>688</v>
      </c>
      <c r="E105" s="8">
        <v>455</v>
      </c>
      <c r="F105" s="8">
        <v>148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476</v>
      </c>
      <c r="K105" s="13">
        <f t="shared" si="15"/>
        <v>-21</v>
      </c>
      <c r="L105" s="13">
        <f>VLOOKUP(A:A,[1]TDSheet!$A:$N,14,0)</f>
        <v>0</v>
      </c>
      <c r="M105" s="13">
        <f>VLOOKUP(A:A,[1]TDSheet!$A:$U,21,0)</f>
        <v>50</v>
      </c>
      <c r="N105" s="13">
        <f>VLOOKUP(A:A,[1]TDSheet!$A:$V,22,0)</f>
        <v>150</v>
      </c>
      <c r="O105" s="13">
        <f>VLOOKUP(A:A,[1]TDSheet!$A:$X,24,0)</f>
        <v>0</v>
      </c>
      <c r="P105" s="13"/>
      <c r="Q105" s="13"/>
      <c r="R105" s="13"/>
      <c r="S105" s="13"/>
      <c r="T105" s="13"/>
      <c r="U105" s="13"/>
      <c r="V105" s="13"/>
      <c r="W105" s="13">
        <f t="shared" si="16"/>
        <v>91</v>
      </c>
      <c r="X105" s="15">
        <v>200</v>
      </c>
      <c r="Y105" s="16">
        <f t="shared" si="17"/>
        <v>6.0219780219780219</v>
      </c>
      <c r="Z105" s="13">
        <f t="shared" si="18"/>
        <v>1.6263736263736264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65.400000000000006</v>
      </c>
      <c r="AF105" s="13">
        <f>VLOOKUP(A:A,[1]TDSheet!$A:$AF,32,0)</f>
        <v>62.4</v>
      </c>
      <c r="AG105" s="13">
        <f>VLOOKUP(A:A,[1]TDSheet!$A:$AG,33,0)</f>
        <v>58.6</v>
      </c>
      <c r="AH105" s="13">
        <f>VLOOKUP(A:A,[3]TDSheet!$A:$D,4,0)</f>
        <v>161</v>
      </c>
      <c r="AI105" s="13" t="str">
        <f>VLOOKUP(A:A,[1]TDSheet!$A:$AI,35,0)</f>
        <v>увел</v>
      </c>
      <c r="AJ105" s="13">
        <f t="shared" si="19"/>
        <v>14.000000000000002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-2</v>
      </c>
      <c r="D106" s="8">
        <v>799</v>
      </c>
      <c r="E106" s="8">
        <v>452</v>
      </c>
      <c r="F106" s="8">
        <v>260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479</v>
      </c>
      <c r="K106" s="13">
        <f t="shared" si="15"/>
        <v>-27</v>
      </c>
      <c r="L106" s="13">
        <f>VLOOKUP(A:A,[1]TDSheet!$A:$N,14,0)</f>
        <v>0</v>
      </c>
      <c r="M106" s="13">
        <f>VLOOKUP(A:A,[1]TDSheet!$A:$U,21,0)</f>
        <v>0</v>
      </c>
      <c r="N106" s="13">
        <f>VLOOKUP(A:A,[1]TDSheet!$A:$V,22,0)</f>
        <v>100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90.4</v>
      </c>
      <c r="X106" s="15">
        <v>200</v>
      </c>
      <c r="Y106" s="16">
        <f t="shared" si="17"/>
        <v>6.1946902654867255</v>
      </c>
      <c r="Z106" s="13">
        <f t="shared" si="18"/>
        <v>2.8761061946902653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64.400000000000006</v>
      </c>
      <c r="AF106" s="13">
        <f>VLOOKUP(A:A,[1]TDSheet!$A:$AF,32,0)</f>
        <v>61.2</v>
      </c>
      <c r="AG106" s="13">
        <f>VLOOKUP(A:A,[1]TDSheet!$A:$AG,33,0)</f>
        <v>60.8</v>
      </c>
      <c r="AH106" s="13">
        <f>VLOOKUP(A:A,[3]TDSheet!$A:$D,4,0)</f>
        <v>158</v>
      </c>
      <c r="AI106" s="13" t="str">
        <f>VLOOKUP(A:A,[1]TDSheet!$A:$AI,35,0)</f>
        <v>увел</v>
      </c>
      <c r="AJ106" s="13">
        <f t="shared" si="19"/>
        <v>14.000000000000002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55</v>
      </c>
      <c r="D107" s="8">
        <v>576</v>
      </c>
      <c r="E107" s="8">
        <v>339</v>
      </c>
      <c r="F107" s="8">
        <v>163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402</v>
      </c>
      <c r="K107" s="13">
        <f t="shared" si="15"/>
        <v>-63</v>
      </c>
      <c r="L107" s="13">
        <f>VLOOKUP(A:A,[1]TDSheet!$A:$N,14,0)</f>
        <v>0</v>
      </c>
      <c r="M107" s="13">
        <f>VLOOKUP(A:A,[1]TDSheet!$A:$U,21,0)</f>
        <v>50</v>
      </c>
      <c r="N107" s="13">
        <f>VLOOKUP(A:A,[1]TDSheet!$A:$V,22,0)</f>
        <v>100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67.8</v>
      </c>
      <c r="X107" s="15">
        <v>150</v>
      </c>
      <c r="Y107" s="16">
        <f t="shared" si="17"/>
        <v>6.8289085545722719</v>
      </c>
      <c r="Z107" s="13">
        <f t="shared" si="18"/>
        <v>2.4041297935103247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54.2</v>
      </c>
      <c r="AF107" s="13">
        <f>VLOOKUP(A:A,[1]TDSheet!$A:$AF,32,0)</f>
        <v>48.6</v>
      </c>
      <c r="AG107" s="13">
        <f>VLOOKUP(A:A,[1]TDSheet!$A:$AG,33,0)</f>
        <v>47</v>
      </c>
      <c r="AH107" s="13">
        <f>VLOOKUP(A:A,[3]TDSheet!$A:$D,4,0)</f>
        <v>105</v>
      </c>
      <c r="AI107" s="13" t="str">
        <f>VLOOKUP(A:A,[1]TDSheet!$A:$AI,35,0)</f>
        <v>увел</v>
      </c>
      <c r="AJ107" s="13">
        <f t="shared" si="19"/>
        <v>10.500000000000002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25</v>
      </c>
      <c r="D108" s="8">
        <v>494</v>
      </c>
      <c r="E108" s="8">
        <v>334</v>
      </c>
      <c r="F108" s="8">
        <v>116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407</v>
      </c>
      <c r="K108" s="13">
        <f t="shared" si="15"/>
        <v>-73</v>
      </c>
      <c r="L108" s="13">
        <f>VLOOKUP(A:A,[1]TDSheet!$A:$N,14,0)</f>
        <v>0</v>
      </c>
      <c r="M108" s="13">
        <f>VLOOKUP(A:A,[1]TDSheet!$A:$U,21,0)</f>
        <v>50</v>
      </c>
      <c r="N108" s="13">
        <f>VLOOKUP(A:A,[1]TDSheet!$A:$V,22,0)</f>
        <v>100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66.8</v>
      </c>
      <c r="X108" s="15">
        <v>150</v>
      </c>
      <c r="Y108" s="16">
        <f t="shared" si="17"/>
        <v>6.227544910179641</v>
      </c>
      <c r="Z108" s="13">
        <f t="shared" si="18"/>
        <v>1.7365269461077846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51.8</v>
      </c>
      <c r="AF108" s="13">
        <f>VLOOKUP(A:A,[1]TDSheet!$A:$AF,32,0)</f>
        <v>45.2</v>
      </c>
      <c r="AG108" s="13">
        <f>VLOOKUP(A:A,[1]TDSheet!$A:$AG,33,0)</f>
        <v>18.600000000000001</v>
      </c>
      <c r="AH108" s="13">
        <f>VLOOKUP(A:A,[3]TDSheet!$A:$D,4,0)</f>
        <v>96</v>
      </c>
      <c r="AI108" s="13" t="str">
        <f>VLOOKUP(A:A,[1]TDSheet!$A:$AI,35,0)</f>
        <v>увел</v>
      </c>
      <c r="AJ108" s="13">
        <f t="shared" si="19"/>
        <v>8.25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8</v>
      </c>
      <c r="D109" s="8">
        <v>264</v>
      </c>
      <c r="E109" s="8">
        <v>209</v>
      </c>
      <c r="F109" s="8">
        <v>10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364</v>
      </c>
      <c r="K109" s="13">
        <f t="shared" si="15"/>
        <v>-155</v>
      </c>
      <c r="L109" s="13">
        <f>VLOOKUP(A:A,[1]TDSheet!$A:$N,14,0)</f>
        <v>0</v>
      </c>
      <c r="M109" s="13">
        <f>VLOOKUP(A:A,[1]TDSheet!$A:$U,21,0)</f>
        <v>150</v>
      </c>
      <c r="N109" s="13">
        <f>VLOOKUP(A:A,[1]TDSheet!$A:$V,22,0)</f>
        <v>150</v>
      </c>
      <c r="O109" s="13">
        <f>VLOOKUP(A:A,[1]TDSheet!$A:$X,24,0)</f>
        <v>0</v>
      </c>
      <c r="P109" s="13"/>
      <c r="Q109" s="13"/>
      <c r="R109" s="13"/>
      <c r="S109" s="13"/>
      <c r="T109" s="13"/>
      <c r="U109" s="13"/>
      <c r="V109" s="13"/>
      <c r="W109" s="13">
        <f t="shared" si="16"/>
        <v>41.8</v>
      </c>
      <c r="X109" s="15"/>
      <c r="Y109" s="16">
        <f t="shared" si="17"/>
        <v>7.4162679425837323</v>
      </c>
      <c r="Z109" s="13">
        <f t="shared" si="18"/>
        <v>0.23923444976076558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58.4</v>
      </c>
      <c r="AF109" s="13">
        <f>VLOOKUP(A:A,[1]TDSheet!$A:$AF,32,0)</f>
        <v>27</v>
      </c>
      <c r="AG109" s="13">
        <f>VLOOKUP(A:A,[1]TDSheet!$A:$AG,33,0)</f>
        <v>22.8</v>
      </c>
      <c r="AH109" s="13">
        <f>VLOOKUP(A:A,[3]TDSheet!$A:$D,4,0)</f>
        <v>5</v>
      </c>
      <c r="AI109" s="13" t="str">
        <f>VLOOKUP(A:A,[1]TDSheet!$A:$AI,35,0)</f>
        <v>увел</v>
      </c>
      <c r="AJ109" s="13">
        <f t="shared" si="19"/>
        <v>0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12</v>
      </c>
      <c r="C110" s="8">
        <v>238</v>
      </c>
      <c r="D110" s="8">
        <v>1120</v>
      </c>
      <c r="E110" s="17">
        <v>772</v>
      </c>
      <c r="F110" s="17">
        <v>331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814</v>
      </c>
      <c r="K110" s="13">
        <f t="shared" si="15"/>
        <v>-42</v>
      </c>
      <c r="L110" s="13">
        <f>VLOOKUP(A:A,[1]TDSheet!$A:$N,14,0)</f>
        <v>0</v>
      </c>
      <c r="M110" s="13">
        <f>VLOOKUP(A:A,[1]TDSheet!$A:$U,21,0)</f>
        <v>0</v>
      </c>
      <c r="N110" s="13">
        <f>VLOOKUP(A:A,[1]TDSheet!$A:$V,22,0)</f>
        <v>0</v>
      </c>
      <c r="O110" s="13">
        <f>VLOOKUP(A:A,[1]TDSheet!$A:$X,24,0)</f>
        <v>0</v>
      </c>
      <c r="P110" s="13"/>
      <c r="Q110" s="13"/>
      <c r="R110" s="13"/>
      <c r="S110" s="13"/>
      <c r="T110" s="13"/>
      <c r="U110" s="13"/>
      <c r="V110" s="13"/>
      <c r="W110" s="13">
        <f t="shared" si="16"/>
        <v>154.4</v>
      </c>
      <c r="X110" s="15"/>
      <c r="Y110" s="16">
        <f t="shared" si="17"/>
        <v>2.1437823834196892</v>
      </c>
      <c r="Z110" s="13">
        <f t="shared" si="18"/>
        <v>2.1437823834196892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98.8</v>
      </c>
      <c r="AF110" s="13">
        <f>VLOOKUP(A:A,[1]TDSheet!$A:$AF,32,0)</f>
        <v>117.2</v>
      </c>
      <c r="AG110" s="13">
        <f>VLOOKUP(A:A,[1]TDSheet!$A:$AG,33,0)</f>
        <v>101.6</v>
      </c>
      <c r="AH110" s="18">
        <f>VLOOKUP(A:A,[3]TDSheet!$A:$D,4,0)</f>
        <v>222</v>
      </c>
      <c r="AI110" s="13" t="e">
        <f>VLOOKUP(A:A,[1]TDSheet!$A:$AI,35,0)</f>
        <v>#N/A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-37</v>
      </c>
      <c r="D111" s="8">
        <v>4559</v>
      </c>
      <c r="E111" s="17">
        <v>3276</v>
      </c>
      <c r="F111" s="17">
        <v>1025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3367</v>
      </c>
      <c r="K111" s="13">
        <f t="shared" si="15"/>
        <v>-91</v>
      </c>
      <c r="L111" s="13">
        <f>VLOOKUP(A:A,[1]TDSheet!$A:$N,14,0)</f>
        <v>0</v>
      </c>
      <c r="M111" s="13">
        <f>VLOOKUP(A:A,[1]TDSheet!$A:$U,21,0)</f>
        <v>0</v>
      </c>
      <c r="N111" s="13">
        <f>VLOOKUP(A:A,[1]TDSheet!$A:$V,22,0)</f>
        <v>0</v>
      </c>
      <c r="O111" s="13">
        <f>VLOOKUP(A:A,[1]TDSheet!$A:$X,24,0)</f>
        <v>0</v>
      </c>
      <c r="P111" s="13"/>
      <c r="Q111" s="13"/>
      <c r="R111" s="13"/>
      <c r="S111" s="13"/>
      <c r="T111" s="13"/>
      <c r="U111" s="13"/>
      <c r="V111" s="13"/>
      <c r="W111" s="13">
        <f t="shared" si="16"/>
        <v>655.20000000000005</v>
      </c>
      <c r="X111" s="15"/>
      <c r="Y111" s="16">
        <f t="shared" si="17"/>
        <v>1.5644078144078144</v>
      </c>
      <c r="Z111" s="13">
        <f t="shared" si="18"/>
        <v>1.5644078144078144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423.2</v>
      </c>
      <c r="AF111" s="13">
        <f>VLOOKUP(A:A,[1]TDSheet!$A:$AF,32,0)</f>
        <v>488.2</v>
      </c>
      <c r="AG111" s="13">
        <f>VLOOKUP(A:A,[1]TDSheet!$A:$AG,33,0)</f>
        <v>376</v>
      </c>
      <c r="AH111" s="18">
        <f>VLOOKUP(A:A,[3]TDSheet!$A:$D,4,0)</f>
        <v>987</v>
      </c>
      <c r="AI111" s="13" t="e">
        <f>VLOOKUP(A:A,[1]TDSheet!$A:$AI,35,0)</f>
        <v>#N/A</v>
      </c>
      <c r="AJ111" s="13">
        <f t="shared" si="19"/>
        <v>0</v>
      </c>
      <c r="AK111" s="13"/>
      <c r="AL111" s="13"/>
      <c r="AM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2025-07-24T10:08:51Z</dcterms:modified>
</cp:coreProperties>
</file>