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C56AA5-82B7-4FD0-9BF6-CBECECAF90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P502" i="1" s="1"/>
  <c r="BO501" i="1"/>
  <c r="BM501" i="1"/>
  <c r="Y501" i="1"/>
  <c r="Y504" i="1" s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Z445" i="1" s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X380" i="1"/>
  <c r="X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BP357" i="1" s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BP339" i="1" s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BP318" i="1" s="1"/>
  <c r="P318" i="1"/>
  <c r="X316" i="1"/>
  <c r="X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Y274" i="1" s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N207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BP192" i="1" s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X510" i="1" l="1"/>
  <c r="Y32" i="1"/>
  <c r="Z42" i="1"/>
  <c r="BN42" i="1"/>
  <c r="D520" i="1"/>
  <c r="Z61" i="1"/>
  <c r="BN61" i="1"/>
  <c r="Z77" i="1"/>
  <c r="BN77" i="1"/>
  <c r="Z106" i="1"/>
  <c r="BN106" i="1"/>
  <c r="Z118" i="1"/>
  <c r="BN118" i="1"/>
  <c r="Y123" i="1"/>
  <c r="Z137" i="1"/>
  <c r="BN137" i="1"/>
  <c r="Z166" i="1"/>
  <c r="BN166" i="1"/>
  <c r="Z207" i="1"/>
  <c r="Z209" i="1"/>
  <c r="Z254" i="1"/>
  <c r="BN254" i="1"/>
  <c r="Z296" i="1"/>
  <c r="BN296" i="1"/>
  <c r="Z306" i="1"/>
  <c r="BN306" i="1"/>
  <c r="Z318" i="1"/>
  <c r="BN318" i="1"/>
  <c r="Y321" i="1"/>
  <c r="Z339" i="1"/>
  <c r="BN339" i="1"/>
  <c r="Z357" i="1"/>
  <c r="BN357" i="1"/>
  <c r="Z378" i="1"/>
  <c r="Z379" i="1" s="1"/>
  <c r="BN378" i="1"/>
  <c r="BP378" i="1"/>
  <c r="Y379" i="1"/>
  <c r="Z382" i="1"/>
  <c r="BN382" i="1"/>
  <c r="Z400" i="1"/>
  <c r="BN400" i="1"/>
  <c r="Z419" i="1"/>
  <c r="BN419" i="1"/>
  <c r="Z442" i="1"/>
  <c r="BN442" i="1"/>
  <c r="Z446" i="1"/>
  <c r="BN446" i="1"/>
  <c r="Z462" i="1"/>
  <c r="BN462" i="1"/>
  <c r="Z501" i="1"/>
  <c r="Z503" i="1" s="1"/>
  <c r="BN501" i="1"/>
  <c r="BP501" i="1"/>
  <c r="Z502" i="1"/>
  <c r="BN502" i="1"/>
  <c r="Y503" i="1"/>
  <c r="BP294" i="1"/>
  <c r="BN294" i="1"/>
  <c r="Z294" i="1"/>
  <c r="BP304" i="1"/>
  <c r="BN304" i="1"/>
  <c r="Z304" i="1"/>
  <c r="BP314" i="1"/>
  <c r="BN314" i="1"/>
  <c r="Z314" i="1"/>
  <c r="BP332" i="1"/>
  <c r="BN332" i="1"/>
  <c r="Z332" i="1"/>
  <c r="BP351" i="1"/>
  <c r="BN351" i="1"/>
  <c r="Z351" i="1"/>
  <c r="BP374" i="1"/>
  <c r="BN374" i="1"/>
  <c r="Z374" i="1"/>
  <c r="BP398" i="1"/>
  <c r="BN398" i="1"/>
  <c r="Z398" i="1"/>
  <c r="BP417" i="1"/>
  <c r="BN417" i="1"/>
  <c r="Z417" i="1"/>
  <c r="BP440" i="1"/>
  <c r="BN440" i="1"/>
  <c r="Z440" i="1"/>
  <c r="BP460" i="1"/>
  <c r="BN460" i="1"/>
  <c r="Z460" i="1"/>
  <c r="Y494" i="1"/>
  <c r="Y493" i="1"/>
  <c r="BP491" i="1"/>
  <c r="BN491" i="1"/>
  <c r="Z491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Z99" i="1"/>
  <c r="BN99" i="1"/>
  <c r="F520" i="1"/>
  <c r="Z108" i="1"/>
  <c r="BN108" i="1"/>
  <c r="Y116" i="1"/>
  <c r="Z114" i="1"/>
  <c r="BN114" i="1"/>
  <c r="Y122" i="1"/>
  <c r="Z120" i="1"/>
  <c r="BN120" i="1"/>
  <c r="Z131" i="1"/>
  <c r="BN131" i="1"/>
  <c r="Y134" i="1"/>
  <c r="Z141" i="1"/>
  <c r="BN141" i="1"/>
  <c r="BP141" i="1"/>
  <c r="Y144" i="1"/>
  <c r="H520" i="1"/>
  <c r="Y155" i="1"/>
  <c r="Z164" i="1"/>
  <c r="BN164" i="1"/>
  <c r="Z168" i="1"/>
  <c r="BN168" i="1"/>
  <c r="Z176" i="1"/>
  <c r="BN176" i="1"/>
  <c r="J520" i="1"/>
  <c r="Y216" i="1"/>
  <c r="Z219" i="1"/>
  <c r="BN219" i="1"/>
  <c r="BP219" i="1"/>
  <c r="K520" i="1"/>
  <c r="Y238" i="1"/>
  <c r="Y249" i="1"/>
  <c r="Z247" i="1"/>
  <c r="BN247" i="1"/>
  <c r="Z256" i="1"/>
  <c r="BN256" i="1"/>
  <c r="BP271" i="1"/>
  <c r="BN271" i="1"/>
  <c r="Z271" i="1"/>
  <c r="Y308" i="1"/>
  <c r="BP300" i="1"/>
  <c r="BN300" i="1"/>
  <c r="Z300" i="1"/>
  <c r="BP310" i="1"/>
  <c r="BN310" i="1"/>
  <c r="Z310" i="1"/>
  <c r="BP320" i="1"/>
  <c r="BN320" i="1"/>
  <c r="Z320" i="1"/>
  <c r="BP347" i="1"/>
  <c r="BN347" i="1"/>
  <c r="Z347" i="1"/>
  <c r="Y363" i="1"/>
  <c r="BP361" i="1"/>
  <c r="BN361" i="1"/>
  <c r="Z361" i="1"/>
  <c r="BP394" i="1"/>
  <c r="BN394" i="1"/>
  <c r="Z394" i="1"/>
  <c r="BP402" i="1"/>
  <c r="BN402" i="1"/>
  <c r="Z402" i="1"/>
  <c r="X520" i="1"/>
  <c r="Y425" i="1"/>
  <c r="BP424" i="1"/>
  <c r="BN424" i="1"/>
  <c r="Z424" i="1"/>
  <c r="Z425" i="1" s="1"/>
  <c r="Y431" i="1"/>
  <c r="Y520" i="1"/>
  <c r="Y430" i="1"/>
  <c r="BP429" i="1"/>
  <c r="BN429" i="1"/>
  <c r="Z429" i="1"/>
  <c r="Z430" i="1" s="1"/>
  <c r="BP435" i="1"/>
  <c r="BN435" i="1"/>
  <c r="Z435" i="1"/>
  <c r="BP444" i="1"/>
  <c r="BN444" i="1"/>
  <c r="Z444" i="1"/>
  <c r="BP448" i="1"/>
  <c r="BN448" i="1"/>
  <c r="Z448" i="1"/>
  <c r="BP464" i="1"/>
  <c r="BN464" i="1"/>
  <c r="Z464" i="1"/>
  <c r="BP492" i="1"/>
  <c r="BN492" i="1"/>
  <c r="Z492" i="1"/>
  <c r="Y342" i="1"/>
  <c r="Y384" i="1"/>
  <c r="H9" i="1"/>
  <c r="A10" i="1"/>
  <c r="Y33" i="1"/>
  <c r="Y37" i="1"/>
  <c r="Y45" i="1"/>
  <c r="Y49" i="1"/>
  <c r="Y58" i="1"/>
  <c r="Y66" i="1"/>
  <c r="Y72" i="1"/>
  <c r="Y80" i="1"/>
  <c r="BP84" i="1"/>
  <c r="BN84" i="1"/>
  <c r="BP91" i="1"/>
  <c r="BN91" i="1"/>
  <c r="Z91" i="1"/>
  <c r="Y93" i="1"/>
  <c r="Y102" i="1"/>
  <c r="BP96" i="1"/>
  <c r="BN96" i="1"/>
  <c r="Z96" i="1"/>
  <c r="BP100" i="1"/>
  <c r="BN100" i="1"/>
  <c r="Z100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Y86" i="1"/>
  <c r="E520" i="1"/>
  <c r="Y92" i="1"/>
  <c r="BP89" i="1"/>
  <c r="BN89" i="1"/>
  <c r="Z89" i="1"/>
  <c r="Y101" i="1"/>
  <c r="BP98" i="1"/>
  <c r="BN98" i="1"/>
  <c r="Z98" i="1"/>
  <c r="Z115" i="1"/>
  <c r="Z105" i="1"/>
  <c r="BN105" i="1"/>
  <c r="BP105" i="1"/>
  <c r="Z107" i="1"/>
  <c r="BN107" i="1"/>
  <c r="Y110" i="1"/>
  <c r="Z113" i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BN192" i="1"/>
  <c r="Y193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Z212" i="1"/>
  <c r="BN212" i="1"/>
  <c r="Z214" i="1"/>
  <c r="BN214" i="1"/>
  <c r="Y217" i="1"/>
  <c r="Z220" i="1"/>
  <c r="BN220" i="1"/>
  <c r="Y221" i="1"/>
  <c r="Z225" i="1"/>
  <c r="BN225" i="1"/>
  <c r="BP225" i="1"/>
  <c r="Z227" i="1"/>
  <c r="BN227" i="1"/>
  <c r="Z229" i="1"/>
  <c r="BN229" i="1"/>
  <c r="Z231" i="1"/>
  <c r="BN231" i="1"/>
  <c r="Y232" i="1"/>
  <c r="BP236" i="1"/>
  <c r="BN236" i="1"/>
  <c r="Z236" i="1"/>
  <c r="Z237" i="1" s="1"/>
  <c r="BP246" i="1"/>
  <c r="BN246" i="1"/>
  <c r="Z246" i="1"/>
  <c r="BP255" i="1"/>
  <c r="BN255" i="1"/>
  <c r="Z255" i="1"/>
  <c r="BP264" i="1"/>
  <c r="BN264" i="1"/>
  <c r="Z264" i="1"/>
  <c r="BP272" i="1"/>
  <c r="BN272" i="1"/>
  <c r="Z272" i="1"/>
  <c r="P520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0" i="1"/>
  <c r="Y287" i="1"/>
  <c r="BP286" i="1"/>
  <c r="BN286" i="1"/>
  <c r="Z286" i="1"/>
  <c r="Z287" i="1" s="1"/>
  <c r="Y288" i="1"/>
  <c r="R520" i="1"/>
  <c r="Y298" i="1"/>
  <c r="BP291" i="1"/>
  <c r="Y297" i="1"/>
  <c r="BN291" i="1"/>
  <c r="Z291" i="1"/>
  <c r="BP295" i="1"/>
  <c r="BN295" i="1"/>
  <c r="Z295" i="1"/>
  <c r="Y109" i="1"/>
  <c r="Y149" i="1"/>
  <c r="Y161" i="1"/>
  <c r="Z187" i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BP207" i="1"/>
  <c r="BN209" i="1"/>
  <c r="Z211" i="1"/>
  <c r="BN211" i="1"/>
  <c r="Z213" i="1"/>
  <c r="BN213" i="1"/>
  <c r="Z215" i="1"/>
  <c r="BN215" i="1"/>
  <c r="Z226" i="1"/>
  <c r="BN226" i="1"/>
  <c r="Z228" i="1"/>
  <c r="BN228" i="1"/>
  <c r="Z230" i="1"/>
  <c r="BN230" i="1"/>
  <c r="Y233" i="1"/>
  <c r="Y237" i="1"/>
  <c r="BP248" i="1"/>
  <c r="BN248" i="1"/>
  <c r="Z248" i="1"/>
  <c r="Y250" i="1"/>
  <c r="L520" i="1"/>
  <c r="Y258" i="1"/>
  <c r="BP253" i="1"/>
  <c r="BN253" i="1"/>
  <c r="Z253" i="1"/>
  <c r="Z258" i="1" s="1"/>
  <c r="BP257" i="1"/>
  <c r="BN257" i="1"/>
  <c r="Z257" i="1"/>
  <c r="Y259" i="1"/>
  <c r="M520" i="1"/>
  <c r="Y266" i="1"/>
  <c r="BP262" i="1"/>
  <c r="BN262" i="1"/>
  <c r="Z262" i="1"/>
  <c r="BP265" i="1"/>
  <c r="BN265" i="1"/>
  <c r="Z265" i="1"/>
  <c r="Y267" i="1"/>
  <c r="O520" i="1"/>
  <c r="Y273" i="1"/>
  <c r="BP270" i="1"/>
  <c r="BN270" i="1"/>
  <c r="Z270" i="1"/>
  <c r="Z273" i="1" s="1"/>
  <c r="BP303" i="1"/>
  <c r="BN303" i="1"/>
  <c r="Z303" i="1"/>
  <c r="Y307" i="1"/>
  <c r="BP293" i="1"/>
  <c r="BN293" i="1"/>
  <c r="Z293" i="1"/>
  <c r="BP301" i="1"/>
  <c r="BN301" i="1"/>
  <c r="Z301" i="1"/>
  <c r="Z307" i="1" s="1"/>
  <c r="BP305" i="1"/>
  <c r="BN305" i="1"/>
  <c r="Z305" i="1"/>
  <c r="Y316" i="1"/>
  <c r="BP313" i="1"/>
  <c r="BN313" i="1"/>
  <c r="Z313" i="1"/>
  <c r="Y322" i="1"/>
  <c r="Y328" i="1"/>
  <c r="BP324" i="1"/>
  <c r="BN324" i="1"/>
  <c r="Z324" i="1"/>
  <c r="BP327" i="1"/>
  <c r="BN327" i="1"/>
  <c r="Z327" i="1"/>
  <c r="Y329" i="1"/>
  <c r="Y334" i="1"/>
  <c r="BP331" i="1"/>
  <c r="BN331" i="1"/>
  <c r="Z331" i="1"/>
  <c r="BP340" i="1"/>
  <c r="BN340" i="1"/>
  <c r="Z340" i="1"/>
  <c r="T520" i="1"/>
  <c r="Y353" i="1"/>
  <c r="BP346" i="1"/>
  <c r="BN346" i="1"/>
  <c r="Z346" i="1"/>
  <c r="BP350" i="1"/>
  <c r="BN350" i="1"/>
  <c r="Z350" i="1"/>
  <c r="BP362" i="1"/>
  <c r="BN362" i="1"/>
  <c r="Z362" i="1"/>
  <c r="Z363" i="1" s="1"/>
  <c r="Y364" i="1"/>
  <c r="Y367" i="1"/>
  <c r="BP366" i="1"/>
  <c r="BN366" i="1"/>
  <c r="Z366" i="1"/>
  <c r="Z367" i="1" s="1"/>
  <c r="Y368" i="1"/>
  <c r="Y376" i="1"/>
  <c r="BP371" i="1"/>
  <c r="BN371" i="1"/>
  <c r="Z371" i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BP397" i="1"/>
  <c r="BN397" i="1"/>
  <c r="Z397" i="1"/>
  <c r="BP401" i="1"/>
  <c r="BN401" i="1"/>
  <c r="Z401" i="1"/>
  <c r="Y408" i="1"/>
  <c r="BP418" i="1"/>
  <c r="BN418" i="1"/>
  <c r="Z418" i="1"/>
  <c r="BP439" i="1"/>
  <c r="BN439" i="1"/>
  <c r="Z439" i="1"/>
  <c r="BP443" i="1"/>
  <c r="BN443" i="1"/>
  <c r="Z443" i="1"/>
  <c r="U520" i="1"/>
  <c r="BP311" i="1"/>
  <c r="BN311" i="1"/>
  <c r="Z311" i="1"/>
  <c r="Y315" i="1"/>
  <c r="BP319" i="1"/>
  <c r="BN319" i="1"/>
  <c r="Z319" i="1"/>
  <c r="BP325" i="1"/>
  <c r="BN325" i="1"/>
  <c r="Z325" i="1"/>
  <c r="BP333" i="1"/>
  <c r="BN333" i="1"/>
  <c r="Z333" i="1"/>
  <c r="Y335" i="1"/>
  <c r="S520" i="1"/>
  <c r="Y341" i="1"/>
  <c r="BP338" i="1"/>
  <c r="BN338" i="1"/>
  <c r="Z338" i="1"/>
  <c r="BP348" i="1"/>
  <c r="BN348" i="1"/>
  <c r="Z348" i="1"/>
  <c r="BP352" i="1"/>
  <c r="BN352" i="1"/>
  <c r="Z352" i="1"/>
  <c r="Y354" i="1"/>
  <c r="Y359" i="1"/>
  <c r="BP356" i="1"/>
  <c r="BN356" i="1"/>
  <c r="Z356" i="1"/>
  <c r="Z358" i="1" s="1"/>
  <c r="BP373" i="1"/>
  <c r="BN373" i="1"/>
  <c r="Z373" i="1"/>
  <c r="BP395" i="1"/>
  <c r="BN395" i="1"/>
  <c r="Z395" i="1"/>
  <c r="BP399" i="1"/>
  <c r="BN399" i="1"/>
  <c r="Z399" i="1"/>
  <c r="Y403" i="1"/>
  <c r="BP407" i="1"/>
  <c r="BN407" i="1"/>
  <c r="Z407" i="1"/>
  <c r="Z408" i="1" s="1"/>
  <c r="Y409" i="1"/>
  <c r="W520" i="1"/>
  <c r="Y413" i="1"/>
  <c r="BP412" i="1"/>
  <c r="BN412" i="1"/>
  <c r="Z412" i="1"/>
  <c r="Z413" i="1" s="1"/>
  <c r="Y414" i="1"/>
  <c r="Y421" i="1"/>
  <c r="BP416" i="1"/>
  <c r="BN416" i="1"/>
  <c r="Z416" i="1"/>
  <c r="Z420" i="1" s="1"/>
  <c r="Y420" i="1"/>
  <c r="BP436" i="1"/>
  <c r="BN436" i="1"/>
  <c r="Z436" i="1"/>
  <c r="BP441" i="1"/>
  <c r="BN441" i="1"/>
  <c r="Z441" i="1"/>
  <c r="BP449" i="1"/>
  <c r="BN449" i="1"/>
  <c r="Z449" i="1"/>
  <c r="Y451" i="1"/>
  <c r="Y456" i="1"/>
  <c r="BP453" i="1"/>
  <c r="BN453" i="1"/>
  <c r="Z453" i="1"/>
  <c r="Y457" i="1"/>
  <c r="BP461" i="1"/>
  <c r="BN461" i="1"/>
  <c r="Z461" i="1"/>
  <c r="BP465" i="1"/>
  <c r="BN465" i="1"/>
  <c r="Z465" i="1"/>
  <c r="Y467" i="1"/>
  <c r="Y472" i="1"/>
  <c r="BP469" i="1"/>
  <c r="BN469" i="1"/>
  <c r="Z469" i="1"/>
  <c r="Y473" i="1"/>
  <c r="BP485" i="1"/>
  <c r="BN485" i="1"/>
  <c r="Z485" i="1"/>
  <c r="BP487" i="1"/>
  <c r="BN487" i="1"/>
  <c r="Z487" i="1"/>
  <c r="Y489" i="1"/>
  <c r="Y498" i="1"/>
  <c r="BP496" i="1"/>
  <c r="BN496" i="1"/>
  <c r="Z496" i="1"/>
  <c r="Y499" i="1"/>
  <c r="Y426" i="1"/>
  <c r="Z520" i="1"/>
  <c r="Y450" i="1"/>
  <c r="BP445" i="1"/>
  <c r="BN445" i="1"/>
  <c r="BP447" i="1"/>
  <c r="BN447" i="1"/>
  <c r="Z447" i="1"/>
  <c r="BP455" i="1"/>
  <c r="BN455" i="1"/>
  <c r="Z455" i="1"/>
  <c r="Y466" i="1"/>
  <c r="BP459" i="1"/>
  <c r="BN459" i="1"/>
  <c r="Z459" i="1"/>
  <c r="BP463" i="1"/>
  <c r="BN463" i="1"/>
  <c r="Z463" i="1"/>
  <c r="BP471" i="1"/>
  <c r="BN471" i="1"/>
  <c r="Z471" i="1"/>
  <c r="Y488" i="1"/>
  <c r="BP484" i="1"/>
  <c r="BN484" i="1"/>
  <c r="Z484" i="1"/>
  <c r="BP486" i="1"/>
  <c r="BN486" i="1"/>
  <c r="Z486" i="1"/>
  <c r="BP497" i="1"/>
  <c r="BN497" i="1"/>
  <c r="Z497" i="1"/>
  <c r="AB520" i="1"/>
  <c r="Y508" i="1"/>
  <c r="BP507" i="1"/>
  <c r="BN507" i="1"/>
  <c r="Z507" i="1"/>
  <c r="Z508" i="1" s="1"/>
  <c r="Y509" i="1"/>
  <c r="AA520" i="1"/>
  <c r="Z341" i="1" l="1"/>
  <c r="Z321" i="1"/>
  <c r="Z315" i="1"/>
  <c r="Z221" i="1"/>
  <c r="Z92" i="1"/>
  <c r="Z488" i="1"/>
  <c r="Z466" i="1"/>
  <c r="Z249" i="1"/>
  <c r="Y511" i="1"/>
  <c r="Z101" i="1"/>
  <c r="Z450" i="1"/>
  <c r="Z216" i="1"/>
  <c r="Z65" i="1"/>
  <c r="Y514" i="1"/>
  <c r="Y512" i="1"/>
  <c r="Y513" i="1" s="1"/>
  <c r="Z32" i="1"/>
  <c r="Z493" i="1"/>
  <c r="Z472" i="1"/>
  <c r="Z456" i="1"/>
  <c r="Z375" i="1"/>
  <c r="Z353" i="1"/>
  <c r="Z334" i="1"/>
  <c r="Z328" i="1"/>
  <c r="Z232" i="1"/>
  <c r="Z204" i="1"/>
  <c r="X513" i="1"/>
  <c r="Z498" i="1"/>
  <c r="Z403" i="1"/>
  <c r="Z266" i="1"/>
  <c r="Z297" i="1"/>
  <c r="Z188" i="1"/>
  <c r="Z178" i="1"/>
  <c r="Z172" i="1"/>
  <c r="Z154" i="1"/>
  <c r="Z109" i="1"/>
  <c r="Z80" i="1"/>
  <c r="Z44" i="1"/>
  <c r="Y510" i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<sst xmlns="http://schemas.openxmlformats.org/spreadsheetml/2006/main" count="2283" uniqueCount="831">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</sst>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807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5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0.45833333333333331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127</v>
      </c>
      <c r="Y95" s="568">
        <f t="shared" ref="Y95:Y100" si="16"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135.13740740740741</v>
      </c>
      <c r="BN95" s="64">
        <f t="shared" ref="BN95:BN100" si="18">IFERROR(Y95*I95/H95,"0")</f>
        <v>137.904</v>
      </c>
      <c r="BO95" s="64">
        <f t="shared" ref="BO95:BO100" si="19">IFERROR(1/J95*(X95/H95),"0")</f>
        <v>0.24498456790123457</v>
      </c>
      <c r="BP95" s="64">
        <f t="shared" ref="BP95:BP100" si="20">IFERROR(1/J95*(Y95/H95),"0")</f>
        <v>0.25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15.679012345679013</v>
      </c>
      <c r="Y101" s="569">
        <f>IFERROR(Y95/H95,"0")+IFERROR(Y96/H96,"0")+IFERROR(Y97/H97,"0")+IFERROR(Y98/H98,"0")+IFERROR(Y99/H99,"0")+IFERROR(Y100/H100,"0")</f>
        <v>16</v>
      </c>
      <c r="Z101" s="569">
        <f>IFERROR(IF(Z95="",0,Z95),"0")+IFERROR(IF(Z96="",0,Z96),"0")+IFERROR(IF(Z97="",0,Z97),"0")+IFERROR(IF(Z98="",0,Z98),"0")+IFERROR(IF(Z99="",0,Z99),"0")+IFERROR(IF(Z100="",0,Z100),"0")</f>
        <v>0.30368000000000001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127</v>
      </c>
      <c r="Y102" s="569">
        <f>IFERROR(SUM(Y95:Y100),"0")</f>
        <v>129.6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155</v>
      </c>
      <c r="Y118" s="568">
        <f>IFERROR(IF(X118="",0,CEILING((X118/$H118),1)*$H118),"")</f>
        <v>162</v>
      </c>
      <c r="Z118" s="36">
        <f>IFERROR(IF(Y118=0,"",ROUNDUP(Y118/H118,0)*0.01898),"")</f>
        <v>0.37959999999999999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164.81666666666666</v>
      </c>
      <c r="BN118" s="64">
        <f>IFERROR(Y118*I118/H118,"0")</f>
        <v>172.26000000000002</v>
      </c>
      <c r="BO118" s="64">
        <f>IFERROR(1/J118*(X118/H118),"0")</f>
        <v>0.29899691358024694</v>
      </c>
      <c r="BP118" s="64">
        <f>IFERROR(1/J118*(Y118/H118),"0")</f>
        <v>0.3125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19.135802469135804</v>
      </c>
      <c r="Y122" s="569">
        <f>IFERROR(Y118/H118,"0")+IFERROR(Y119/H119,"0")+IFERROR(Y120/H120,"0")+IFERROR(Y121/H121,"0")</f>
        <v>20</v>
      </c>
      <c r="Z122" s="569">
        <f>IFERROR(IF(Z118="",0,Z118),"0")+IFERROR(IF(Z119="",0,Z119),"0")+IFERROR(IF(Z120="",0,Z120),"0")+IFERROR(IF(Z121="",0,Z121),"0")</f>
        <v>0.37959999999999999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155</v>
      </c>
      <c r="Y123" s="569">
        <f>IFERROR(SUM(Y118:Y121),"0")</f>
        <v>162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86</v>
      </c>
      <c r="Y212" s="568">
        <f t="shared" si="31"/>
        <v>86.399999999999991</v>
      </c>
      <c r="Z212" s="36">
        <f t="shared" si="36"/>
        <v>0.23436000000000001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95.03</v>
      </c>
      <c r="BN212" s="64">
        <f t="shared" si="33"/>
        <v>95.472000000000008</v>
      </c>
      <c r="BO212" s="64">
        <f t="shared" si="34"/>
        <v>0.19688644688644691</v>
      </c>
      <c r="BP212" s="64">
        <f t="shared" si="35"/>
        <v>0.19780219780219782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44</v>
      </c>
      <c r="Y213" s="568">
        <f t="shared" si="31"/>
        <v>45.6</v>
      </c>
      <c r="Z213" s="36">
        <f t="shared" si="36"/>
        <v>0.12369000000000001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48.620000000000005</v>
      </c>
      <c r="BN213" s="64">
        <f t="shared" si="33"/>
        <v>50.388000000000005</v>
      </c>
      <c r="BO213" s="64">
        <f t="shared" si="34"/>
        <v>0.10073260073260075</v>
      </c>
      <c r="BP213" s="64">
        <f t="shared" si="35"/>
        <v>0.1043956043956044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54.166666666666671</v>
      </c>
      <c r="Y216" s="569">
        <f>IFERROR(Y207/H207,"0")+IFERROR(Y208/H208,"0")+IFERROR(Y209/H209,"0")+IFERROR(Y210/H210,"0")+IFERROR(Y211/H211,"0")+IFERROR(Y212/H212,"0")+IFERROR(Y213/H213,"0")+IFERROR(Y214/H214,"0")+IFERROR(Y215/H215,"0")</f>
        <v>55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0.35805000000000003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130</v>
      </c>
      <c r="Y217" s="569">
        <f>IFERROR(SUM(Y207:Y215),"0")</f>
        <v>132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42</v>
      </c>
      <c r="Y271" s="568">
        <f>IFERROR(IF(X271="",0,CEILING((X271/$H271),1)*$H271),"")</f>
        <v>43.199999999999996</v>
      </c>
      <c r="Z271" s="36">
        <f>IFERROR(IF(Y271=0,"",ROUNDUP(Y271/H271,0)*0.00651),"")</f>
        <v>0.11718000000000001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46.410000000000004</v>
      </c>
      <c r="BN271" s="64">
        <f>IFERROR(Y271*I271/H271,"0")</f>
        <v>47.736000000000004</v>
      </c>
      <c r="BO271" s="64">
        <f>IFERROR(1/J271*(X271/H271),"0")</f>
        <v>9.6153846153846159E-2</v>
      </c>
      <c r="BP271" s="64">
        <f>IFERROR(1/J271*(Y271/H271),"0")</f>
        <v>9.8901098901098911E-2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40</v>
      </c>
      <c r="Y272" s="568">
        <f>IFERROR(IF(X272="",0,CEILING((X272/$H272),1)*$H272),"")</f>
        <v>40.799999999999997</v>
      </c>
      <c r="Z272" s="36">
        <f>IFERROR(IF(Y272=0,"",ROUNDUP(Y272/H272,0)*0.00651),"")</f>
        <v>0.11067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43</v>
      </c>
      <c r="BN272" s="64">
        <f>IFERROR(Y272*I272/H272,"0")</f>
        <v>43.86</v>
      </c>
      <c r="BO272" s="64">
        <f>IFERROR(1/J272*(X272/H272),"0")</f>
        <v>9.1575091575091583E-2</v>
      </c>
      <c r="BP272" s="64">
        <f>IFERROR(1/J272*(Y272/H272),"0")</f>
        <v>9.3406593406593408E-2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34.166666666666671</v>
      </c>
      <c r="Y273" s="569">
        <f>IFERROR(Y270/H270,"0")+IFERROR(Y271/H271,"0")+IFERROR(Y272/H272,"0")</f>
        <v>35</v>
      </c>
      <c r="Z273" s="569">
        <f>IFERROR(IF(Z270="",0,Z270),"0")+IFERROR(IF(Z271="",0,Z271),"0")+IFERROR(IF(Z272="",0,Z272),"0")</f>
        <v>0.22785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82</v>
      </c>
      <c r="Y274" s="569">
        <f>IFERROR(SUM(Y270:Y272),"0")</f>
        <v>84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58</v>
      </c>
      <c r="Y319" s="568">
        <f>IFERROR(IF(X319="",0,CEILING((X319/$H319),1)*$H319),"")</f>
        <v>62.4</v>
      </c>
      <c r="Z319" s="36">
        <f>IFERROR(IF(Y319=0,"",ROUNDUP(Y319/H319,0)*0.01898),"")</f>
        <v>0.15184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61.859230769230777</v>
      </c>
      <c r="BN319" s="64">
        <f>IFERROR(Y319*I319/H319,"0")</f>
        <v>66.552000000000007</v>
      </c>
      <c r="BO319" s="64">
        <f>IFERROR(1/J319*(X319/H319),"0")</f>
        <v>0.11618589743589744</v>
      </c>
      <c r="BP319" s="64">
        <f>IFERROR(1/J319*(Y319/H319),"0")</f>
        <v>0.125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7.4358974358974361</v>
      </c>
      <c r="Y321" s="569">
        <f>IFERROR(Y318/H318,"0")+IFERROR(Y319/H319,"0")+IFERROR(Y320/H320,"0")</f>
        <v>8</v>
      </c>
      <c r="Z321" s="569">
        <f>IFERROR(IF(Z318="",0,Z318),"0")+IFERROR(IF(Z319="",0,Z319),"0")+IFERROR(IF(Z320="",0,Z320),"0")</f>
        <v>0.15184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58</v>
      </c>
      <c r="Y322" s="569">
        <f>IFERROR(SUM(Y318:Y320),"0")</f>
        <v>62.4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158</v>
      </c>
      <c r="Y346" s="568">
        <f t="shared" ref="Y346:Y352" si="52">IFERROR(IF(X346="",0,CEILING((X346/$H346),1)*$H346),"")</f>
        <v>165</v>
      </c>
      <c r="Z346" s="36">
        <f>IFERROR(IF(Y346=0,"",ROUNDUP(Y346/H346,0)*0.02175),"")</f>
        <v>0.23924999999999999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163.05600000000001</v>
      </c>
      <c r="BN346" s="64">
        <f t="shared" ref="BN346:BN352" si="54">IFERROR(Y346*I346/H346,"0")</f>
        <v>170.28000000000003</v>
      </c>
      <c r="BO346" s="64">
        <f t="shared" ref="BO346:BO352" si="55">IFERROR(1/J346*(X346/H346),"0")</f>
        <v>0.21944444444444444</v>
      </c>
      <c r="BP346" s="64">
        <f t="shared" ref="BP346:BP352" si="56">IFERROR(1/J346*(Y346/H346),"0")</f>
        <v>0.22916666666666666</v>
      </c>
    </row>
    <row r="347" spans="1:68" ht="27" hidden="1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162</v>
      </c>
      <c r="Y348" s="568">
        <f t="shared" si="52"/>
        <v>165</v>
      </c>
      <c r="Z348" s="36">
        <f>IFERROR(IF(Y348=0,"",ROUNDUP(Y348/H348,0)*0.02175),"")</f>
        <v>0.23924999999999999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167.18400000000003</v>
      </c>
      <c r="BN348" s="64">
        <f t="shared" si="54"/>
        <v>170.28000000000003</v>
      </c>
      <c r="BO348" s="64">
        <f t="shared" si="55"/>
        <v>0.22500000000000001</v>
      </c>
      <c r="BP348" s="64">
        <f t="shared" si="56"/>
        <v>0.22916666666666666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21.333333333333336</v>
      </c>
      <c r="Y353" s="569">
        <f>IFERROR(Y346/H346,"0")+IFERROR(Y347/H347,"0")+IFERROR(Y348/H348,"0")+IFERROR(Y349/H349,"0")+IFERROR(Y350/H350,"0")+IFERROR(Y351/H351,"0")+IFERROR(Y352/H352,"0")</f>
        <v>22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0.47849999999999998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320</v>
      </c>
      <c r="Y354" s="569">
        <f>IFERROR(SUM(Y346:Y352),"0")</f>
        <v>330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154</v>
      </c>
      <c r="Y356" s="568">
        <f>IFERROR(IF(X356="",0,CEILING((X356/$H356),1)*$H356),"")</f>
        <v>165</v>
      </c>
      <c r="Z356" s="36">
        <f>IFERROR(IF(Y356=0,"",ROUNDUP(Y356/H356,0)*0.02175),"")</f>
        <v>0.23924999999999999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158.928</v>
      </c>
      <c r="BN356" s="64">
        <f>IFERROR(Y356*I356/H356,"0")</f>
        <v>170.28000000000003</v>
      </c>
      <c r="BO356" s="64">
        <f>IFERROR(1/J356*(X356/H356),"0")</f>
        <v>0.21388888888888891</v>
      </c>
      <c r="BP356" s="64">
        <f>IFERROR(1/J356*(Y356/H356),"0")</f>
        <v>0.22916666666666666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10.266666666666667</v>
      </c>
      <c r="Y358" s="569">
        <f>IFERROR(Y356/H356,"0")+IFERROR(Y357/H357,"0")</f>
        <v>11</v>
      </c>
      <c r="Z358" s="569">
        <f>IFERROR(IF(Z356="",0,Z356),"0")+IFERROR(IF(Z357="",0,Z357),"0")</f>
        <v>0.23924999999999999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154</v>
      </c>
      <c r="Y359" s="569">
        <f>IFERROR(SUM(Y356:Y357),"0")</f>
        <v>165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hidden="1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idden="1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hidden="1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385</v>
      </c>
      <c r="Y440" s="568">
        <f t="shared" si="63"/>
        <v>385.44</v>
      </c>
      <c r="Z440" s="36">
        <f t="shared" si="64"/>
        <v>0.87307999999999997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411.25</v>
      </c>
      <c r="BN440" s="64">
        <f t="shared" si="66"/>
        <v>411.71999999999991</v>
      </c>
      <c r="BO440" s="64">
        <f t="shared" si="67"/>
        <v>0.70112179487179482</v>
      </c>
      <c r="BP440" s="64">
        <f t="shared" si="68"/>
        <v>0.70192307692307698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72.916666666666657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73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0.87307999999999997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385</v>
      </c>
      <c r="Y451" s="569">
        <f>IFERROR(SUM(Y435:Y449),"0")</f>
        <v>385.44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110</v>
      </c>
      <c r="Y453" s="568">
        <f>IFERROR(IF(X453="",0,CEILING((X453/$H453),1)*$H453),"")</f>
        <v>110.88000000000001</v>
      </c>
      <c r="Z453" s="36">
        <f>IFERROR(IF(Y453=0,"",ROUNDUP(Y453/H453,0)*0.01196),"")</f>
        <v>0.25115999999999999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117.49999999999999</v>
      </c>
      <c r="BN453" s="64">
        <f>IFERROR(Y453*I453/H453,"0")</f>
        <v>118.44</v>
      </c>
      <c r="BO453" s="64">
        <f>IFERROR(1/J453*(X453/H453),"0")</f>
        <v>0.20032051282051283</v>
      </c>
      <c r="BP453" s="64">
        <f>IFERROR(1/J453*(Y453/H453),"0")</f>
        <v>0.20192307692307693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20.833333333333332</v>
      </c>
      <c r="Y456" s="569">
        <f>IFERROR(Y453/H453,"0")+IFERROR(Y454/H454,"0")+IFERROR(Y455/H455,"0")</f>
        <v>21</v>
      </c>
      <c r="Z456" s="569">
        <f>IFERROR(IF(Z453="",0,Z453),"0")+IFERROR(IF(Z454="",0,Z454),"0")+IFERROR(IF(Z455="",0,Z455),"0")</f>
        <v>0.25115999999999999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110</v>
      </c>
      <c r="Y457" s="569">
        <f>IFERROR(SUM(Y453:Y455),"0")</f>
        <v>110.88000000000001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87</v>
      </c>
      <c r="Y459" s="568">
        <f t="shared" ref="Y459:Y465" si="69">IFERROR(IF(X459="",0,CEILING((X459/$H459),1)*$H459),"")</f>
        <v>89.76</v>
      </c>
      <c r="Z459" s="36">
        <f>IFERROR(IF(Y459=0,"",ROUNDUP(Y459/H459,0)*0.01196),"")</f>
        <v>0.20332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92.931818181818173</v>
      </c>
      <c r="BN459" s="64">
        <f t="shared" ref="BN459:BN465" si="71">IFERROR(Y459*I459/H459,"0")</f>
        <v>95.88</v>
      </c>
      <c r="BO459" s="64">
        <f t="shared" ref="BO459:BO465" si="72">IFERROR(1/J459*(X459/H459),"0")</f>
        <v>0.15843531468531469</v>
      </c>
      <c r="BP459" s="64">
        <f t="shared" ref="BP459:BP465" si="73">IFERROR(1/J459*(Y459/H459),"0")</f>
        <v>0.16346153846153846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87</v>
      </c>
      <c r="Y460" s="568">
        <f t="shared" si="69"/>
        <v>89.76</v>
      </c>
      <c r="Z460" s="36">
        <f>IFERROR(IF(Y460=0,"",ROUNDUP(Y460/H460,0)*0.01196),"")</f>
        <v>0.20332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92.931818181818173</v>
      </c>
      <c r="BN460" s="64">
        <f t="shared" si="71"/>
        <v>95.88</v>
      </c>
      <c r="BO460" s="64">
        <f t="shared" si="72"/>
        <v>0.15843531468531469</v>
      </c>
      <c r="BP460" s="64">
        <f t="shared" si="73"/>
        <v>0.16346153846153846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96</v>
      </c>
      <c r="Y461" s="568">
        <f t="shared" si="69"/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102.54545454545453</v>
      </c>
      <c r="BN461" s="64">
        <f t="shared" si="71"/>
        <v>107.16</v>
      </c>
      <c r="BO461" s="64">
        <f t="shared" si="72"/>
        <v>0.17482517482517482</v>
      </c>
      <c r="BP461" s="64">
        <f t="shared" si="73"/>
        <v>0.18269230769230771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51.136363636363633</v>
      </c>
      <c r="Y466" s="569">
        <f>IFERROR(Y459/H459,"0")+IFERROR(Y460/H460,"0")+IFERROR(Y461/H461,"0")+IFERROR(Y462/H462,"0")+IFERROR(Y463/H463,"0")+IFERROR(Y464/H464,"0")+IFERROR(Y465/H465,"0")</f>
        <v>53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0.63388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270</v>
      </c>
      <c r="Y467" s="569">
        <f>IFERROR(SUM(Y459:Y465),"0")</f>
        <v>279.84000000000003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1791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1841.1600000000003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1901.2003957523962</v>
      </c>
      <c r="Y511" s="569">
        <f>IFERROR(SUM(BN22:BN507),"0")</f>
        <v>1954.0920000000003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4</v>
      </c>
      <c r="Y512" s="38">
        <f>ROUNDUP(SUM(BP22:BP507),0)</f>
        <v>4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2001.2003957523962</v>
      </c>
      <c r="Y513" s="569">
        <f>GrossWeightTotalR+PalletQtyTotalR*25</f>
        <v>2054.0920000000006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307.07040922040926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314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3.89689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129.6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132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84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62.4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495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776.16000000000008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91,00"/>
        <filter val="1 901,20"/>
        <filter val="10,27"/>
        <filter val="110,00"/>
        <filter val="127,00"/>
        <filter val="130,00"/>
        <filter val="15,68"/>
        <filter val="154,00"/>
        <filter val="155,00"/>
        <filter val="158,00"/>
        <filter val="162,00"/>
        <filter val="19,14"/>
        <filter val="2 001,20"/>
        <filter val="20,83"/>
        <filter val="21,33"/>
        <filter val="270,00"/>
        <filter val="307,07"/>
        <filter val="320,00"/>
        <filter val="34,17"/>
        <filter val="385,00"/>
        <filter val="4"/>
        <filter val="40,00"/>
        <filter val="42,00"/>
        <filter val="44,00"/>
        <filter val="51,14"/>
        <filter val="54,17"/>
        <filter val="58,00"/>
        <filter val="7,44"/>
        <filter val="72,92"/>
        <filter val="82,00"/>
        <filter val="86,00"/>
        <filter val="87,00"/>
        <filter val="96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