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9604400-BA95-4F86-9608-4AF5FD5B87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Y353" i="1" s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BP331" i="1"/>
  <c r="BO331" i="1"/>
  <c r="BN331" i="1"/>
  <c r="BM331" i="1"/>
  <c r="Z331" i="1"/>
  <c r="Y331" i="1"/>
  <c r="P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Z122" i="1" s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Z216" i="1" s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BP271" i="1"/>
  <c r="BN271" i="1"/>
  <c r="Z271" i="1"/>
  <c r="Z273" i="1" s="1"/>
  <c r="O520" i="1"/>
  <c r="Y273" i="1"/>
  <c r="F9" i="1"/>
  <c r="J9" i="1"/>
  <c r="B520" i="1"/>
  <c r="X511" i="1"/>
  <c r="X513" i="1" s="1"/>
  <c r="X512" i="1"/>
  <c r="X514" i="1"/>
  <c r="Y24" i="1"/>
  <c r="Z27" i="1"/>
  <c r="Z32" i="1" s="1"/>
  <c r="BN27" i="1"/>
  <c r="Y511" i="1" s="1"/>
  <c r="Y513" i="1" s="1"/>
  <c r="Z29" i="1"/>
  <c r="BN29" i="1"/>
  <c r="Z31" i="1"/>
  <c r="BN31" i="1"/>
  <c r="Z35" i="1"/>
  <c r="Z36" i="1" s="1"/>
  <c r="BN35" i="1"/>
  <c r="BP35" i="1"/>
  <c r="Y512" i="1" s="1"/>
  <c r="Z41" i="1"/>
  <c r="BN41" i="1"/>
  <c r="BP41" i="1"/>
  <c r="Z43" i="1"/>
  <c r="BN43" i="1"/>
  <c r="Y44" i="1"/>
  <c r="Y514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20" i="1"/>
  <c r="Y110" i="1"/>
  <c r="BP105" i="1"/>
  <c r="BN105" i="1"/>
  <c r="Z105" i="1"/>
  <c r="Z109" i="1" s="1"/>
  <c r="Y109" i="1"/>
  <c r="Z115" i="1"/>
  <c r="BP113" i="1"/>
  <c r="BN113" i="1"/>
  <c r="Z113" i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Y316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Z258" i="1" s="1"/>
  <c r="Y258" i="1"/>
  <c r="Z266" i="1"/>
  <c r="BP263" i="1"/>
  <c r="BN263" i="1"/>
  <c r="Z263" i="1"/>
  <c r="Y274" i="1"/>
  <c r="BP292" i="1"/>
  <c r="BN292" i="1"/>
  <c r="Z292" i="1"/>
  <c r="Z297" i="1" s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Z341" i="1"/>
  <c r="BP339" i="1"/>
  <c r="BN339" i="1"/>
  <c r="Z339" i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BP314" i="1"/>
  <c r="BN314" i="1"/>
  <c r="Z314" i="1"/>
  <c r="Y321" i="1"/>
  <c r="BP318" i="1"/>
  <c r="BN318" i="1"/>
  <c r="Z318" i="1"/>
  <c r="Z334" i="1"/>
  <c r="BP332" i="1"/>
  <c r="BN332" i="1"/>
  <c r="Z332" i="1"/>
  <c r="BP347" i="1"/>
  <c r="BN347" i="1"/>
  <c r="Z347" i="1"/>
  <c r="BP351" i="1"/>
  <c r="BN351" i="1"/>
  <c r="Z351" i="1"/>
  <c r="Z353" i="1" s="1"/>
  <c r="BP372" i="1"/>
  <c r="BN372" i="1"/>
  <c r="Z372" i="1"/>
  <c r="Z375" i="1" s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450" i="1" l="1"/>
  <c r="Z321" i="1"/>
  <c r="Z307" i="1"/>
  <c r="Z80" i="1"/>
  <c r="Z44" i="1"/>
  <c r="Z515" i="1" s="1"/>
  <c r="Y510" i="1"/>
  <c r="Z232" i="1"/>
  <c r="Z172" i="1"/>
  <c r="Z488" i="1"/>
  <c r="Z466" i="1"/>
  <c r="Z315" i="1"/>
  <c r="Z249" i="1"/>
  <c r="Z204" i="1"/>
  <c r="Z178" i="1"/>
  <c r="Z92" i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<sst xmlns="http://schemas.openxmlformats.org/spreadsheetml/2006/main" count="2282" uniqueCount="830">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</sst>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3</v>
      </c>
      <c r="Y35" s="568">
        <f>IFERROR(IF(X35="",0,CEILING((X35/$H35),1)*$H35),"")</f>
        <v>3</v>
      </c>
      <c r="Z35" s="36">
        <f>IFERROR(IF(Y35=0,"",ROUNDUP(Y35/H35,0)*0.00651),"")</f>
        <v>3.2550000000000003E-2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4.1099999999999994</v>
      </c>
      <c r="BN35" s="64">
        <f>IFERROR(Y35*I35/H35,"0")</f>
        <v>4.1099999999999994</v>
      </c>
      <c r="BO35" s="64">
        <f>IFERROR(1/J35*(X35/H35),"0")</f>
        <v>2.7472527472527476E-2</v>
      </c>
      <c r="BP35" s="64">
        <f>IFERROR(1/J35*(Y35/H35),"0")</f>
        <v>2.7472527472527476E-2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5</v>
      </c>
      <c r="Y36" s="569">
        <f>IFERROR(Y35/H35,"0")</f>
        <v>5</v>
      </c>
      <c r="Z36" s="569">
        <f>IFERROR(IF(Z35="",0,Z35),"0")</f>
        <v>3.2550000000000003E-2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3</v>
      </c>
      <c r="Y37" s="569">
        <f>IFERROR(SUM(Y35:Y35),"0")</f>
        <v>3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208</v>
      </c>
      <c r="Y41" s="568">
        <f>IFERROR(IF(X41="",0,CEILING((X41/$H41),1)*$H41),"")</f>
        <v>216</v>
      </c>
      <c r="Z41" s="36">
        <f>IFERROR(IF(Y41=0,"",ROUNDUP(Y41/H41,0)*0.01898),"")</f>
        <v>0.37959999999999999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216.37777777777777</v>
      </c>
      <c r="BN41" s="64">
        <f>IFERROR(Y41*I41/H41,"0")</f>
        <v>224.69999999999996</v>
      </c>
      <c r="BO41" s="64">
        <f>IFERROR(1/J41*(X41/H41),"0")</f>
        <v>0.30092592592592593</v>
      </c>
      <c r="BP41" s="64">
        <f>IFERROR(1/J41*(Y41/H41),"0")</f>
        <v>0.3125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19.25925925925926</v>
      </c>
      <c r="Y44" s="569">
        <f>IFERROR(Y41/H41,"0")+IFERROR(Y42/H42,"0")+IFERROR(Y43/H43,"0")</f>
        <v>20</v>
      </c>
      <c r="Z44" s="569">
        <f>IFERROR(IF(Z41="",0,Z41),"0")+IFERROR(IF(Z42="",0,Z42),"0")+IFERROR(IF(Z43="",0,Z43),"0")</f>
        <v>0.37959999999999999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208</v>
      </c>
      <c r="Y45" s="569">
        <f>IFERROR(SUM(Y41:Y43),"0")</f>
        <v>216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50</v>
      </c>
      <c r="Y52" s="568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163</v>
      </c>
      <c r="Y53" s="568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169.56527777777774</v>
      </c>
      <c r="BN53" s="64">
        <f t="shared" si="8"/>
        <v>179.76</v>
      </c>
      <c r="BO53" s="64">
        <f t="shared" si="9"/>
        <v>0.23582175925925924</v>
      </c>
      <c r="BP53" s="64">
        <f t="shared" si="10"/>
        <v>0.25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63</v>
      </c>
      <c r="Y55" s="568">
        <f t="shared" si="6"/>
        <v>64</v>
      </c>
      <c r="Z55" s="36">
        <f>IFERROR(IF(Y55=0,"",ROUNDUP(Y55/H55,0)*0.00902),"")</f>
        <v>0.14432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66.307500000000005</v>
      </c>
      <c r="BN55" s="64">
        <f t="shared" si="8"/>
        <v>67.36</v>
      </c>
      <c r="BO55" s="64">
        <f t="shared" si="9"/>
        <v>0.11931818181818182</v>
      </c>
      <c r="BP55" s="64">
        <f t="shared" si="10"/>
        <v>0.12121212121212122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35.306878306878303</v>
      </c>
      <c r="Y58" s="569">
        <f>IFERROR(Y52/H52,"0")+IFERROR(Y53/H53,"0")+IFERROR(Y54/H54,"0")+IFERROR(Y55/H55,"0")+IFERROR(Y56/H56,"0")+IFERROR(Y57/H57,"0")</f>
        <v>37</v>
      </c>
      <c r="Z58" s="569">
        <f>IFERROR(IF(Z52="",0,Z52),"0")+IFERROR(IF(Z53="",0,Z53),"0")+IFERROR(IF(Z54="",0,Z54),"0")+IFERROR(IF(Z55="",0,Z55),"0")+IFERROR(IF(Z56="",0,Z56),"0")+IFERROR(IF(Z57="",0,Z57),"0")</f>
        <v>0.54289999999999994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276</v>
      </c>
      <c r="Y59" s="569">
        <f>IFERROR(SUM(Y52:Y57),"0")</f>
        <v>292.8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163</v>
      </c>
      <c r="Y61" s="568">
        <f>IFERROR(IF(X61="",0,CEILING((X61/$H61),1)*$H61),"")</f>
        <v>172.8</v>
      </c>
      <c r="Z61" s="36">
        <f>IFERROR(IF(Y61=0,"",ROUNDUP(Y61/H61,0)*0.01898),"")</f>
        <v>0.30368000000000001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169.56527777777774</v>
      </c>
      <c r="BN61" s="64">
        <f>IFERROR(Y61*I61/H61,"0")</f>
        <v>179.76</v>
      </c>
      <c r="BO61" s="64">
        <f>IFERROR(1/J61*(X61/H61),"0")</f>
        <v>0.23582175925925924</v>
      </c>
      <c r="BP61" s="64">
        <f>IFERROR(1/J61*(Y61/H61),"0")</f>
        <v>0.25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15.092592592592592</v>
      </c>
      <c r="Y65" s="569">
        <f>IFERROR(Y61/H61,"0")+IFERROR(Y62/H62,"0")+IFERROR(Y63/H63,"0")+IFERROR(Y64/H64,"0")</f>
        <v>16</v>
      </c>
      <c r="Z65" s="569">
        <f>IFERROR(IF(Z61="",0,Z61),"0")+IFERROR(IF(Z62="",0,Z62),"0")+IFERROR(IF(Z63="",0,Z63),"0")+IFERROR(IF(Z64="",0,Z64),"0")</f>
        <v>0.30368000000000001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163</v>
      </c>
      <c r="Y66" s="569">
        <f>IFERROR(SUM(Y61:Y64),"0")</f>
        <v>172.8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3</v>
      </c>
      <c r="Y70" s="568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3.1666666666666661</v>
      </c>
      <c r="BN70" s="64">
        <f>IFERROR(Y70*I70/H70,"0")</f>
        <v>3.8</v>
      </c>
      <c r="BO70" s="64">
        <f>IFERROR(1/J70*(X70/H70),"0")</f>
        <v>7.1225071225071226E-3</v>
      </c>
      <c r="BP70" s="64">
        <f>IFERROR(1/J70*(Y70/H70),"0")</f>
        <v>8.5470085470085479E-3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1.6666666666666665</v>
      </c>
      <c r="Y71" s="569">
        <f>IFERROR(Y68/H68,"0")+IFERROR(Y69/H69,"0")+IFERROR(Y70/H70,"0")</f>
        <v>2</v>
      </c>
      <c r="Z71" s="569">
        <f>IFERROR(IF(Z68="",0,Z68),"0")+IFERROR(IF(Z69="",0,Z69),"0")+IFERROR(IF(Z70="",0,Z70),"0")</f>
        <v>1.004E-2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3</v>
      </c>
      <c r="Y72" s="569">
        <f>IFERROR(SUM(Y68:Y70),"0")</f>
        <v>3.6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60</v>
      </c>
      <c r="Y91" s="568">
        <f>IFERROR(IF(X91="",0,CEILING((X91/$H91),1)*$H91),"")</f>
        <v>63</v>
      </c>
      <c r="Z91" s="36">
        <f>IFERROR(IF(Y91=0,"",ROUNDUP(Y91/H91,0)*0.00902),"")</f>
        <v>0.12628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62.800000000000004</v>
      </c>
      <c r="BN91" s="64">
        <f>IFERROR(Y91*I91/H91,"0")</f>
        <v>65.94</v>
      </c>
      <c r="BO91" s="64">
        <f>IFERROR(1/J91*(X91/H91),"0")</f>
        <v>0.10101010101010102</v>
      </c>
      <c r="BP91" s="64">
        <f>IFERROR(1/J91*(Y91/H91),"0")</f>
        <v>0.10606060606060606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41.111111111111107</v>
      </c>
      <c r="Y92" s="569">
        <f>IFERROR(Y89/H89,"0")+IFERROR(Y90/H90,"0")+IFERROR(Y91/H91,"0")</f>
        <v>42</v>
      </c>
      <c r="Z92" s="569">
        <f>IFERROR(IF(Z89="",0,Z89),"0")+IFERROR(IF(Z90="",0,Z90),"0")+IFERROR(IF(Z91="",0,Z91),"0")</f>
        <v>0.65772000000000008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360</v>
      </c>
      <c r="Y93" s="569">
        <f>IFERROR(SUM(Y89:Y91),"0")</f>
        <v>365.40000000000003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146</v>
      </c>
      <c r="Y95" s="568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155.35481481481483</v>
      </c>
      <c r="BN95" s="64">
        <f t="shared" ref="BN95:BN100" si="18">IFERROR(Y95*I95/H95,"0")</f>
        <v>163.761</v>
      </c>
      <c r="BO95" s="64">
        <f t="shared" ref="BO95:BO100" si="19">IFERROR(1/J95*(X95/H95),"0")</f>
        <v>0.28163580246913583</v>
      </c>
      <c r="BP95" s="64">
        <f t="shared" ref="BP95:BP100" si="20">IFERROR(1/J95*(Y95/H95),"0")</f>
        <v>0.296875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135</v>
      </c>
      <c r="Y99" s="568">
        <f t="shared" si="16"/>
        <v>135</v>
      </c>
      <c r="Z99" s="36">
        <f>IFERROR(IF(Y99=0,"",ROUNDUP(Y99/H99,0)*0.00651),"")</f>
        <v>0.32550000000000001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147.6</v>
      </c>
      <c r="BN99" s="64">
        <f t="shared" si="18"/>
        <v>147.6</v>
      </c>
      <c r="BO99" s="64">
        <f t="shared" si="19"/>
        <v>0.27472527472527475</v>
      </c>
      <c r="BP99" s="64">
        <f t="shared" si="20"/>
        <v>0.27472527472527475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68.024691358024697</v>
      </c>
      <c r="Y101" s="569">
        <f>IFERROR(Y95/H95,"0")+IFERROR(Y96/H96,"0")+IFERROR(Y97/H97,"0")+IFERROR(Y98/H98,"0")+IFERROR(Y99/H99,"0")+IFERROR(Y100/H100,"0")</f>
        <v>69</v>
      </c>
      <c r="Z101" s="569">
        <f>IFERROR(IF(Z95="",0,Z95),"0")+IFERROR(IF(Z96="",0,Z96),"0")+IFERROR(IF(Z97="",0,Z97),"0")+IFERROR(IF(Z98="",0,Z98),"0")+IFERROR(IF(Z99="",0,Z99),"0")+IFERROR(IF(Z100="",0,Z100),"0")</f>
        <v>0.68612000000000006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281</v>
      </c>
      <c r="Y102" s="569">
        <f>IFERROR(SUM(Y95:Y100),"0")</f>
        <v>288.89999999999998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300</v>
      </c>
      <c r="Y105" s="568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90</v>
      </c>
      <c r="Y107" s="56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47.777777777777771</v>
      </c>
      <c r="Y109" s="569">
        <f>IFERROR(Y105/H105,"0")+IFERROR(Y106/H106,"0")+IFERROR(Y107/H107,"0")+IFERROR(Y108/H108,"0")</f>
        <v>48</v>
      </c>
      <c r="Z109" s="569">
        <f>IFERROR(IF(Z105="",0,Z105),"0")+IFERROR(IF(Z106="",0,Z106),"0")+IFERROR(IF(Z107="",0,Z107),"0")+IFERROR(IF(Z108="",0,Z108),"0")</f>
        <v>0.71184000000000003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390</v>
      </c>
      <c r="Y110" s="569">
        <f>IFERROR(SUM(Y105:Y108),"0")</f>
        <v>392.40000000000003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244</v>
      </c>
      <c r="Y112" s="568">
        <f>IFERROR(IF(X112="",0,CEILING((X112/$H112),1)*$H112),"")</f>
        <v>248.4</v>
      </c>
      <c r="Z112" s="36">
        <f>IFERROR(IF(Y112=0,"",ROUNDUP(Y112/H112,0)*0.01898),"")</f>
        <v>0.43653999999999998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253.82777777777773</v>
      </c>
      <c r="BN112" s="64">
        <f>IFERROR(Y112*I112/H112,"0")</f>
        <v>258.40499999999997</v>
      </c>
      <c r="BO112" s="64">
        <f>IFERROR(1/J112*(X112/H112),"0")</f>
        <v>0.35300925925925924</v>
      </c>
      <c r="BP112" s="64">
        <f>IFERROR(1/J112*(Y112/H112),"0")</f>
        <v>0.359375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5</v>
      </c>
      <c r="Y114" s="568">
        <f>IFERROR(IF(X114="",0,CEILING((X114/$H114),1)*$H114),"")</f>
        <v>7.1999999999999993</v>
      </c>
      <c r="Z114" s="36">
        <f>IFERROR(IF(Y114=0,"",ROUNDUP(Y114/H114,0)*0.00651),"")</f>
        <v>1.9529999999999999E-2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5.375</v>
      </c>
      <c r="BN114" s="64">
        <f>IFERROR(Y114*I114/H114,"0")</f>
        <v>7.7399999999999993</v>
      </c>
      <c r="BO114" s="64">
        <f>IFERROR(1/J114*(X114/H114),"0")</f>
        <v>1.1446886446886448E-2</v>
      </c>
      <c r="BP114" s="64">
        <f>IFERROR(1/J114*(Y114/H114),"0")</f>
        <v>1.6483516483516484E-2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24.675925925925924</v>
      </c>
      <c r="Y115" s="569">
        <f>IFERROR(Y112/H112,"0")+IFERROR(Y113/H113,"0")+IFERROR(Y114/H114,"0")</f>
        <v>26</v>
      </c>
      <c r="Z115" s="569">
        <f>IFERROR(IF(Z112="",0,Z112),"0")+IFERROR(IF(Z113="",0,Z113),"0")+IFERROR(IF(Z114="",0,Z114),"0")</f>
        <v>0.45606999999999998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249</v>
      </c>
      <c r="Y116" s="569">
        <f>IFERROR(SUM(Y112:Y114),"0")</f>
        <v>255.6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145</v>
      </c>
      <c r="Y118" s="568">
        <f>IFERROR(IF(X118="",0,CEILING((X118/$H118),1)*$H118),"")</f>
        <v>145.79999999999998</v>
      </c>
      <c r="Z118" s="36">
        <f>IFERROR(IF(Y118=0,"",ROUNDUP(Y118/H118,0)*0.01898),"")</f>
        <v>0.34164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154.18333333333334</v>
      </c>
      <c r="BN118" s="64">
        <f>IFERROR(Y118*I118/H118,"0")</f>
        <v>155.03399999999996</v>
      </c>
      <c r="BO118" s="64">
        <f>IFERROR(1/J118*(X118/H118),"0")</f>
        <v>0.27970679012345678</v>
      </c>
      <c r="BP118" s="64">
        <f>IFERROR(1/J118*(Y118/H118),"0")</f>
        <v>0.28125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135</v>
      </c>
      <c r="Y120" s="568">
        <f>IFERROR(IF(X120="",0,CEILING((X120/$H120),1)*$H120),"")</f>
        <v>135</v>
      </c>
      <c r="Z120" s="36">
        <f>IFERROR(IF(Y120=0,"",ROUNDUP(Y120/H120,0)*0.00651),"")</f>
        <v>0.32550000000000001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147.6</v>
      </c>
      <c r="BN120" s="64">
        <f>IFERROR(Y120*I120/H120,"0")</f>
        <v>147.6</v>
      </c>
      <c r="BO120" s="64">
        <f>IFERROR(1/J120*(X120/H120),"0")</f>
        <v>0.27472527472527475</v>
      </c>
      <c r="BP120" s="64">
        <f>IFERROR(1/J120*(Y120/H120),"0")</f>
        <v>0.27472527472527475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67.901234567901241</v>
      </c>
      <c r="Y122" s="569">
        <f>IFERROR(Y118/H118,"0")+IFERROR(Y119/H119,"0")+IFERROR(Y120/H120,"0")+IFERROR(Y121/H121,"0")</f>
        <v>68</v>
      </c>
      <c r="Z122" s="569">
        <f>IFERROR(IF(Z118="",0,Z118),"0")+IFERROR(IF(Z119="",0,Z119),"0")+IFERROR(IF(Z120="",0,Z120),"0")+IFERROR(IF(Z121="",0,Z121),"0")</f>
        <v>0.66714000000000007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280</v>
      </c>
      <c r="Y123" s="569">
        <f>IFERROR(SUM(Y118:Y121),"0")</f>
        <v>280.79999999999995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42</v>
      </c>
      <c r="Y163" s="568">
        <f t="shared" ref="Y163:Y171" si="21">IFERROR(IF(X163="",0,CEILING((X163/$H163),1)*$H163),"")</f>
        <v>42</v>
      </c>
      <c r="Z163" s="36">
        <f>IFERROR(IF(Y163=0,"",ROUNDUP(Y163/H163,0)*0.00902),"")</f>
        <v>9.0200000000000002E-2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44.699999999999996</v>
      </c>
      <c r="BN163" s="64">
        <f t="shared" ref="BN163:BN171" si="23">IFERROR(Y163*I163/H163,"0")</f>
        <v>44.699999999999996</v>
      </c>
      <c r="BO163" s="64">
        <f t="shared" ref="BO163:BO171" si="24">IFERROR(1/J163*(X163/H163),"0")</f>
        <v>7.575757575757576E-2</v>
      </c>
      <c r="BP163" s="64">
        <f t="shared" ref="BP163:BP171" si="25">IFERROR(1/J163*(Y163/H163),"0")</f>
        <v>7.575757575757576E-2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22</v>
      </c>
      <c r="Y165" s="568">
        <f t="shared" si="21"/>
        <v>25.200000000000003</v>
      </c>
      <c r="Z165" s="36">
        <f>IFERROR(IF(Y165=0,"",ROUNDUP(Y165/H165,0)*0.00902),"")</f>
        <v>5.4120000000000001E-2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23.1</v>
      </c>
      <c r="BN165" s="64">
        <f t="shared" si="23"/>
        <v>26.460000000000004</v>
      </c>
      <c r="BO165" s="64">
        <f t="shared" si="24"/>
        <v>3.9682539682539687E-2</v>
      </c>
      <c r="BP165" s="64">
        <f t="shared" si="25"/>
        <v>4.5454545454545456E-2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96</v>
      </c>
      <c r="Y166" s="568">
        <f t="shared" si="21"/>
        <v>96.600000000000009</v>
      </c>
      <c r="Z166" s="36">
        <f>IFERROR(IF(Y166=0,"",ROUNDUP(Y166/H166,0)*0.00502),"")</f>
        <v>0.23092000000000001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101.94285714285714</v>
      </c>
      <c r="BN166" s="64">
        <f t="shared" si="23"/>
        <v>102.58</v>
      </c>
      <c r="BO166" s="64">
        <f t="shared" si="24"/>
        <v>0.19536019536019539</v>
      </c>
      <c r="BP166" s="64">
        <f t="shared" si="25"/>
        <v>0.1965811965811966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2</v>
      </c>
      <c r="Y168" s="568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2.1444444444444444</v>
      </c>
      <c r="BN168" s="64">
        <f t="shared" si="23"/>
        <v>3.8599999999999994</v>
      </c>
      <c r="BO168" s="64">
        <f t="shared" si="24"/>
        <v>4.7483380816714157E-3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52</v>
      </c>
      <c r="Y169" s="568">
        <f t="shared" si="21"/>
        <v>52.5</v>
      </c>
      <c r="Z169" s="36">
        <f>IFERROR(IF(Y169=0,"",ROUNDUP(Y169/H169,0)*0.00502),"")</f>
        <v>0.1255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54.476190476190474</v>
      </c>
      <c r="BN169" s="64">
        <f t="shared" si="23"/>
        <v>55.000000000000007</v>
      </c>
      <c r="BO169" s="64">
        <f t="shared" si="24"/>
        <v>0.10582010582010581</v>
      </c>
      <c r="BP169" s="64">
        <f t="shared" si="25"/>
        <v>0.10683760683760685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86.825396825396822</v>
      </c>
      <c r="Y172" s="569">
        <f>IFERROR(Y163/H163,"0")+IFERROR(Y164/H164,"0")+IFERROR(Y165/H165,"0")+IFERROR(Y166/H166,"0")+IFERROR(Y167/H167,"0")+IFERROR(Y168/H168,"0")+IFERROR(Y169/H169,"0")+IFERROR(Y170/H170,"0")+IFERROR(Y171/H171,"0")</f>
        <v>89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0.51078000000000001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214</v>
      </c>
      <c r="Y173" s="569">
        <f>IFERROR(SUM(Y163:Y171),"0")</f>
        <v>219.9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461</v>
      </c>
      <c r="Y196" s="568">
        <f t="shared" ref="Y196:Y203" si="26">IFERROR(IF(X196="",0,CEILING((X196/$H196),1)*$H196),"")</f>
        <v>464.40000000000003</v>
      </c>
      <c r="Z196" s="36">
        <f>IFERROR(IF(Y196=0,"",ROUNDUP(Y196/H196,0)*0.00902),"")</f>
        <v>0.77571999999999997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478.92777777777775</v>
      </c>
      <c r="BN196" s="64">
        <f t="shared" ref="BN196:BN203" si="28">IFERROR(Y196*I196/H196,"0")</f>
        <v>482.46000000000009</v>
      </c>
      <c r="BO196" s="64">
        <f t="shared" ref="BO196:BO203" si="29">IFERROR(1/J196*(X196/H196),"0")</f>
        <v>0.64674523007856344</v>
      </c>
      <c r="BP196" s="64">
        <f t="shared" ref="BP196:BP203" si="30">IFERROR(1/J196*(Y196/H196),"0")</f>
        <v>0.65151515151515149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213</v>
      </c>
      <c r="Y197" s="568">
        <f t="shared" si="26"/>
        <v>216</v>
      </c>
      <c r="Z197" s="36">
        <f>IFERROR(IF(Y197=0,"",ROUNDUP(Y197/H197,0)*0.00902),"")</f>
        <v>0.36080000000000001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221.28333333333333</v>
      </c>
      <c r="BN197" s="64">
        <f t="shared" si="28"/>
        <v>224.39999999999998</v>
      </c>
      <c r="BO197" s="64">
        <f t="shared" si="29"/>
        <v>0.29882154882154882</v>
      </c>
      <c r="BP197" s="64">
        <f t="shared" si="30"/>
        <v>0.30303030303030304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415</v>
      </c>
      <c r="Y199" s="568">
        <f t="shared" si="26"/>
        <v>415.8</v>
      </c>
      <c r="Z199" s="36">
        <f>IFERROR(IF(Y199=0,"",ROUNDUP(Y199/H199,0)*0.00902),"")</f>
        <v>0.69454000000000005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431.13888888888886</v>
      </c>
      <c r="BN199" s="64">
        <f t="shared" si="28"/>
        <v>431.97</v>
      </c>
      <c r="BO199" s="64">
        <f t="shared" si="29"/>
        <v>0.58221099887766548</v>
      </c>
      <c r="BP199" s="64">
        <f t="shared" si="30"/>
        <v>0.58333333333333337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40</v>
      </c>
      <c r="Y200" s="568">
        <f t="shared" si="26"/>
        <v>41.4</v>
      </c>
      <c r="Z200" s="36">
        <f>IFERROR(IF(Y200=0,"",ROUNDUP(Y200/H200,0)*0.00502),"")</f>
        <v>0.11546000000000001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42.888888888888893</v>
      </c>
      <c r="BN200" s="64">
        <f t="shared" si="28"/>
        <v>44.39</v>
      </c>
      <c r="BO200" s="64">
        <f t="shared" si="29"/>
        <v>9.4966761633428307E-2</v>
      </c>
      <c r="BP200" s="64">
        <f t="shared" si="30"/>
        <v>9.8290598290598302E-2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36</v>
      </c>
      <c r="Y201" s="568">
        <f t="shared" si="26"/>
        <v>36</v>
      </c>
      <c r="Z201" s="36">
        <f>IFERROR(IF(Y201=0,"",ROUNDUP(Y201/H201,0)*0.00502),"")</f>
        <v>0.1004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37.999999999999993</v>
      </c>
      <c r="BN201" s="64">
        <f t="shared" si="28"/>
        <v>37.999999999999993</v>
      </c>
      <c r="BO201" s="64">
        <f t="shared" si="29"/>
        <v>8.5470085470085472E-2</v>
      </c>
      <c r="BP201" s="64">
        <f t="shared" si="30"/>
        <v>8.5470085470085472E-2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8</v>
      </c>
      <c r="Y203" s="568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8.4444444444444446</v>
      </c>
      <c r="BN203" s="64">
        <f t="shared" si="28"/>
        <v>9.4999999999999982</v>
      </c>
      <c r="BO203" s="64">
        <f t="shared" si="29"/>
        <v>1.8993352326685663E-2</v>
      </c>
      <c r="BP203" s="64">
        <f t="shared" si="30"/>
        <v>2.1367521367521368E-2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248.33333333333334</v>
      </c>
      <c r="Y204" s="569">
        <f>IFERROR(Y196/H196,"0")+IFERROR(Y197/H197,"0")+IFERROR(Y198/H198,"0")+IFERROR(Y199/H199,"0")+IFERROR(Y200/H200,"0")+IFERROR(Y201/H201,"0")+IFERROR(Y202/H202,"0")+IFERROR(Y203/H203,"0")</f>
        <v>251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2.0720200000000002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1173</v>
      </c>
      <c r="Y205" s="569">
        <f>IFERROR(SUM(Y196:Y203),"0")</f>
        <v>1182.6000000000001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262</v>
      </c>
      <c r="Y209" s="568">
        <f t="shared" si="31"/>
        <v>269.7</v>
      </c>
      <c r="Z209" s="36">
        <f>IFERROR(IF(Y209=0,"",ROUNDUP(Y209/H209,0)*0.01898),"")</f>
        <v>0.58838000000000001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277.62965517241378</v>
      </c>
      <c r="BN209" s="64">
        <f t="shared" si="33"/>
        <v>285.78899999999999</v>
      </c>
      <c r="BO209" s="64">
        <f t="shared" si="34"/>
        <v>0.47054597701149431</v>
      </c>
      <c r="BP209" s="64">
        <f t="shared" si="35"/>
        <v>0.484375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120</v>
      </c>
      <c r="Y210" s="568">
        <f t="shared" si="31"/>
        <v>120</v>
      </c>
      <c r="Z210" s="36">
        <f t="shared" ref="Z210:Z215" si="36">IFERROR(IF(Y210=0,"",ROUNDUP(Y210/H210,0)*0.00651),"")</f>
        <v>0.32550000000000001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133.5</v>
      </c>
      <c r="BN210" s="64">
        <f t="shared" si="33"/>
        <v>133.5</v>
      </c>
      <c r="BO210" s="64">
        <f t="shared" si="34"/>
        <v>0.27472527472527475</v>
      </c>
      <c r="BP210" s="64">
        <f t="shared" si="35"/>
        <v>0.27472527472527475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223</v>
      </c>
      <c r="Y212" s="568">
        <f t="shared" si="31"/>
        <v>223.2</v>
      </c>
      <c r="Z212" s="36">
        <f t="shared" si="36"/>
        <v>0.60543000000000002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246.41500000000005</v>
      </c>
      <c r="BN212" s="64">
        <f t="shared" si="33"/>
        <v>246.636</v>
      </c>
      <c r="BO212" s="64">
        <f t="shared" si="34"/>
        <v>0.5105311355311356</v>
      </c>
      <c r="BP212" s="64">
        <f t="shared" si="35"/>
        <v>0.51098901098901106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120</v>
      </c>
      <c r="Y213" s="568">
        <f t="shared" si="31"/>
        <v>120</v>
      </c>
      <c r="Z213" s="36">
        <f t="shared" si="36"/>
        <v>0.32550000000000001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86</v>
      </c>
      <c r="Y214" s="568">
        <f t="shared" si="31"/>
        <v>86.399999999999991</v>
      </c>
      <c r="Z214" s="36">
        <f t="shared" si="36"/>
        <v>0.23436000000000001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95.03</v>
      </c>
      <c r="BN214" s="64">
        <f t="shared" si="33"/>
        <v>95.472000000000008</v>
      </c>
      <c r="BO214" s="64">
        <f t="shared" si="34"/>
        <v>0.19688644688644691</v>
      </c>
      <c r="BP214" s="64">
        <f t="shared" si="35"/>
        <v>0.19780219780219782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120</v>
      </c>
      <c r="Y215" s="568">
        <f t="shared" si="31"/>
        <v>120</v>
      </c>
      <c r="Z215" s="36">
        <f t="shared" si="36"/>
        <v>0.32550000000000001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132.9</v>
      </c>
      <c r="BN215" s="64">
        <f t="shared" si="33"/>
        <v>132.9</v>
      </c>
      <c r="BO215" s="64">
        <f t="shared" si="34"/>
        <v>0.27472527472527475</v>
      </c>
      <c r="BP215" s="64">
        <f t="shared" si="35"/>
        <v>0.27472527472527475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308.86494252873564</v>
      </c>
      <c r="Y216" s="569">
        <f>IFERROR(Y207/H207,"0")+IFERROR(Y208/H208,"0")+IFERROR(Y209/H209,"0")+IFERROR(Y210/H210,"0")+IFERROR(Y211/H211,"0")+IFERROR(Y212/H212,"0")+IFERROR(Y213/H213,"0")+IFERROR(Y214/H214,"0")+IFERROR(Y215/H215,"0")</f>
        <v>310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2.4046699999999999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931</v>
      </c>
      <c r="Y217" s="569">
        <f>IFERROR(SUM(Y207:Y215),"0")</f>
        <v>939.3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56</v>
      </c>
      <c r="Y271" s="568">
        <f>IFERROR(IF(X271="",0,CEILING((X271/$H271),1)*$H271),"")</f>
        <v>57.599999999999994</v>
      </c>
      <c r="Z271" s="36">
        <f>IFERROR(IF(Y271=0,"",ROUNDUP(Y271/H271,0)*0.00651),"")</f>
        <v>0.15623999999999999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61.88</v>
      </c>
      <c r="BN271" s="64">
        <f>IFERROR(Y271*I271/H271,"0")</f>
        <v>63.648000000000003</v>
      </c>
      <c r="BO271" s="64">
        <f>IFERROR(1/J271*(X271/H271),"0")</f>
        <v>0.12820512820512822</v>
      </c>
      <c r="BP271" s="64">
        <f>IFERROR(1/J271*(Y271/H271),"0")</f>
        <v>0.13186813186813187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92</v>
      </c>
      <c r="Y272" s="568">
        <f>IFERROR(IF(X272="",0,CEILING((X272/$H272),1)*$H272),"")</f>
        <v>93.6</v>
      </c>
      <c r="Z272" s="36">
        <f>IFERROR(IF(Y272=0,"",ROUNDUP(Y272/H272,0)*0.00651),"")</f>
        <v>0.25389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98.9</v>
      </c>
      <c r="BN272" s="64">
        <f>IFERROR(Y272*I272/H272,"0")</f>
        <v>100.62</v>
      </c>
      <c r="BO272" s="64">
        <f>IFERROR(1/J272*(X272/H272),"0")</f>
        <v>0.21062271062271065</v>
      </c>
      <c r="BP272" s="64">
        <f>IFERROR(1/J272*(Y272/H272),"0")</f>
        <v>0.2142857142857143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61.666666666666671</v>
      </c>
      <c r="Y273" s="569">
        <f>IFERROR(Y270/H270,"0")+IFERROR(Y271/H271,"0")+IFERROR(Y272/H272,"0")</f>
        <v>63</v>
      </c>
      <c r="Z273" s="569">
        <f>IFERROR(IF(Z270="",0,Z270),"0")+IFERROR(IF(Z271="",0,Z271),"0")+IFERROR(IF(Z272="",0,Z272),"0")</f>
        <v>0.41012999999999999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148</v>
      </c>
      <c r="Y274" s="569">
        <f>IFERROR(SUM(Y270:Y272),"0")</f>
        <v>151.19999999999999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4</v>
      </c>
      <c r="Y292" s="568">
        <f t="shared" si="42"/>
        <v>10.8</v>
      </c>
      <c r="Z292" s="36">
        <f>IFERROR(IF(Y292=0,"",ROUNDUP(Y292/H292,0)*0.01898),"")</f>
        <v>1.898E-2</v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4.1611111111111105</v>
      </c>
      <c r="BN292" s="64">
        <f t="shared" si="44"/>
        <v>11.234999999999999</v>
      </c>
      <c r="BO292" s="64">
        <f t="shared" si="45"/>
        <v>5.7870370370370367E-3</v>
      </c>
      <c r="BP292" s="64">
        <f t="shared" si="46"/>
        <v>1.5625E-2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0.37037037037037035</v>
      </c>
      <c r="Y297" s="569">
        <f>IFERROR(Y291/H291,"0")+IFERROR(Y292/H292,"0")+IFERROR(Y293/H293,"0")+IFERROR(Y294/H294,"0")+IFERROR(Y295/H295,"0")+IFERROR(Y296/H296,"0")</f>
        <v>1</v>
      </c>
      <c r="Z297" s="569">
        <f>IFERROR(IF(Z291="",0,Z291),"0")+IFERROR(IF(Z292="",0,Z292),"0")+IFERROR(IF(Z293="",0,Z293),"0")+IFERROR(IF(Z294="",0,Z294),"0")+IFERROR(IF(Z295="",0,Z295),"0")+IFERROR(IF(Z296="",0,Z296),"0")</f>
        <v>1.898E-2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4</v>
      </c>
      <c r="Y298" s="569">
        <f>IFERROR(SUM(Y291:Y296),"0")</f>
        <v>10.8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3</v>
      </c>
      <c r="Y306" s="568">
        <f t="shared" si="47"/>
        <v>3.6</v>
      </c>
      <c r="Z306" s="36">
        <f>IFERROR(IF(Y306=0,"",ROUNDUP(Y306/H306,0)*0.00651),"")</f>
        <v>1.302E-2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3.38</v>
      </c>
      <c r="BN306" s="64">
        <f t="shared" si="49"/>
        <v>4.056</v>
      </c>
      <c r="BO306" s="64">
        <f t="shared" si="50"/>
        <v>9.1575091575091579E-3</v>
      </c>
      <c r="BP306" s="64">
        <f t="shared" si="51"/>
        <v>1.098901098901099E-2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1.6666666666666665</v>
      </c>
      <c r="Y307" s="569">
        <f>IFERROR(Y300/H300,"0")+IFERROR(Y301/H301,"0")+IFERROR(Y302/H302,"0")+IFERROR(Y303/H303,"0")+IFERROR(Y304/H304,"0")+IFERROR(Y305/H305,"0")+IFERROR(Y306/H306,"0")</f>
        <v>2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1.302E-2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3</v>
      </c>
      <c r="Y308" s="569">
        <f>IFERROR(SUM(Y300:Y306),"0")</f>
        <v>3.6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500</v>
      </c>
      <c r="Y319" s="568">
        <f>IFERROR(IF(X319="",0,CEILING((X319/$H319),1)*$H319),"")</f>
        <v>507</v>
      </c>
      <c r="Z319" s="36">
        <f>IFERROR(IF(Y319=0,"",ROUNDUP(Y319/H319,0)*0.01898),"")</f>
        <v>1.2337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533.26923076923083</v>
      </c>
      <c r="BN319" s="64">
        <f>IFERROR(Y319*I319/H319,"0")</f>
        <v>540.73500000000001</v>
      </c>
      <c r="BO319" s="64">
        <f>IFERROR(1/J319*(X319/H319),"0")</f>
        <v>1.0016025641025641</v>
      </c>
      <c r="BP319" s="64">
        <f>IFERROR(1/J319*(Y319/H319),"0")</f>
        <v>1.015625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64.102564102564102</v>
      </c>
      <c r="Y321" s="569">
        <f>IFERROR(Y318/H318,"0")+IFERROR(Y319/H319,"0")+IFERROR(Y320/H320,"0")</f>
        <v>65</v>
      </c>
      <c r="Z321" s="569">
        <f>IFERROR(IF(Z318="",0,Z318),"0")+IFERROR(IF(Z319="",0,Z319),"0")+IFERROR(IF(Z320="",0,Z320),"0")</f>
        <v>1.2337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500</v>
      </c>
      <c r="Y322" s="569">
        <f>IFERROR(SUM(Y318:Y320),"0")</f>
        <v>507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7</v>
      </c>
      <c r="Y326" s="568">
        <f>IFERROR(IF(X326="",0,CEILING((X326/$H326),1)*$H326),"")</f>
        <v>7.6499999999999995</v>
      </c>
      <c r="Z326" s="36">
        <f>IFERROR(IF(Y326=0,"",ROUNDUP(Y326/H326,0)*0.00651),"")</f>
        <v>1.9529999999999999E-2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8.1117647058823543</v>
      </c>
      <c r="BN326" s="64">
        <f>IFERROR(Y326*I326/H326,"0")</f>
        <v>8.8650000000000002</v>
      </c>
      <c r="BO326" s="64">
        <f>IFERROR(1/J326*(X326/H326),"0")</f>
        <v>1.508295625942685E-2</v>
      </c>
      <c r="BP326" s="64">
        <f>IFERROR(1/J326*(Y326/H326),"0")</f>
        <v>1.6483516483516484E-2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23</v>
      </c>
      <c r="Y327" s="568">
        <f>IFERROR(IF(X327="",0,CEILING((X327/$H327),1)*$H327),"")</f>
        <v>25.5</v>
      </c>
      <c r="Z327" s="36">
        <f>IFERROR(IF(Y327=0,"",ROUNDUP(Y327/H327,0)*0.00651),"")</f>
        <v>6.5100000000000005E-2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25.976470588235294</v>
      </c>
      <c r="BN327" s="64">
        <f>IFERROR(Y327*I327/H327,"0")</f>
        <v>28.8</v>
      </c>
      <c r="BO327" s="64">
        <f>IFERROR(1/J327*(X327/H327),"0")</f>
        <v>4.9558284852402504E-2</v>
      </c>
      <c r="BP327" s="64">
        <f>IFERROR(1/J327*(Y327/H327),"0")</f>
        <v>5.4945054945054951E-2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11.764705882352942</v>
      </c>
      <c r="Y328" s="569">
        <f>IFERROR(Y324/H324,"0")+IFERROR(Y325/H325,"0")+IFERROR(Y326/H326,"0")+IFERROR(Y327/H327,"0")</f>
        <v>13</v>
      </c>
      <c r="Z328" s="569">
        <f>IFERROR(IF(Z324="",0,Z324),"0")+IFERROR(IF(Z325="",0,Z325),"0")+IFERROR(IF(Z326="",0,Z326),"0")+IFERROR(IF(Z327="",0,Z327),"0")</f>
        <v>8.4630000000000011E-2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30</v>
      </c>
      <c r="Y329" s="569">
        <f>IFERROR(SUM(Y324:Y327),"0")</f>
        <v>33.15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1441</v>
      </c>
      <c r="Y346" s="568">
        <f t="shared" ref="Y346:Y352" si="52">IFERROR(IF(X346="",0,CEILING((X346/$H346),1)*$H346),"")</f>
        <v>1455</v>
      </c>
      <c r="Z346" s="36">
        <f>IFERROR(IF(Y346=0,"",ROUNDUP(Y346/H346,0)*0.02175),"")</f>
        <v>2.10975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1487.1120000000001</v>
      </c>
      <c r="BN346" s="64">
        <f t="shared" ref="BN346:BN352" si="54">IFERROR(Y346*I346/H346,"0")</f>
        <v>1501.5600000000002</v>
      </c>
      <c r="BO346" s="64">
        <f t="shared" ref="BO346:BO352" si="55">IFERROR(1/J346*(X346/H346),"0")</f>
        <v>2.0013888888888887</v>
      </c>
      <c r="BP346" s="64">
        <f t="shared" ref="BP346:BP352" si="56">IFERROR(1/J346*(Y346/H346),"0")</f>
        <v>2.020833333333333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300</v>
      </c>
      <c r="Y347" s="568">
        <f t="shared" si="52"/>
        <v>300</v>
      </c>
      <c r="Z347" s="36">
        <f>IFERROR(IF(Y347=0,"",ROUNDUP(Y347/H347,0)*0.02175),"")</f>
        <v>0.43499999999999994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309.60000000000002</v>
      </c>
      <c r="BN347" s="64">
        <f t="shared" si="54"/>
        <v>309.60000000000002</v>
      </c>
      <c r="BO347" s="64">
        <f t="shared" si="55"/>
        <v>0.41666666666666663</v>
      </c>
      <c r="BP347" s="64">
        <f t="shared" si="56"/>
        <v>0.41666666666666663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243</v>
      </c>
      <c r="Y348" s="568">
        <f t="shared" si="52"/>
        <v>255</v>
      </c>
      <c r="Z348" s="36">
        <f>IFERROR(IF(Y348=0,"",ROUNDUP(Y348/H348,0)*0.02175),"")</f>
        <v>0.36974999999999997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250.77600000000001</v>
      </c>
      <c r="BN348" s="64">
        <f t="shared" si="54"/>
        <v>263.16000000000003</v>
      </c>
      <c r="BO348" s="64">
        <f t="shared" si="55"/>
        <v>0.33749999999999997</v>
      </c>
      <c r="BP348" s="64">
        <f t="shared" si="56"/>
        <v>0.35416666666666663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1090</v>
      </c>
      <c r="Y349" s="568">
        <f t="shared" si="52"/>
        <v>1095</v>
      </c>
      <c r="Z349" s="36">
        <f>IFERROR(IF(Y349=0,"",ROUNDUP(Y349/H349,0)*0.02175),"")</f>
        <v>1.58775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1124.8800000000001</v>
      </c>
      <c r="BN349" s="64">
        <f t="shared" si="54"/>
        <v>1130.0400000000002</v>
      </c>
      <c r="BO349" s="64">
        <f t="shared" si="55"/>
        <v>1.5138888888888888</v>
      </c>
      <c r="BP349" s="64">
        <f t="shared" si="56"/>
        <v>1.5208333333333333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204.93333333333334</v>
      </c>
      <c r="Y353" s="569">
        <f>IFERROR(Y346/H346,"0")+IFERROR(Y347/H347,"0")+IFERROR(Y348/H348,"0")+IFERROR(Y349/H349,"0")+IFERROR(Y350/H350,"0")+IFERROR(Y351/H351,"0")+IFERROR(Y352/H352,"0")</f>
        <v>207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4.5022500000000001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3074</v>
      </c>
      <c r="Y354" s="569">
        <f>IFERROR(SUM(Y346:Y352),"0")</f>
        <v>3105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1326</v>
      </c>
      <c r="Y356" s="568">
        <f>IFERROR(IF(X356="",0,CEILING((X356/$H356),1)*$H356),"")</f>
        <v>1335</v>
      </c>
      <c r="Z356" s="36">
        <f>IFERROR(IF(Y356=0,"",ROUNDUP(Y356/H356,0)*0.02175),"")</f>
        <v>1.9357499999999999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1368.432</v>
      </c>
      <c r="BN356" s="64">
        <f>IFERROR(Y356*I356/H356,"0")</f>
        <v>1377.72</v>
      </c>
      <c r="BO356" s="64">
        <f>IFERROR(1/J356*(X356/H356),"0")</f>
        <v>1.8416666666666668</v>
      </c>
      <c r="BP356" s="64">
        <f>IFERROR(1/J356*(Y356/H356),"0")</f>
        <v>1.8541666666666665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88.4</v>
      </c>
      <c r="Y358" s="569">
        <f>IFERROR(Y356/H356,"0")+IFERROR(Y357/H357,"0")</f>
        <v>89</v>
      </c>
      <c r="Z358" s="569">
        <f>IFERROR(IF(Z356="",0,Z356),"0")+IFERROR(IF(Z357="",0,Z357),"0")</f>
        <v>1.9357499999999999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1326</v>
      </c>
      <c r="Y359" s="569">
        <f>IFERROR(SUM(Y356:Y357),"0")</f>
        <v>1335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4</v>
      </c>
      <c r="Y373" s="568">
        <f>IFERROR(IF(X373="",0,CEILING((X373/$H373),1)*$H373),"")</f>
        <v>12</v>
      </c>
      <c r="Z373" s="36">
        <f>IFERROR(IF(Y373=0,"",ROUNDUP(Y373/H373,0)*0.01898),"")</f>
        <v>1.898E-2</v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4.1450000000000005</v>
      </c>
      <c r="BN373" s="64">
        <f>IFERROR(Y373*I373/H373,"0")</f>
        <v>12.435</v>
      </c>
      <c r="BO373" s="64">
        <f>IFERROR(1/J373*(X373/H373),"0")</f>
        <v>5.208333333333333E-3</v>
      </c>
      <c r="BP373" s="64">
        <f>IFERROR(1/J373*(Y373/H373),"0")</f>
        <v>1.5625E-2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0.33333333333333331</v>
      </c>
      <c r="Y375" s="569">
        <f>IFERROR(Y371/H371,"0")+IFERROR(Y372/H372,"0")+IFERROR(Y373/H373,"0")+IFERROR(Y374/H374,"0")</f>
        <v>1</v>
      </c>
      <c r="Z375" s="569">
        <f>IFERROR(IF(Z371="",0,Z371),"0")+IFERROR(IF(Z372="",0,Z372),"0")+IFERROR(IF(Z373="",0,Z373),"0")+IFERROR(IF(Z374="",0,Z374),"0")</f>
        <v>1.898E-2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4</v>
      </c>
      <c r="Y376" s="569">
        <f>IFERROR(SUM(Y371:Y374),"0")</f>
        <v>12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2037</v>
      </c>
      <c r="Y382" s="568">
        <f>IFERROR(IF(X382="",0,CEILING((X382/$H382),1)*$H382),"")</f>
        <v>2043</v>
      </c>
      <c r="Z382" s="36">
        <f>IFERROR(IF(Y382=0,"",ROUNDUP(Y382/H382,0)*0.01898),"")</f>
        <v>4.3084600000000002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2154.4670000000001</v>
      </c>
      <c r="BN382" s="64">
        <f>IFERROR(Y382*I382/H382,"0")</f>
        <v>2160.8130000000001</v>
      </c>
      <c r="BO382" s="64">
        <f>IFERROR(1/J382*(X382/H382),"0")</f>
        <v>3.5364583333333335</v>
      </c>
      <c r="BP382" s="64">
        <f>IFERROR(1/J382*(Y382/H382),"0")</f>
        <v>3.546875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226.33333333333334</v>
      </c>
      <c r="Y384" s="569">
        <f>IFERROR(Y382/H382,"0")+IFERROR(Y383/H383,"0")</f>
        <v>227</v>
      </c>
      <c r="Z384" s="569">
        <f>IFERROR(IF(Z382="",0,Z382),"0")+IFERROR(IF(Z383="",0,Z383),"0")</f>
        <v>4.3084600000000002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2037</v>
      </c>
      <c r="Y385" s="569">
        <f>IFERROR(SUM(Y382:Y383),"0")</f>
        <v>2043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2</v>
      </c>
      <c r="Y399" s="568">
        <f t="shared" si="57"/>
        <v>2.1</v>
      </c>
      <c r="Z399" s="36">
        <f t="shared" si="62"/>
        <v>5.0200000000000002E-3</v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2.1238095238095238</v>
      </c>
      <c r="BN399" s="64">
        <f t="shared" si="59"/>
        <v>2.23</v>
      </c>
      <c r="BO399" s="64">
        <f t="shared" si="60"/>
        <v>4.0700040700040706E-3</v>
      </c>
      <c r="BP399" s="64">
        <f t="shared" si="61"/>
        <v>4.2735042735042739E-3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29</v>
      </c>
      <c r="Y401" s="568">
        <f t="shared" si="57"/>
        <v>29.400000000000002</v>
      </c>
      <c r="Z401" s="36">
        <f t="shared" si="62"/>
        <v>7.0280000000000009E-2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30.795238095238094</v>
      </c>
      <c r="BN401" s="64">
        <f t="shared" si="59"/>
        <v>31.22</v>
      </c>
      <c r="BO401" s="64">
        <f t="shared" si="60"/>
        <v>5.9015059015059018E-2</v>
      </c>
      <c r="BP401" s="64">
        <f t="shared" si="61"/>
        <v>5.9829059829059839E-2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14.761904761904761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15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7.5300000000000006E-2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31</v>
      </c>
      <c r="Y404" s="569">
        <f>IFERROR(SUM(Y393:Y402),"0")</f>
        <v>31.500000000000004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119</v>
      </c>
      <c r="Y435" s="568">
        <f t="shared" ref="Y435:Y449" si="63">IFERROR(IF(X435="",0,CEILING((X435/$H435),1)*$H435),"")</f>
        <v>121.44000000000001</v>
      </c>
      <c r="Z435" s="36">
        <f t="shared" ref="Z435:Z441" si="64">IFERROR(IF(Y435=0,"",ROUNDUP(Y435/H435,0)*0.01196),"")</f>
        <v>0.27507999999999999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127.11363636363635</v>
      </c>
      <c r="BN435" s="64">
        <f t="shared" ref="BN435:BN449" si="66">IFERROR(Y435*I435/H435,"0")</f>
        <v>129.72</v>
      </c>
      <c r="BO435" s="64">
        <f t="shared" ref="BO435:BO449" si="67">IFERROR(1/J435*(X435/H435),"0")</f>
        <v>0.21671037296037296</v>
      </c>
      <c r="BP435" s="64">
        <f t="shared" ref="BP435:BP449" si="68">IFERROR(1/J435*(Y435/H435),"0")</f>
        <v>0.22115384615384617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877</v>
      </c>
      <c r="Y437" s="568">
        <f t="shared" si="63"/>
        <v>881.76</v>
      </c>
      <c r="Z437" s="36">
        <f t="shared" si="64"/>
        <v>1.99732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936.7954545454545</v>
      </c>
      <c r="BN437" s="64">
        <f t="shared" si="66"/>
        <v>941.88</v>
      </c>
      <c r="BO437" s="64">
        <f t="shared" si="67"/>
        <v>1.597100815850816</v>
      </c>
      <c r="BP437" s="64">
        <f t="shared" si="68"/>
        <v>1.6057692307692308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1391</v>
      </c>
      <c r="Y440" s="568">
        <f t="shared" si="63"/>
        <v>1393.92</v>
      </c>
      <c r="Z440" s="36">
        <f t="shared" si="64"/>
        <v>3.1574400000000002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1485.840909090909</v>
      </c>
      <c r="BN440" s="64">
        <f t="shared" si="66"/>
        <v>1488.96</v>
      </c>
      <c r="BO440" s="64">
        <f t="shared" si="67"/>
        <v>2.5331439393939394</v>
      </c>
      <c r="BP440" s="64">
        <f t="shared" si="68"/>
        <v>2.5384615384615388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114</v>
      </c>
      <c r="Y443" s="568">
        <f t="shared" si="63"/>
        <v>115.2</v>
      </c>
      <c r="Z443" s="36">
        <f>IFERROR(IF(Y443=0,"",ROUNDUP(Y443/H443,0)*0.00902),"")</f>
        <v>0.28864000000000001</v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120.65</v>
      </c>
      <c r="BN443" s="64">
        <f t="shared" si="66"/>
        <v>121.92</v>
      </c>
      <c r="BO443" s="64">
        <f t="shared" si="67"/>
        <v>0.23989898989898989</v>
      </c>
      <c r="BP443" s="64">
        <f t="shared" si="68"/>
        <v>0.24242424242424243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483.75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486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5.7184800000000005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2501</v>
      </c>
      <c r="Y451" s="569">
        <f>IFERROR(SUM(Y435:Y449),"0")</f>
        <v>2512.3199999999997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459</v>
      </c>
      <c r="Y453" s="568">
        <f>IFERROR(IF(X453="",0,CEILING((X453/$H453),1)*$H453),"")</f>
        <v>459.36</v>
      </c>
      <c r="Z453" s="36">
        <f>IFERROR(IF(Y453=0,"",ROUNDUP(Y453/H453,0)*0.01196),"")</f>
        <v>1.0405200000000001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490.2954545454545</v>
      </c>
      <c r="BN453" s="64">
        <f>IFERROR(Y453*I453/H453,"0")</f>
        <v>490.67999999999995</v>
      </c>
      <c r="BO453" s="64">
        <f>IFERROR(1/J453*(X453/H453),"0")</f>
        <v>0.83588286713286708</v>
      </c>
      <c r="BP453" s="64">
        <f>IFERROR(1/J453*(Y453/H453),"0")</f>
        <v>0.83653846153846156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137</v>
      </c>
      <c r="Y455" s="568">
        <f>IFERROR(IF(X455="",0,CEILING((X455/$H455),1)*$H455),"")</f>
        <v>139.19999999999999</v>
      </c>
      <c r="Z455" s="36">
        <f>IFERROR(IF(Y455=0,"",ROUNDUP(Y455/H455,0)*0.00902),"")</f>
        <v>0.26158000000000003</v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197.79374999999999</v>
      </c>
      <c r="BN455" s="64">
        <f>IFERROR(Y455*I455/H455,"0")</f>
        <v>200.96999999999997</v>
      </c>
      <c r="BO455" s="64">
        <f>IFERROR(1/J455*(X455/H455),"0")</f>
        <v>0.21622474747474749</v>
      </c>
      <c r="BP455" s="64">
        <f>IFERROR(1/J455*(Y455/H455),"0")</f>
        <v>0.2196969696969697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115.47348484848484</v>
      </c>
      <c r="Y456" s="569">
        <f>IFERROR(Y453/H453,"0")+IFERROR(Y454/H454,"0")+IFERROR(Y455/H455,"0")</f>
        <v>116</v>
      </c>
      <c r="Z456" s="569">
        <f>IFERROR(IF(Z453="",0,Z453),"0")+IFERROR(IF(Z454="",0,Z454),"0")+IFERROR(IF(Z455="",0,Z455),"0")</f>
        <v>1.3021000000000003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596</v>
      </c>
      <c r="Y457" s="569">
        <f>IFERROR(SUM(Y453:Y455),"0")</f>
        <v>598.55999999999995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300</v>
      </c>
      <c r="Y459" s="568">
        <f t="shared" ref="Y459:Y465" si="69">IFERROR(IF(X459="",0,CEILING((X459/$H459),1)*$H459),"")</f>
        <v>300.96000000000004</v>
      </c>
      <c r="Z459" s="36">
        <f>IFERROR(IF(Y459=0,"",ROUNDUP(Y459/H459,0)*0.01196),"")</f>
        <v>0.68171999999999999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320.45454545454544</v>
      </c>
      <c r="BN459" s="64">
        <f t="shared" ref="BN459:BN465" si="71">IFERROR(Y459*I459/H459,"0")</f>
        <v>321.48</v>
      </c>
      <c r="BO459" s="64">
        <f t="shared" ref="BO459:BO465" si="72">IFERROR(1/J459*(X459/H459),"0")</f>
        <v>0.54632867132867136</v>
      </c>
      <c r="BP459" s="64">
        <f t="shared" ref="BP459:BP465" si="73">IFERROR(1/J459*(Y459/H459),"0")</f>
        <v>0.54807692307692313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298</v>
      </c>
      <c r="Y460" s="568">
        <f t="shared" si="69"/>
        <v>300.96000000000004</v>
      </c>
      <c r="Z460" s="36">
        <f>IFERROR(IF(Y460=0,"",ROUNDUP(Y460/H460,0)*0.01196),"")</f>
        <v>0.68171999999999999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318.31818181818176</v>
      </c>
      <c r="BN460" s="64">
        <f t="shared" si="71"/>
        <v>321.48</v>
      </c>
      <c r="BO460" s="64">
        <f t="shared" si="72"/>
        <v>0.54268648018648025</v>
      </c>
      <c r="BP460" s="64">
        <f t="shared" si="73"/>
        <v>0.54807692307692313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432</v>
      </c>
      <c r="Y461" s="568">
        <f t="shared" si="69"/>
        <v>432.96000000000004</v>
      </c>
      <c r="Z461" s="36">
        <f>IFERROR(IF(Y461=0,"",ROUNDUP(Y461/H461,0)*0.01196),"")</f>
        <v>0.98072000000000004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461.45454545454544</v>
      </c>
      <c r="BN461" s="64">
        <f t="shared" si="71"/>
        <v>462.48</v>
      </c>
      <c r="BO461" s="64">
        <f t="shared" si="72"/>
        <v>0.78671328671328666</v>
      </c>
      <c r="BP461" s="64">
        <f t="shared" si="73"/>
        <v>0.78846153846153855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195.07575757575756</v>
      </c>
      <c r="Y466" s="569">
        <f>IFERROR(Y459/H459,"0")+IFERROR(Y460/H460,"0")+IFERROR(Y461/H461,"0")+IFERROR(Y462/H462,"0")+IFERROR(Y463/H463,"0")+IFERROR(Y464/H464,"0")+IFERROR(Y465/H465,"0")</f>
        <v>196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2.34416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1030</v>
      </c>
      <c r="Y467" s="569">
        <f>IFERROR(SUM(Y459:Y465),"0")</f>
        <v>1034.8800000000001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15815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15991.11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16717.98963951378</v>
      </c>
      <c r="Y511" s="569">
        <f>IFERROR(SUM(BN22:BN507),"0")</f>
        <v>16903.628999999994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27</v>
      </c>
      <c r="Y512" s="38">
        <f>ROUNDUP(SUM(BP22:BP507),0)</f>
        <v>27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17392.98963951378</v>
      </c>
      <c r="Y513" s="569">
        <f>GrossWeightTotalR+PalletQtyTotalR*25</f>
        <v>17578.628999999994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2438.4719311283716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2464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31.401069999999997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3</v>
      </c>
      <c r="C520" s="46">
        <f>IFERROR(Y41*1,"0")+IFERROR(Y42*1,"0")+IFERROR(Y43*1,"0")+IFERROR(Y47*1,"0")</f>
        <v>216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469.20000000000005</v>
      </c>
      <c r="E520" s="46">
        <f>IFERROR(Y89*1,"0")+IFERROR(Y90*1,"0")+IFERROR(Y91*1,"0")+IFERROR(Y95*1,"0")+IFERROR(Y96*1,"0")+IFERROR(Y97*1,"0")+IFERROR(Y98*1,"0")+IFERROR(Y99*1,"0")+IFERROR(Y100*1,"0")</f>
        <v>654.30000000000007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928.80000000000007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219.9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2121.9000000000005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151.19999999999999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554.54999999999995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4440</v>
      </c>
      <c r="U520" s="46">
        <f>IFERROR(Y371*1,"0")+IFERROR(Y372*1,"0")+IFERROR(Y373*1,"0")+IFERROR(Y374*1,"0")+IFERROR(Y378*1,"0")+IFERROR(Y382*1,"0")+IFERROR(Y383*1,"0")+IFERROR(Y387*1,"0")</f>
        <v>2055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31.500000000000004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4145.76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