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98AB394-5B63-4049-B4D3-C6A2FF3326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AB520" i="1" s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Y489" i="1" s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Y467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Z445" i="1" s="1"/>
  <c r="BO444" i="1"/>
  <c r="BM444" i="1"/>
  <c r="Y444" i="1"/>
  <c r="BP444" i="1" s="1"/>
  <c r="P444" i="1"/>
  <c r="BO443" i="1"/>
  <c r="BN443" i="1"/>
  <c r="BM443" i="1"/>
  <c r="Z443" i="1"/>
  <c r="Y443" i="1"/>
  <c r="BP443" i="1" s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Y451" i="1" s="1"/>
  <c r="P435" i="1"/>
  <c r="X431" i="1"/>
  <c r="X430" i="1"/>
  <c r="BO429" i="1"/>
  <c r="BM429" i="1"/>
  <c r="Y429" i="1"/>
  <c r="Y520" i="1" s="1"/>
  <c r="P429" i="1"/>
  <c r="X426" i="1"/>
  <c r="X425" i="1"/>
  <c r="BO424" i="1"/>
  <c r="BM424" i="1"/>
  <c r="Y424" i="1"/>
  <c r="X520" i="1" s="1"/>
  <c r="P424" i="1"/>
  <c r="X421" i="1"/>
  <c r="X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Y421" i="1" s="1"/>
  <c r="P416" i="1"/>
  <c r="X414" i="1"/>
  <c r="Y413" i="1"/>
  <c r="X413" i="1"/>
  <c r="BP412" i="1"/>
  <c r="BO412" i="1"/>
  <c r="BN412" i="1"/>
  <c r="BM412" i="1"/>
  <c r="Z412" i="1"/>
  <c r="Z413" i="1" s="1"/>
  <c r="Y412" i="1"/>
  <c r="P412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Y376" i="1" s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Y353" i="1" s="1"/>
  <c r="P346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Y335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Y315" i="1" s="1"/>
  <c r="P310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Y307" i="1" s="1"/>
  <c r="P300" i="1"/>
  <c r="X298" i="1"/>
  <c r="X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50" i="1" s="1"/>
  <c r="P244" i="1"/>
  <c r="X242" i="1"/>
  <c r="X241" i="1"/>
  <c r="BO240" i="1"/>
  <c r="BM240" i="1"/>
  <c r="Y240" i="1"/>
  <c r="Y241" i="1" s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8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K520" i="1" s="1"/>
  <c r="P225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0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0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510" i="1" s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A10" i="1" s="1"/>
  <c r="D7" i="1"/>
  <c r="Q6" i="1"/>
  <c r="P2" i="1"/>
  <c r="F9" i="1" l="1"/>
  <c r="J9" i="1"/>
  <c r="F10" i="1"/>
  <c r="Y24" i="1"/>
  <c r="Y32" i="1"/>
  <c r="Z27" i="1"/>
  <c r="Z32" i="1" s="1"/>
  <c r="BN27" i="1"/>
  <c r="Z29" i="1"/>
  <c r="BN29" i="1"/>
  <c r="Z31" i="1"/>
  <c r="BN31" i="1"/>
  <c r="Y33" i="1"/>
  <c r="Y36" i="1"/>
  <c r="BP35" i="1"/>
  <c r="BN35" i="1"/>
  <c r="Z35" i="1"/>
  <c r="Z36" i="1" s="1"/>
  <c r="Y37" i="1"/>
  <c r="C520" i="1"/>
  <c r="Y44" i="1"/>
  <c r="BP41" i="1"/>
  <c r="BN41" i="1"/>
  <c r="Z41" i="1"/>
  <c r="BP54" i="1"/>
  <c r="BN54" i="1"/>
  <c r="Z54" i="1"/>
  <c r="BP62" i="1"/>
  <c r="BN62" i="1"/>
  <c r="Z62" i="1"/>
  <c r="Z65" i="1" s="1"/>
  <c r="BP70" i="1"/>
  <c r="BN70" i="1"/>
  <c r="Z70" i="1"/>
  <c r="H9" i="1"/>
  <c r="Z22" i="1"/>
  <c r="Z23" i="1" s="1"/>
  <c r="BN22" i="1"/>
  <c r="BP22" i="1"/>
  <c r="Y23" i="1"/>
  <c r="BP43" i="1"/>
  <c r="BN43" i="1"/>
  <c r="Z43" i="1"/>
  <c r="Y45" i="1"/>
  <c r="Y48" i="1"/>
  <c r="BP47" i="1"/>
  <c r="BN47" i="1"/>
  <c r="Z47" i="1"/>
  <c r="Z48" i="1" s="1"/>
  <c r="Y49" i="1"/>
  <c r="D520" i="1"/>
  <c r="Y59" i="1"/>
  <c r="BP52" i="1"/>
  <c r="BN52" i="1"/>
  <c r="Z52" i="1"/>
  <c r="BP56" i="1"/>
  <c r="BN56" i="1"/>
  <c r="Z56" i="1"/>
  <c r="BP64" i="1"/>
  <c r="BN64" i="1"/>
  <c r="Z64" i="1"/>
  <c r="Y66" i="1"/>
  <c r="Y72" i="1"/>
  <c r="Y71" i="1"/>
  <c r="BP68" i="1"/>
  <c r="BN68" i="1"/>
  <c r="Z68" i="1"/>
  <c r="Z71" i="1" s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Z92" i="1" s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BP200" i="1"/>
  <c r="BN200" i="1"/>
  <c r="Z200" i="1"/>
  <c r="Y204" i="1"/>
  <c r="BP208" i="1"/>
  <c r="BN208" i="1"/>
  <c r="Z208" i="1"/>
  <c r="Z216" i="1" s="1"/>
  <c r="Y216" i="1"/>
  <c r="BP212" i="1"/>
  <c r="BN212" i="1"/>
  <c r="Z212" i="1"/>
  <c r="Y93" i="1"/>
  <c r="Y109" i="1"/>
  <c r="Y149" i="1"/>
  <c r="Y161" i="1"/>
  <c r="Y188" i="1"/>
  <c r="BP198" i="1"/>
  <c r="BN198" i="1"/>
  <c r="Z198" i="1"/>
  <c r="BP202" i="1"/>
  <c r="BN202" i="1"/>
  <c r="Z202" i="1"/>
  <c r="BP210" i="1"/>
  <c r="BN210" i="1"/>
  <c r="Z210" i="1"/>
  <c r="Y222" i="1"/>
  <c r="Y233" i="1"/>
  <c r="Y237" i="1"/>
  <c r="Y242" i="1"/>
  <c r="Y249" i="1"/>
  <c r="Y258" i="1"/>
  <c r="Y266" i="1"/>
  <c r="Y273" i="1"/>
  <c r="Y298" i="1"/>
  <c r="Y308" i="1"/>
  <c r="Y316" i="1"/>
  <c r="Y322" i="1"/>
  <c r="Y328" i="1"/>
  <c r="Y334" i="1"/>
  <c r="Y341" i="1"/>
  <c r="Y359" i="1"/>
  <c r="Y363" i="1"/>
  <c r="BP372" i="1"/>
  <c r="BN372" i="1"/>
  <c r="BP374" i="1"/>
  <c r="BN374" i="1"/>
  <c r="Z374" i="1"/>
  <c r="Y379" i="1"/>
  <c r="BP378" i="1"/>
  <c r="BN378" i="1"/>
  <c r="Z378" i="1"/>
  <c r="Z379" i="1" s="1"/>
  <c r="Y380" i="1"/>
  <c r="Y384" i="1"/>
  <c r="Y385" i="1"/>
  <c r="BP382" i="1"/>
  <c r="BN382" i="1"/>
  <c r="Z382" i="1"/>
  <c r="Z384" i="1" s="1"/>
  <c r="Z214" i="1"/>
  <c r="BN214" i="1"/>
  <c r="Z220" i="1"/>
  <c r="Z221" i="1" s="1"/>
  <c r="BN220" i="1"/>
  <c r="Z225" i="1"/>
  <c r="BN225" i="1"/>
  <c r="BP225" i="1"/>
  <c r="Z227" i="1"/>
  <c r="BN227" i="1"/>
  <c r="Z229" i="1"/>
  <c r="BN229" i="1"/>
  <c r="Z231" i="1"/>
  <c r="BN231" i="1"/>
  <c r="Y232" i="1"/>
  <c r="Z235" i="1"/>
  <c r="Z237" i="1" s="1"/>
  <c r="BN235" i="1"/>
  <c r="BP235" i="1"/>
  <c r="Z240" i="1"/>
  <c r="Z241" i="1" s="1"/>
  <c r="BN240" i="1"/>
  <c r="BP240" i="1"/>
  <c r="Z244" i="1"/>
  <c r="BN244" i="1"/>
  <c r="BP244" i="1"/>
  <c r="Z245" i="1"/>
  <c r="BN245" i="1"/>
  <c r="Z247" i="1"/>
  <c r="BN247" i="1"/>
  <c r="L520" i="1"/>
  <c r="Z254" i="1"/>
  <c r="Z258" i="1" s="1"/>
  <c r="BN254" i="1"/>
  <c r="Z256" i="1"/>
  <c r="BN256" i="1"/>
  <c r="Y259" i="1"/>
  <c r="M520" i="1"/>
  <c r="Z263" i="1"/>
  <c r="Z266" i="1" s="1"/>
  <c r="BN263" i="1"/>
  <c r="Y267" i="1"/>
  <c r="O520" i="1"/>
  <c r="Z271" i="1"/>
  <c r="Z273" i="1" s="1"/>
  <c r="BN271" i="1"/>
  <c r="Y274" i="1"/>
  <c r="Y279" i="1"/>
  <c r="Y288" i="1"/>
  <c r="R520" i="1"/>
  <c r="Z292" i="1"/>
  <c r="Z297" i="1" s="1"/>
  <c r="BN292" i="1"/>
  <c r="Z294" i="1"/>
  <c r="BN294" i="1"/>
  <c r="Z296" i="1"/>
  <c r="BN296" i="1"/>
  <c r="Y297" i="1"/>
  <c r="Z300" i="1"/>
  <c r="Z307" i="1" s="1"/>
  <c r="BN300" i="1"/>
  <c r="BP300" i="1"/>
  <c r="Z302" i="1"/>
  <c r="BN302" i="1"/>
  <c r="Z304" i="1"/>
  <c r="BN304" i="1"/>
  <c r="Z306" i="1"/>
  <c r="BN306" i="1"/>
  <c r="Z310" i="1"/>
  <c r="BN310" i="1"/>
  <c r="BP310" i="1"/>
  <c r="Z312" i="1"/>
  <c r="BN312" i="1"/>
  <c r="Z314" i="1"/>
  <c r="BN314" i="1"/>
  <c r="Z318" i="1"/>
  <c r="Z321" i="1" s="1"/>
  <c r="BN318" i="1"/>
  <c r="BP318" i="1"/>
  <c r="Z320" i="1"/>
  <c r="BN320" i="1"/>
  <c r="Z326" i="1"/>
  <c r="Z328" i="1" s="1"/>
  <c r="BN326" i="1"/>
  <c r="Z332" i="1"/>
  <c r="Z334" i="1" s="1"/>
  <c r="BN332" i="1"/>
  <c r="S520" i="1"/>
  <c r="Z339" i="1"/>
  <c r="Z341" i="1" s="1"/>
  <c r="BN339" i="1"/>
  <c r="Y342" i="1"/>
  <c r="T520" i="1"/>
  <c r="Z347" i="1"/>
  <c r="Z353" i="1" s="1"/>
  <c r="BN347" i="1"/>
  <c r="Z349" i="1"/>
  <c r="BN349" i="1"/>
  <c r="Z351" i="1"/>
  <c r="BN351" i="1"/>
  <c r="Y354" i="1"/>
  <c r="Z357" i="1"/>
  <c r="Z358" i="1" s="1"/>
  <c r="BN357" i="1"/>
  <c r="Z361" i="1"/>
  <c r="Z363" i="1" s="1"/>
  <c r="BN361" i="1"/>
  <c r="BP361" i="1"/>
  <c r="U520" i="1"/>
  <c r="Y375" i="1"/>
  <c r="Z372" i="1"/>
  <c r="Z375" i="1" s="1"/>
  <c r="V520" i="1"/>
  <c r="Z394" i="1"/>
  <c r="Z403" i="1" s="1"/>
  <c r="BN394" i="1"/>
  <c r="Z396" i="1"/>
  <c r="BN396" i="1"/>
  <c r="Z398" i="1"/>
  <c r="BN398" i="1"/>
  <c r="Z400" i="1"/>
  <c r="BN400" i="1"/>
  <c r="Z402" i="1"/>
  <c r="BN402" i="1"/>
  <c r="Y403" i="1"/>
  <c r="Z406" i="1"/>
  <c r="Z408" i="1" s="1"/>
  <c r="BN406" i="1"/>
  <c r="BP406" i="1"/>
  <c r="Y409" i="1"/>
  <c r="W520" i="1"/>
  <c r="Y414" i="1"/>
  <c r="Z417" i="1"/>
  <c r="Z420" i="1" s="1"/>
  <c r="BN417" i="1"/>
  <c r="Z419" i="1"/>
  <c r="BN419" i="1"/>
  <c r="Y420" i="1"/>
  <c r="Z424" i="1"/>
  <c r="Z425" i="1" s="1"/>
  <c r="BN424" i="1"/>
  <c r="BP424" i="1"/>
  <c r="Y425" i="1"/>
  <c r="Z429" i="1"/>
  <c r="Z430" i="1" s="1"/>
  <c r="BN429" i="1"/>
  <c r="BP429" i="1"/>
  <c r="Y430" i="1"/>
  <c r="Z435" i="1"/>
  <c r="BN435" i="1"/>
  <c r="BP435" i="1"/>
  <c r="Z437" i="1"/>
  <c r="BN437" i="1"/>
  <c r="Z438" i="1"/>
  <c r="BN438" i="1"/>
  <c r="Z440" i="1"/>
  <c r="BN440" i="1"/>
  <c r="Z442" i="1"/>
  <c r="BN442" i="1"/>
  <c r="Z444" i="1"/>
  <c r="BN444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Y404" i="1"/>
  <c r="Y426" i="1"/>
  <c r="Y431" i="1"/>
  <c r="Z520" i="1"/>
  <c r="Y450" i="1"/>
  <c r="BP445" i="1"/>
  <c r="BN445" i="1"/>
  <c r="BP447" i="1"/>
  <c r="BN447" i="1"/>
  <c r="Z447" i="1"/>
  <c r="BP455" i="1"/>
  <c r="BN455" i="1"/>
  <c r="Z455" i="1"/>
  <c r="Y457" i="1"/>
  <c r="Y466" i="1"/>
  <c r="BP459" i="1"/>
  <c r="BN459" i="1"/>
  <c r="Z459" i="1"/>
  <c r="BP463" i="1"/>
  <c r="BN463" i="1"/>
  <c r="Z463" i="1"/>
  <c r="BP471" i="1"/>
  <c r="BN471" i="1"/>
  <c r="Z471" i="1"/>
  <c r="Y473" i="1"/>
  <c r="Y488" i="1"/>
  <c r="BP484" i="1"/>
  <c r="BN484" i="1"/>
  <c r="Z484" i="1"/>
  <c r="AA520" i="1"/>
  <c r="BP486" i="1"/>
  <c r="BN486" i="1"/>
  <c r="Z486" i="1"/>
  <c r="BP497" i="1"/>
  <c r="BN497" i="1"/>
  <c r="Z497" i="1"/>
  <c r="Y499" i="1"/>
  <c r="Y509" i="1"/>
  <c r="Z507" i="1"/>
  <c r="Z508" i="1" s="1"/>
  <c r="BN507" i="1"/>
  <c r="BP507" i="1"/>
  <c r="Y508" i="1"/>
  <c r="Z450" i="1" l="1"/>
  <c r="Z178" i="1"/>
  <c r="Z172" i="1"/>
  <c r="Z154" i="1"/>
  <c r="Z109" i="1"/>
  <c r="Z80" i="1"/>
  <c r="Y512" i="1"/>
  <c r="Z44" i="1"/>
  <c r="Z515" i="1" s="1"/>
  <c r="Y510" i="1"/>
  <c r="Z488" i="1"/>
  <c r="Z466" i="1"/>
  <c r="Z498" i="1"/>
  <c r="Z472" i="1"/>
  <c r="Z456" i="1"/>
  <c r="Z315" i="1"/>
  <c r="Z249" i="1"/>
  <c r="Z232" i="1"/>
  <c r="Z204" i="1"/>
  <c r="Z58" i="1"/>
  <c r="Y514" i="1"/>
  <c r="Y511" i="1"/>
  <c r="Y513" i="1" s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<sst xmlns="http://schemas.openxmlformats.org/spreadsheetml/2006/main" count="2282" uniqueCount="830">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</sst>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88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92</v>
      </c>
      <c r="Y43" s="568">
        <f>IFERROR(IF(X43="",0,CEILING((X43/$H43),1)*$H43),"")</f>
        <v>92.5</v>
      </c>
      <c r="Z43" s="36">
        <f>IFERROR(IF(Y43=0,"",ROUNDUP(Y43/H43,0)*0.00902),"")</f>
        <v>0.22550000000000001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97.221621621621622</v>
      </c>
      <c r="BN43" s="64">
        <f>IFERROR(Y43*I43/H43,"0")</f>
        <v>97.75</v>
      </c>
      <c r="BO43" s="64">
        <f>IFERROR(1/J43*(X43/H43),"0")</f>
        <v>0.18837018837018837</v>
      </c>
      <c r="BP43" s="64">
        <f>IFERROR(1/J43*(Y43/H43),"0")</f>
        <v>0.18939393939393939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24.864864864864863</v>
      </c>
      <c r="Y44" s="569">
        <f>IFERROR(Y41/H41,"0")+IFERROR(Y42/H42,"0")+IFERROR(Y43/H43,"0")</f>
        <v>25</v>
      </c>
      <c r="Z44" s="569">
        <f>IFERROR(IF(Z41="",0,Z41),"0")+IFERROR(IF(Z42="",0,Z42),"0")+IFERROR(IF(Z43="",0,Z43),"0")</f>
        <v>0.22550000000000001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92</v>
      </c>
      <c r="Y45" s="569">
        <f>IFERROR(SUM(Y41:Y43),"0")</f>
        <v>92.5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126</v>
      </c>
      <c r="Y52" s="568">
        <f t="shared" ref="Y52:Y57" si="6">IFERROR(IF(X52="",0,CEILING((X52/$H52),1)*$H52),"")</f>
        <v>134.39999999999998</v>
      </c>
      <c r="Z52" s="36">
        <f>IFERROR(IF(Y52=0,"",ROUNDUP(Y52/H52,0)*0.01898),"")</f>
        <v>0.22776000000000002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130.89375000000001</v>
      </c>
      <c r="BN52" s="64">
        <f t="shared" ref="BN52:BN57" si="8">IFERROR(Y52*I52/H52,"0")</f>
        <v>139.61999999999998</v>
      </c>
      <c r="BO52" s="64">
        <f t="shared" ref="BO52:BO57" si="9">IFERROR(1/J52*(X52/H52),"0")</f>
        <v>0.17578125</v>
      </c>
      <c r="BP52" s="64">
        <f t="shared" ref="BP52:BP57" si="10">IFERROR(1/J52*(Y52/H52),"0")</f>
        <v>0.18749999999999997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332</v>
      </c>
      <c r="Y53" s="568">
        <f t="shared" si="6"/>
        <v>334.8</v>
      </c>
      <c r="Z53" s="36">
        <f>IFERROR(IF(Y53=0,"",ROUNDUP(Y53/H53,0)*0.01898),"")</f>
        <v>0.58838000000000001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345.37222222222221</v>
      </c>
      <c r="BN53" s="64">
        <f t="shared" si="8"/>
        <v>348.28499999999997</v>
      </c>
      <c r="BO53" s="64">
        <f t="shared" si="9"/>
        <v>0.48032407407407407</v>
      </c>
      <c r="BP53" s="64">
        <f t="shared" si="10"/>
        <v>0.484375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65</v>
      </c>
      <c r="Y55" s="568">
        <f t="shared" si="6"/>
        <v>68</v>
      </c>
      <c r="Z55" s="36">
        <f>IFERROR(IF(Y55=0,"",ROUNDUP(Y55/H55,0)*0.00902),"")</f>
        <v>0.15334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68.412499999999994</v>
      </c>
      <c r="BN55" s="64">
        <f t="shared" si="8"/>
        <v>71.569999999999993</v>
      </c>
      <c r="BO55" s="64">
        <f t="shared" si="9"/>
        <v>0.12310606060606061</v>
      </c>
      <c r="BP55" s="64">
        <f t="shared" si="10"/>
        <v>0.12878787878787878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58.24074074074074</v>
      </c>
      <c r="Y58" s="569">
        <f>IFERROR(Y52/H52,"0")+IFERROR(Y53/H53,"0")+IFERROR(Y54/H54,"0")+IFERROR(Y55/H55,"0")+IFERROR(Y56/H56,"0")+IFERROR(Y57/H57,"0")</f>
        <v>60</v>
      </c>
      <c r="Z58" s="569">
        <f>IFERROR(IF(Z52="",0,Z52),"0")+IFERROR(IF(Z53="",0,Z53),"0")+IFERROR(IF(Z54="",0,Z54),"0")+IFERROR(IF(Z55="",0,Z55),"0")+IFERROR(IF(Z56="",0,Z56),"0")+IFERROR(IF(Z57="",0,Z57),"0")</f>
        <v>0.96948000000000012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523</v>
      </c>
      <c r="Y59" s="569">
        <f>IFERROR(SUM(Y52:Y57),"0")</f>
        <v>537.20000000000005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222</v>
      </c>
      <c r="Y61" s="568">
        <f>IFERROR(IF(X61="",0,CEILING((X61/$H61),1)*$H61),"")</f>
        <v>226.8</v>
      </c>
      <c r="Z61" s="36">
        <f>IFERROR(IF(Y61=0,"",ROUNDUP(Y61/H61,0)*0.01898),"")</f>
        <v>0.39857999999999999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230.94166666666666</v>
      </c>
      <c r="BN61" s="64">
        <f>IFERROR(Y61*I61/H61,"0")</f>
        <v>235.93499999999997</v>
      </c>
      <c r="BO61" s="64">
        <f>IFERROR(1/J61*(X61/H61),"0")</f>
        <v>0.32118055555555552</v>
      </c>
      <c r="BP61" s="64">
        <f>IFERROR(1/J61*(Y61/H61),"0")</f>
        <v>0.328125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20.555555555555554</v>
      </c>
      <c r="Y65" s="569">
        <f>IFERROR(Y61/H61,"0")+IFERROR(Y62/H62,"0")+IFERROR(Y63/H63,"0")+IFERROR(Y64/H64,"0")</f>
        <v>21</v>
      </c>
      <c r="Z65" s="569">
        <f>IFERROR(IF(Z61="",0,Z61),"0")+IFERROR(IF(Z62="",0,Z62),"0")+IFERROR(IF(Z63="",0,Z63),"0")+IFERROR(IF(Z64="",0,Z64),"0")</f>
        <v>0.39857999999999999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222</v>
      </c>
      <c r="Y66" s="569">
        <f>IFERROR(SUM(Y61:Y64),"0")</f>
        <v>226.8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5</v>
      </c>
      <c r="Y83" s="568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5.2788461538461533</v>
      </c>
      <c r="BN83" s="64">
        <f>IFERROR(Y83*I83/H83,"0")</f>
        <v>8.2349999999999994</v>
      </c>
      <c r="BO83" s="64">
        <f>IFERROR(1/J83*(X83/H83),"0")</f>
        <v>1.0016025641025642E-2</v>
      </c>
      <c r="BP83" s="64">
        <f>IFERROR(1/J83*(Y83/H83),"0")</f>
        <v>1.5625E-2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20</v>
      </c>
      <c r="Y84" s="568">
        <f>IFERROR(IF(X84="",0,CEILING((X84/$H84),1)*$H84),"")</f>
        <v>21.599999999999998</v>
      </c>
      <c r="Z84" s="36">
        <f>IFERROR(IF(Y84=0,"",ROUNDUP(Y84/H84,0)*0.00902),"")</f>
        <v>8.1180000000000002E-2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21.75</v>
      </c>
      <c r="BN84" s="64">
        <f>IFERROR(Y84*I84/H84,"0")</f>
        <v>23.49</v>
      </c>
      <c r="BO84" s="64">
        <f>IFERROR(1/J84*(X84/H84),"0")</f>
        <v>6.3131313131313135E-2</v>
      </c>
      <c r="BP84" s="64">
        <f>IFERROR(1/J84*(Y84/H84),"0")</f>
        <v>6.8181818181818177E-2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8.9743589743589745</v>
      </c>
      <c r="Y85" s="569">
        <f>IFERROR(Y83/H83,"0")+IFERROR(Y84/H84,"0")</f>
        <v>10</v>
      </c>
      <c r="Z85" s="569">
        <f>IFERROR(IF(Z83="",0,Z83),"0")+IFERROR(IF(Z84="",0,Z84),"0")</f>
        <v>0.10016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25</v>
      </c>
      <c r="Y86" s="569">
        <f>IFERROR(SUM(Y83:Y84),"0")</f>
        <v>29.4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250</v>
      </c>
      <c r="Y89" s="568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216</v>
      </c>
      <c r="Y91" s="568">
        <f>IFERROR(IF(X91="",0,CEILING((X91/$H91),1)*$H91),"")</f>
        <v>216</v>
      </c>
      <c r="Z91" s="36">
        <f>IFERROR(IF(Y91=0,"",ROUNDUP(Y91/H91,0)*0.00902),"")</f>
        <v>0.43296000000000001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226.08</v>
      </c>
      <c r="BN91" s="64">
        <f>IFERROR(Y91*I91/H91,"0")</f>
        <v>226.08</v>
      </c>
      <c r="BO91" s="64">
        <f>IFERROR(1/J91*(X91/H91),"0")</f>
        <v>0.36363636363636365</v>
      </c>
      <c r="BP91" s="64">
        <f>IFERROR(1/J91*(Y91/H91),"0")</f>
        <v>0.36363636363636365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71.148148148148152</v>
      </c>
      <c r="Y92" s="569">
        <f>IFERROR(Y89/H89,"0")+IFERROR(Y90/H90,"0")+IFERROR(Y91/H91,"0")</f>
        <v>72</v>
      </c>
      <c r="Z92" s="569">
        <f>IFERROR(IF(Z89="",0,Z89),"0")+IFERROR(IF(Z90="",0,Z90),"0")+IFERROR(IF(Z91="",0,Z91),"0")</f>
        <v>0.88848000000000005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466</v>
      </c>
      <c r="Y93" s="569">
        <f>IFERROR(SUM(Y89:Y91),"0")</f>
        <v>475.20000000000005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141</v>
      </c>
      <c r="Y95" s="568">
        <f t="shared" ref="Y95:Y100" si="16">IFERROR(IF(X95="",0,CEILING((X95/$H95),1)*$H95),"")</f>
        <v>145.79999999999998</v>
      </c>
      <c r="Z95" s="36">
        <f>IFERROR(IF(Y95=0,"",ROUNDUP(Y95/H95,0)*0.01898),"")</f>
        <v>0.34164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150.03444444444446</v>
      </c>
      <c r="BN95" s="64">
        <f t="shared" ref="BN95:BN100" si="18">IFERROR(Y95*I95/H95,"0")</f>
        <v>155.142</v>
      </c>
      <c r="BO95" s="64">
        <f t="shared" ref="BO95:BO100" si="19">IFERROR(1/J95*(X95/H95),"0")</f>
        <v>0.27199074074074076</v>
      </c>
      <c r="BP95" s="64">
        <f t="shared" ref="BP95:BP100" si="20">IFERROR(1/J95*(Y95/H95),"0")</f>
        <v>0.28125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76</v>
      </c>
      <c r="Y99" s="568">
        <f t="shared" si="16"/>
        <v>78.300000000000011</v>
      </c>
      <c r="Z99" s="36">
        <f>IFERROR(IF(Y99=0,"",ROUNDUP(Y99/H99,0)*0.00651),"")</f>
        <v>0.18879000000000001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83.093333333333334</v>
      </c>
      <c r="BN99" s="64">
        <f t="shared" si="18"/>
        <v>85.608000000000004</v>
      </c>
      <c r="BO99" s="64">
        <f t="shared" si="19"/>
        <v>0.15466015466015465</v>
      </c>
      <c r="BP99" s="64">
        <f t="shared" si="20"/>
        <v>0.15934065934065939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45.555555555555557</v>
      </c>
      <c r="Y101" s="569">
        <f>IFERROR(Y95/H95,"0")+IFERROR(Y96/H96,"0")+IFERROR(Y97/H97,"0")+IFERROR(Y98/H98,"0")+IFERROR(Y99/H99,"0")+IFERROR(Y100/H100,"0")</f>
        <v>47</v>
      </c>
      <c r="Z101" s="569">
        <f>IFERROR(IF(Z95="",0,Z95),"0")+IFERROR(IF(Z96="",0,Z96),"0")+IFERROR(IF(Z97="",0,Z97),"0")+IFERROR(IF(Z98="",0,Z98),"0")+IFERROR(IF(Z99="",0,Z99),"0")+IFERROR(IF(Z100="",0,Z100),"0")</f>
        <v>0.53042999999999996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217</v>
      </c>
      <c r="Y102" s="569">
        <f>IFERROR(SUM(Y95:Y100),"0")</f>
        <v>224.1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300</v>
      </c>
      <c r="Y105" s="568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103</v>
      </c>
      <c r="Y107" s="568">
        <f>IFERROR(IF(X107="",0,CEILING((X107/$H107),1)*$H107),"")</f>
        <v>103.5</v>
      </c>
      <c r="Z107" s="36">
        <f>IFERROR(IF(Y107=0,"",ROUNDUP(Y107/H107,0)*0.00902),"")</f>
        <v>0.20746000000000001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107.80666666666667</v>
      </c>
      <c r="BN107" s="64">
        <f>IFERROR(Y107*I107/H107,"0")</f>
        <v>108.33</v>
      </c>
      <c r="BO107" s="64">
        <f>IFERROR(1/J107*(X107/H107),"0")</f>
        <v>0.17340067340067342</v>
      </c>
      <c r="BP107" s="64">
        <f>IFERROR(1/J107*(Y107/H107),"0")</f>
        <v>0.17424242424242425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50.666666666666664</v>
      </c>
      <c r="Y109" s="569">
        <f>IFERROR(Y105/H105,"0")+IFERROR(Y106/H106,"0")+IFERROR(Y107/H107,"0")+IFERROR(Y108/H108,"0")</f>
        <v>51</v>
      </c>
      <c r="Z109" s="569">
        <f>IFERROR(IF(Z105="",0,Z105),"0")+IFERROR(IF(Z106="",0,Z106),"0")+IFERROR(IF(Z107="",0,Z107),"0")+IFERROR(IF(Z108="",0,Z108),"0")</f>
        <v>0.7389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403</v>
      </c>
      <c r="Y110" s="569">
        <f>IFERROR(SUM(Y105:Y108),"0")</f>
        <v>405.90000000000003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74</v>
      </c>
      <c r="Y112" s="568">
        <f>IFERROR(IF(X112="",0,CEILING((X112/$H112),1)*$H112),"")</f>
        <v>75.600000000000009</v>
      </c>
      <c r="Z112" s="36">
        <f>IFERROR(IF(Y112=0,"",ROUNDUP(Y112/H112,0)*0.01898),"")</f>
        <v>0.13286000000000001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76.980555555555554</v>
      </c>
      <c r="BN112" s="64">
        <f>IFERROR(Y112*I112/H112,"0")</f>
        <v>78.64500000000001</v>
      </c>
      <c r="BO112" s="64">
        <f>IFERROR(1/J112*(X112/H112),"0")</f>
        <v>0.10706018518518517</v>
      </c>
      <c r="BP112" s="64">
        <f>IFERROR(1/J112*(Y112/H112),"0")</f>
        <v>0.109375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46</v>
      </c>
      <c r="Y114" s="568">
        <f>IFERROR(IF(X114="",0,CEILING((X114/$H114),1)*$H114),"")</f>
        <v>48</v>
      </c>
      <c r="Z114" s="36">
        <f>IFERROR(IF(Y114=0,"",ROUNDUP(Y114/H114,0)*0.00651),"")</f>
        <v>0.13020000000000001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49.45</v>
      </c>
      <c r="BN114" s="64">
        <f>IFERROR(Y114*I114/H114,"0")</f>
        <v>51.6</v>
      </c>
      <c r="BO114" s="64">
        <f>IFERROR(1/J114*(X114/H114),"0")</f>
        <v>0.10531135531135533</v>
      </c>
      <c r="BP114" s="64">
        <f>IFERROR(1/J114*(Y114/H114),"0")</f>
        <v>0.1098901098901099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26.018518518518519</v>
      </c>
      <c r="Y115" s="569">
        <f>IFERROR(Y112/H112,"0")+IFERROR(Y113/H113,"0")+IFERROR(Y114/H114,"0")</f>
        <v>27</v>
      </c>
      <c r="Z115" s="569">
        <f>IFERROR(IF(Z112="",0,Z112),"0")+IFERROR(IF(Z113="",0,Z113),"0")+IFERROR(IF(Z114="",0,Z114),"0")</f>
        <v>0.26306000000000002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120</v>
      </c>
      <c r="Y116" s="569">
        <f>IFERROR(SUM(Y112:Y114),"0")</f>
        <v>123.60000000000001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97</v>
      </c>
      <c r="Y118" s="568">
        <f>IFERROR(IF(X118="",0,CEILING((X118/$H118),1)*$H118),"")</f>
        <v>97.199999999999989</v>
      </c>
      <c r="Z118" s="36">
        <f>IFERROR(IF(Y118=0,"",ROUNDUP(Y118/H118,0)*0.01898),"")</f>
        <v>0.22776000000000002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103.14333333333335</v>
      </c>
      <c r="BN118" s="64">
        <f>IFERROR(Y118*I118/H118,"0")</f>
        <v>103.35599999999998</v>
      </c>
      <c r="BO118" s="64">
        <f>IFERROR(1/J118*(X118/H118),"0")</f>
        <v>0.1871141975308642</v>
      </c>
      <c r="BP118" s="64">
        <f>IFERROR(1/J118*(Y118/H118),"0")</f>
        <v>0.1875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76</v>
      </c>
      <c r="Y120" s="568">
        <f>IFERROR(IF(X120="",0,CEILING((X120/$H120),1)*$H120),"")</f>
        <v>78.300000000000011</v>
      </c>
      <c r="Z120" s="36">
        <f>IFERROR(IF(Y120=0,"",ROUNDUP(Y120/H120,0)*0.00651),"")</f>
        <v>0.18879000000000001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83.093333333333334</v>
      </c>
      <c r="BN120" s="64">
        <f>IFERROR(Y120*I120/H120,"0")</f>
        <v>85.608000000000004</v>
      </c>
      <c r="BO120" s="64">
        <f>IFERROR(1/J120*(X120/H120),"0")</f>
        <v>0.15466015466015465</v>
      </c>
      <c r="BP120" s="64">
        <f>IFERROR(1/J120*(Y120/H120),"0")</f>
        <v>0.15934065934065939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40.123456790123456</v>
      </c>
      <c r="Y122" s="569">
        <f>IFERROR(Y118/H118,"0")+IFERROR(Y119/H119,"0")+IFERROR(Y120/H120,"0")+IFERROR(Y121/H121,"0")</f>
        <v>41</v>
      </c>
      <c r="Z122" s="569">
        <f>IFERROR(IF(Z118="",0,Z118),"0")+IFERROR(IF(Z119="",0,Z119),"0")+IFERROR(IF(Z120="",0,Z120),"0")+IFERROR(IF(Z121="",0,Z121),"0")</f>
        <v>0.41655000000000003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173</v>
      </c>
      <c r="Y123" s="569">
        <f>IFERROR(SUM(Y118:Y121),"0")</f>
        <v>175.5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209</v>
      </c>
      <c r="Y163" s="568">
        <f t="shared" ref="Y163:Y171" si="21">IFERROR(IF(X163="",0,CEILING((X163/$H163),1)*$H163),"")</f>
        <v>210</v>
      </c>
      <c r="Z163" s="36">
        <f>IFERROR(IF(Y163=0,"",ROUNDUP(Y163/H163,0)*0.00902),"")</f>
        <v>0.45100000000000001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222.43571428571425</v>
      </c>
      <c r="BN163" s="64">
        <f t="shared" ref="BN163:BN171" si="23">IFERROR(Y163*I163/H163,"0")</f>
        <v>223.49999999999997</v>
      </c>
      <c r="BO163" s="64">
        <f t="shared" ref="BO163:BO171" si="24">IFERROR(1/J163*(X163/H163),"0")</f>
        <v>0.37698412698412698</v>
      </c>
      <c r="BP163" s="64">
        <f t="shared" ref="BP163:BP171" si="25">IFERROR(1/J163*(Y163/H163),"0")</f>
        <v>0.37878787878787878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281</v>
      </c>
      <c r="Y165" s="568">
        <f t="shared" si="21"/>
        <v>281.40000000000003</v>
      </c>
      <c r="Z165" s="36">
        <f>IFERROR(IF(Y165=0,"",ROUNDUP(Y165/H165,0)*0.00902),"")</f>
        <v>0.60433999999999999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295.05</v>
      </c>
      <c r="BN165" s="64">
        <f t="shared" si="23"/>
        <v>295.47000000000003</v>
      </c>
      <c r="BO165" s="64">
        <f t="shared" si="24"/>
        <v>0.50685425685425678</v>
      </c>
      <c r="BP165" s="64">
        <f t="shared" si="25"/>
        <v>0.50757575757575757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45</v>
      </c>
      <c r="Y166" s="568">
        <f t="shared" si="21"/>
        <v>46.2</v>
      </c>
      <c r="Z166" s="36">
        <f>IFERROR(IF(Y166=0,"",ROUNDUP(Y166/H166,0)*0.00502),"")</f>
        <v>0.11044000000000001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47.785714285714278</v>
      </c>
      <c r="BN166" s="64">
        <f t="shared" si="23"/>
        <v>49.06</v>
      </c>
      <c r="BO166" s="64">
        <f t="shared" si="24"/>
        <v>9.1575091575091583E-2</v>
      </c>
      <c r="BP166" s="64">
        <f t="shared" si="25"/>
        <v>9.401709401709403E-2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14</v>
      </c>
      <c r="Y168" s="568">
        <f t="shared" si="21"/>
        <v>14.4</v>
      </c>
      <c r="Z168" s="36">
        <f>IFERROR(IF(Y168=0,"",ROUNDUP(Y168/H168,0)*0.00502),"")</f>
        <v>4.0160000000000001E-2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15.011111111111111</v>
      </c>
      <c r="BN168" s="64">
        <f t="shared" si="23"/>
        <v>15.439999999999998</v>
      </c>
      <c r="BO168" s="64">
        <f t="shared" si="24"/>
        <v>3.3238366571699908E-2</v>
      </c>
      <c r="BP168" s="64">
        <f t="shared" si="25"/>
        <v>3.4188034188034191E-2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110</v>
      </c>
      <c r="Y169" s="568">
        <f t="shared" si="21"/>
        <v>111.30000000000001</v>
      </c>
      <c r="Z169" s="36">
        <f>IFERROR(IF(Y169=0,"",ROUNDUP(Y169/H169,0)*0.00502),"")</f>
        <v>0.26606000000000002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115.23809523809524</v>
      </c>
      <c r="BN169" s="64">
        <f t="shared" si="23"/>
        <v>116.60000000000001</v>
      </c>
      <c r="BO169" s="64">
        <f t="shared" si="24"/>
        <v>0.22385022385022388</v>
      </c>
      <c r="BP169" s="64">
        <f t="shared" si="25"/>
        <v>0.22649572649572652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198.25396825396822</v>
      </c>
      <c r="Y172" s="569">
        <f>IFERROR(Y163/H163,"0")+IFERROR(Y164/H164,"0")+IFERROR(Y165/H165,"0")+IFERROR(Y166/H166,"0")+IFERROR(Y167/H167,"0")+IFERROR(Y168/H168,"0")+IFERROR(Y169/H169,"0")+IFERROR(Y170/H170,"0")+IFERROR(Y171/H171,"0")</f>
        <v>200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1.472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659</v>
      </c>
      <c r="Y173" s="569">
        <f>IFERROR(SUM(Y163:Y171),"0")</f>
        <v>663.3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58</v>
      </c>
      <c r="Y192" s="568">
        <f>IFERROR(IF(X192="",0,CEILING((X192/$H192),1)*$H192),"")</f>
        <v>58.800000000000004</v>
      </c>
      <c r="Z192" s="36">
        <f>IFERROR(IF(Y192=0,"",ROUNDUP(Y192/H192,0)*0.00651),"")</f>
        <v>0.18228</v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62.971428571428561</v>
      </c>
      <c r="BN192" s="64">
        <f>IFERROR(Y192*I192/H192,"0")</f>
        <v>63.839999999999996</v>
      </c>
      <c r="BO192" s="64">
        <f>IFERROR(1/J192*(X192/H192),"0")</f>
        <v>0.15175300889586604</v>
      </c>
      <c r="BP192" s="64">
        <f>IFERROR(1/J192*(Y192/H192),"0")</f>
        <v>0.15384615384615385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27.619047619047617</v>
      </c>
      <c r="Y193" s="569">
        <f>IFERROR(Y191/H191,"0")+IFERROR(Y192/H192,"0")</f>
        <v>28</v>
      </c>
      <c r="Z193" s="569">
        <f>IFERROR(IF(Z191="",0,Z191),"0")+IFERROR(IF(Z192="",0,Z192),"0")</f>
        <v>0.18228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58</v>
      </c>
      <c r="Y194" s="569">
        <f>IFERROR(SUM(Y191:Y192),"0")</f>
        <v>58.800000000000004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326</v>
      </c>
      <c r="Y196" s="568">
        <f t="shared" ref="Y196:Y203" si="26">IFERROR(IF(X196="",0,CEILING((X196/$H196),1)*$H196),"")</f>
        <v>329.40000000000003</v>
      </c>
      <c r="Z196" s="36">
        <f>IFERROR(IF(Y196=0,"",ROUNDUP(Y196/H196,0)*0.00902),"")</f>
        <v>0.55022000000000004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338.67777777777781</v>
      </c>
      <c r="BN196" s="64">
        <f t="shared" ref="BN196:BN203" si="28">IFERROR(Y196*I196/H196,"0")</f>
        <v>342.21000000000004</v>
      </c>
      <c r="BO196" s="64">
        <f t="shared" ref="BO196:BO203" si="29">IFERROR(1/J196*(X196/H196),"0")</f>
        <v>0.45735129068462399</v>
      </c>
      <c r="BP196" s="64">
        <f t="shared" ref="BP196:BP203" si="30">IFERROR(1/J196*(Y196/H196),"0")</f>
        <v>0.46212121212121215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270</v>
      </c>
      <c r="Y197" s="568">
        <f t="shared" si="26"/>
        <v>270</v>
      </c>
      <c r="Z197" s="36">
        <f>IFERROR(IF(Y197=0,"",ROUNDUP(Y197/H197,0)*0.00902),"")</f>
        <v>0.45100000000000001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280.5</v>
      </c>
      <c r="BN197" s="64">
        <f t="shared" si="28"/>
        <v>280.5</v>
      </c>
      <c r="BO197" s="64">
        <f t="shared" si="29"/>
        <v>0.37878787878787878</v>
      </c>
      <c r="BP197" s="64">
        <f t="shared" si="30"/>
        <v>0.37878787878787878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230</v>
      </c>
      <c r="Y199" s="568">
        <f t="shared" si="26"/>
        <v>232.20000000000002</v>
      </c>
      <c r="Z199" s="36">
        <f>IFERROR(IF(Y199=0,"",ROUNDUP(Y199/H199,0)*0.00902),"")</f>
        <v>0.38785999999999998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238.94444444444446</v>
      </c>
      <c r="BN199" s="64">
        <f t="shared" si="28"/>
        <v>241.23000000000005</v>
      </c>
      <c r="BO199" s="64">
        <f t="shared" si="29"/>
        <v>0.32267115600448931</v>
      </c>
      <c r="BP199" s="64">
        <f t="shared" si="30"/>
        <v>0.32575757575757575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86</v>
      </c>
      <c r="Y200" s="568">
        <f t="shared" si="26"/>
        <v>86.4</v>
      </c>
      <c r="Z200" s="36">
        <f>IFERROR(IF(Y200=0,"",ROUNDUP(Y200/H200,0)*0.00502),"")</f>
        <v>0.24096000000000001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92.211111111111109</v>
      </c>
      <c r="BN200" s="64">
        <f t="shared" si="28"/>
        <v>92.64</v>
      </c>
      <c r="BO200" s="64">
        <f t="shared" si="29"/>
        <v>0.20417853751187087</v>
      </c>
      <c r="BP200" s="64">
        <f t="shared" si="30"/>
        <v>0.20512820512820515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50</v>
      </c>
      <c r="Y201" s="568">
        <f t="shared" si="26"/>
        <v>50.4</v>
      </c>
      <c r="Z201" s="36">
        <f>IFERROR(IF(Y201=0,"",ROUNDUP(Y201/H201,0)*0.00502),"")</f>
        <v>0.14056000000000002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52.777777777777779</v>
      </c>
      <c r="BN201" s="64">
        <f t="shared" si="28"/>
        <v>53.199999999999996</v>
      </c>
      <c r="BO201" s="64">
        <f t="shared" si="29"/>
        <v>0.11870845204178539</v>
      </c>
      <c r="BP201" s="64">
        <f t="shared" si="30"/>
        <v>0.11965811965811968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61</v>
      </c>
      <c r="Y203" s="568">
        <f t="shared" si="26"/>
        <v>61.2</v>
      </c>
      <c r="Z203" s="36">
        <f>IFERROR(IF(Y203=0,"",ROUNDUP(Y203/H203,0)*0.00502),"")</f>
        <v>0.17068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64.388888888888886</v>
      </c>
      <c r="BN203" s="64">
        <f t="shared" si="28"/>
        <v>64.599999999999994</v>
      </c>
      <c r="BO203" s="64">
        <f t="shared" si="29"/>
        <v>0.14482431149097816</v>
      </c>
      <c r="BP203" s="64">
        <f t="shared" si="30"/>
        <v>0.14529914529914531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262.40740740740739</v>
      </c>
      <c r="Y204" s="569">
        <f>IFERROR(Y196/H196,"0")+IFERROR(Y197/H197,"0")+IFERROR(Y198/H198,"0")+IFERROR(Y199/H199,"0")+IFERROR(Y200/H200,"0")+IFERROR(Y201/H201,"0")+IFERROR(Y202/H202,"0")+IFERROR(Y203/H203,"0")</f>
        <v>264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1.9412799999999999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1023</v>
      </c>
      <c r="Y205" s="569">
        <f>IFERROR(SUM(Y196:Y203),"0")</f>
        <v>1029.6000000000001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159</v>
      </c>
      <c r="Y209" s="568">
        <f t="shared" si="31"/>
        <v>165.29999999999998</v>
      </c>
      <c r="Z209" s="36">
        <f>IFERROR(IF(Y209=0,"",ROUNDUP(Y209/H209,0)*0.01898),"")</f>
        <v>0.36062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168.48517241379309</v>
      </c>
      <c r="BN209" s="64">
        <f t="shared" si="33"/>
        <v>175.16099999999997</v>
      </c>
      <c r="BO209" s="64">
        <f t="shared" si="34"/>
        <v>0.28556034482758624</v>
      </c>
      <c r="BP209" s="64">
        <f t="shared" si="35"/>
        <v>0.296875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218</v>
      </c>
      <c r="Y210" s="568">
        <f t="shared" si="31"/>
        <v>218.4</v>
      </c>
      <c r="Z210" s="36">
        <f t="shared" ref="Z210:Z215" si="36">IFERROR(IF(Y210=0,"",ROUNDUP(Y210/H210,0)*0.00651),"")</f>
        <v>0.59240999999999999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242.52499999999998</v>
      </c>
      <c r="BN210" s="64">
        <f t="shared" si="33"/>
        <v>242.97000000000003</v>
      </c>
      <c r="BO210" s="64">
        <f t="shared" si="34"/>
        <v>0.4990842490842492</v>
      </c>
      <c r="BP210" s="64">
        <f t="shared" si="35"/>
        <v>0.5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198</v>
      </c>
      <c r="Y212" s="568">
        <f t="shared" si="31"/>
        <v>199.2</v>
      </c>
      <c r="Z212" s="36">
        <f t="shared" si="36"/>
        <v>0.54032999999999998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218.79000000000002</v>
      </c>
      <c r="BN212" s="64">
        <f t="shared" si="33"/>
        <v>220.11600000000001</v>
      </c>
      <c r="BO212" s="64">
        <f t="shared" si="34"/>
        <v>0.45329670329670335</v>
      </c>
      <c r="BP212" s="64">
        <f t="shared" si="35"/>
        <v>0.45604395604395609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161</v>
      </c>
      <c r="Y213" s="568">
        <f t="shared" si="31"/>
        <v>163.19999999999999</v>
      </c>
      <c r="Z213" s="36">
        <f t="shared" si="36"/>
        <v>0.44268000000000002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177.90500000000003</v>
      </c>
      <c r="BN213" s="64">
        <f t="shared" si="33"/>
        <v>180.33600000000001</v>
      </c>
      <c r="BO213" s="64">
        <f t="shared" si="34"/>
        <v>0.36858974358974367</v>
      </c>
      <c r="BP213" s="64">
        <f t="shared" si="35"/>
        <v>0.37362637362637363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81</v>
      </c>
      <c r="Y214" s="568">
        <f t="shared" si="31"/>
        <v>81.599999999999994</v>
      </c>
      <c r="Z214" s="36">
        <f t="shared" si="36"/>
        <v>0.22134000000000001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89.50500000000001</v>
      </c>
      <c r="BN214" s="64">
        <f t="shared" si="33"/>
        <v>90.168000000000006</v>
      </c>
      <c r="BO214" s="64">
        <f t="shared" si="34"/>
        <v>0.18543956043956045</v>
      </c>
      <c r="BP214" s="64">
        <f t="shared" si="35"/>
        <v>0.18681318681318682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199</v>
      </c>
      <c r="Y215" s="568">
        <f t="shared" si="31"/>
        <v>199.2</v>
      </c>
      <c r="Z215" s="36">
        <f t="shared" si="36"/>
        <v>0.54032999999999998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220.39250000000001</v>
      </c>
      <c r="BN215" s="64">
        <f t="shared" si="33"/>
        <v>220.61399999999998</v>
      </c>
      <c r="BO215" s="64">
        <f t="shared" si="34"/>
        <v>0.45558608058608063</v>
      </c>
      <c r="BP215" s="64">
        <f t="shared" si="35"/>
        <v>0.45604395604395609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375.35919540229889</v>
      </c>
      <c r="Y216" s="569">
        <f>IFERROR(Y207/H207,"0")+IFERROR(Y208/H208,"0")+IFERROR(Y209/H209,"0")+IFERROR(Y210/H210,"0")+IFERROR(Y211/H211,"0")+IFERROR(Y212/H212,"0")+IFERROR(Y213/H213,"0")+IFERROR(Y214/H214,"0")+IFERROR(Y215/H215,"0")</f>
        <v>378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2.6977099999999998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1016</v>
      </c>
      <c r="Y217" s="569">
        <f>IFERROR(SUM(Y207:Y215),"0")</f>
        <v>1026.8999999999999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2</v>
      </c>
      <c r="Y220" s="568">
        <f>IFERROR(IF(X220="",0,CEILING((X220/$H220),1)*$H220),"")</f>
        <v>2.4</v>
      </c>
      <c r="Z220" s="36">
        <f>IFERROR(IF(Y220=0,"",ROUNDUP(Y220/H220,0)*0.00651),"")</f>
        <v>6.5100000000000002E-3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2.2100000000000004</v>
      </c>
      <c r="BN220" s="64">
        <f>IFERROR(Y220*I220/H220,"0")</f>
        <v>2.6520000000000001</v>
      </c>
      <c r="BO220" s="64">
        <f>IFERROR(1/J220*(X220/H220),"0")</f>
        <v>4.578754578754579E-3</v>
      </c>
      <c r="BP220" s="64">
        <f>IFERROR(1/J220*(Y220/H220),"0")</f>
        <v>5.4945054945054949E-3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0.83333333333333337</v>
      </c>
      <c r="Y221" s="569">
        <f>IFERROR(Y219/H219,"0")+IFERROR(Y220/H220,"0")</f>
        <v>1</v>
      </c>
      <c r="Z221" s="569">
        <f>IFERROR(IF(Z219="",0,Z219),"0")+IFERROR(IF(Z220="",0,Z220),"0")</f>
        <v>6.5100000000000002E-3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2</v>
      </c>
      <c r="Y222" s="569">
        <f>IFERROR(SUM(Y219:Y220),"0")</f>
        <v>2.4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254</v>
      </c>
      <c r="Y225" s="568">
        <f t="shared" ref="Y225:Y231" si="37">IFERROR(IF(X225="",0,CEILING((X225/$H225),1)*$H225),"")</f>
        <v>255.2</v>
      </c>
      <c r="Z225" s="36">
        <f>IFERROR(IF(Y225=0,"",ROUNDUP(Y225/H225,0)*0.01898),"")</f>
        <v>0.41755999999999999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263.52499999999998</v>
      </c>
      <c r="BN225" s="64">
        <f t="shared" ref="BN225:BN231" si="39">IFERROR(Y225*I225/H225,"0")</f>
        <v>264.77</v>
      </c>
      <c r="BO225" s="64">
        <f t="shared" ref="BO225:BO231" si="40">IFERROR(1/J225*(X225/H225),"0")</f>
        <v>0.34213362068965519</v>
      </c>
      <c r="BP225" s="64">
        <f t="shared" ref="BP225:BP231" si="41">IFERROR(1/J225*(Y225/H225),"0")</f>
        <v>0.34375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7</v>
      </c>
      <c r="Y228" s="568">
        <f t="shared" si="37"/>
        <v>8</v>
      </c>
      <c r="Z228" s="36">
        <f>IFERROR(IF(Y228=0,"",ROUNDUP(Y228/H228,0)*0.00902),"")</f>
        <v>1.804E-2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7.3674999999999997</v>
      </c>
      <c r="BN228" s="64">
        <f t="shared" si="39"/>
        <v>8.42</v>
      </c>
      <c r="BO228" s="64">
        <f t="shared" si="40"/>
        <v>1.3257575757575758E-2</v>
      </c>
      <c r="BP228" s="64">
        <f t="shared" si="41"/>
        <v>1.5151515151515152E-2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23.646551724137932</v>
      </c>
      <c r="Y232" s="569">
        <f>IFERROR(Y225/H225,"0")+IFERROR(Y226/H226,"0")+IFERROR(Y227/H227,"0")+IFERROR(Y228/H228,"0")+IFERROR(Y229/H229,"0")+IFERROR(Y230/H230,"0")+IFERROR(Y231/H231,"0")</f>
        <v>24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0.43559999999999999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261</v>
      </c>
      <c r="Y233" s="569">
        <f>IFERROR(SUM(Y225:Y231),"0")</f>
        <v>263.2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61</v>
      </c>
      <c r="Y271" s="568">
        <f>IFERROR(IF(X271="",0,CEILING((X271/$H271),1)*$H271),"")</f>
        <v>62.4</v>
      </c>
      <c r="Z271" s="36">
        <f>IFERROR(IF(Y271=0,"",ROUNDUP(Y271/H271,0)*0.00651),"")</f>
        <v>0.16925999999999999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67.405000000000015</v>
      </c>
      <c r="BN271" s="64">
        <f>IFERROR(Y271*I271/H271,"0")</f>
        <v>68.952000000000012</v>
      </c>
      <c r="BO271" s="64">
        <f>IFERROR(1/J271*(X271/H271),"0")</f>
        <v>0.13965201465201468</v>
      </c>
      <c r="BP271" s="64">
        <f>IFERROR(1/J271*(Y271/H271),"0")</f>
        <v>0.14285714285714288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51</v>
      </c>
      <c r="Y272" s="568">
        <f>IFERROR(IF(X272="",0,CEILING((X272/$H272),1)*$H272),"")</f>
        <v>52.8</v>
      </c>
      <c r="Z272" s="36">
        <f>IFERROR(IF(Y272=0,"",ROUNDUP(Y272/H272,0)*0.00651),"")</f>
        <v>0.14322000000000001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54.82500000000001</v>
      </c>
      <c r="BN272" s="64">
        <f>IFERROR(Y272*I272/H272,"0")</f>
        <v>56.76</v>
      </c>
      <c r="BO272" s="64">
        <f>IFERROR(1/J272*(X272/H272),"0")</f>
        <v>0.11675824175824177</v>
      </c>
      <c r="BP272" s="64">
        <f>IFERROR(1/J272*(Y272/H272),"0")</f>
        <v>0.12087912087912089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46.666666666666671</v>
      </c>
      <c r="Y273" s="569">
        <f>IFERROR(Y270/H270,"0")+IFERROR(Y271/H271,"0")+IFERROR(Y272/H272,"0")</f>
        <v>48</v>
      </c>
      <c r="Z273" s="569">
        <f>IFERROR(IF(Z270="",0,Z270),"0")+IFERROR(IF(Z271="",0,Z271),"0")+IFERROR(IF(Z272="",0,Z272),"0")</f>
        <v>0.31247999999999998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112</v>
      </c>
      <c r="Y274" s="569">
        <f>IFERROR(SUM(Y270:Y272),"0")</f>
        <v>115.19999999999999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21</v>
      </c>
      <c r="Y306" s="568">
        <f t="shared" si="47"/>
        <v>21.6</v>
      </c>
      <c r="Z306" s="36">
        <f>IFERROR(IF(Y306=0,"",ROUNDUP(Y306/H306,0)*0.00651),"")</f>
        <v>7.8119999999999995E-2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23.66</v>
      </c>
      <c r="BN306" s="64">
        <f t="shared" si="49"/>
        <v>24.335999999999999</v>
      </c>
      <c r="BO306" s="64">
        <f t="shared" si="50"/>
        <v>6.4102564102564111E-2</v>
      </c>
      <c r="BP306" s="64">
        <f t="shared" si="51"/>
        <v>6.5934065934065936E-2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11.666666666666666</v>
      </c>
      <c r="Y307" s="569">
        <f>IFERROR(Y300/H300,"0")+IFERROR(Y301/H301,"0")+IFERROR(Y302/H302,"0")+IFERROR(Y303/H303,"0")+IFERROR(Y304/H304,"0")+IFERROR(Y305/H305,"0")+IFERROR(Y306/H306,"0")</f>
        <v>12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7.8119999999999995E-2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21</v>
      </c>
      <c r="Y308" s="569">
        <f>IFERROR(SUM(Y300:Y306),"0")</f>
        <v>21.6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27</v>
      </c>
      <c r="Y314" s="568">
        <f>IFERROR(IF(X314="",0,CEILING((X314/$H314),1)*$H314),"")</f>
        <v>27</v>
      </c>
      <c r="Z314" s="36">
        <f>IFERROR(IF(Y314=0,"",ROUNDUP(Y314/H314,0)*0.00651),"")</f>
        <v>6.5100000000000005E-2</v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29.58</v>
      </c>
      <c r="BN314" s="64">
        <f>IFERROR(Y314*I314/H314,"0")</f>
        <v>29.58</v>
      </c>
      <c r="BO314" s="64">
        <f>IFERROR(1/J314*(X314/H314),"0")</f>
        <v>5.4945054945054951E-2</v>
      </c>
      <c r="BP314" s="64">
        <f>IFERROR(1/J314*(Y314/H314),"0")</f>
        <v>5.4945054945054951E-2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10</v>
      </c>
      <c r="Y315" s="569">
        <f>IFERROR(Y310/H310,"0")+IFERROR(Y311/H311,"0")+IFERROR(Y312/H312,"0")+IFERROR(Y313/H313,"0")+IFERROR(Y314/H314,"0")</f>
        <v>10</v>
      </c>
      <c r="Z315" s="569">
        <f>IFERROR(IF(Z310="",0,Z310),"0")+IFERROR(IF(Z311="",0,Z311),"0")+IFERROR(IF(Z312="",0,Z312),"0")+IFERROR(IF(Z313="",0,Z313),"0")+IFERROR(IF(Z314="",0,Z314),"0")</f>
        <v>6.5100000000000005E-2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27</v>
      </c>
      <c r="Y316" s="569">
        <f>IFERROR(SUM(Y310:Y314),"0")</f>
        <v>27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193</v>
      </c>
      <c r="Y318" s="568">
        <f>IFERROR(IF(X318="",0,CEILING((X318/$H318),1)*$H318),"")</f>
        <v>193.20000000000002</v>
      </c>
      <c r="Z318" s="36">
        <f>IFERROR(IF(Y318=0,"",ROUNDUP(Y318/H318,0)*0.01898),"")</f>
        <v>0.43653999999999998</v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204.92464285714289</v>
      </c>
      <c r="BN318" s="64">
        <f>IFERROR(Y318*I318/H318,"0")</f>
        <v>205.13700000000003</v>
      </c>
      <c r="BO318" s="64">
        <f>IFERROR(1/J318*(X318/H318),"0")</f>
        <v>0.35900297619047616</v>
      </c>
      <c r="BP318" s="64">
        <f>IFERROR(1/J318*(Y318/H318),"0")</f>
        <v>0.359375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200</v>
      </c>
      <c r="Y319" s="568">
        <f>IFERROR(IF(X319="",0,CEILING((X319/$H319),1)*$H319),"")</f>
        <v>202.79999999999998</v>
      </c>
      <c r="Z319" s="36">
        <f>IFERROR(IF(Y319=0,"",ROUNDUP(Y319/H319,0)*0.01898),"")</f>
        <v>0.49348000000000003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213.30769230769235</v>
      </c>
      <c r="BN319" s="64">
        <f>IFERROR(Y319*I319/H319,"0")</f>
        <v>216.29400000000001</v>
      </c>
      <c r="BO319" s="64">
        <f>IFERROR(1/J319*(X319/H319),"0")</f>
        <v>0.40064102564102566</v>
      </c>
      <c r="BP319" s="64">
        <f>IFERROR(1/J319*(Y319/H319),"0")</f>
        <v>0.40625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150</v>
      </c>
      <c r="Y320" s="568">
        <f>IFERROR(IF(X320="",0,CEILING((X320/$H320),1)*$H320),"")</f>
        <v>151.20000000000002</v>
      </c>
      <c r="Z320" s="36">
        <f>IFERROR(IF(Y320=0,"",ROUNDUP(Y320/H320,0)*0.01898),"")</f>
        <v>0.34164</v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159.26785714285714</v>
      </c>
      <c r="BN320" s="64">
        <f>IFERROR(Y320*I320/H320,"0")</f>
        <v>160.542</v>
      </c>
      <c r="BO320" s="64">
        <f>IFERROR(1/J320*(X320/H320),"0")</f>
        <v>0.27901785714285715</v>
      </c>
      <c r="BP320" s="64">
        <f>IFERROR(1/J320*(Y320/H320),"0")</f>
        <v>0.28125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66.474358974358978</v>
      </c>
      <c r="Y321" s="569">
        <f>IFERROR(Y318/H318,"0")+IFERROR(Y319/H319,"0")+IFERROR(Y320/H320,"0")</f>
        <v>67</v>
      </c>
      <c r="Z321" s="569">
        <f>IFERROR(IF(Z318="",0,Z318),"0")+IFERROR(IF(Z319="",0,Z319),"0")+IFERROR(IF(Z320="",0,Z320),"0")</f>
        <v>1.27166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543</v>
      </c>
      <c r="Y322" s="569">
        <f>IFERROR(SUM(Y318:Y320),"0")</f>
        <v>547.20000000000005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1</v>
      </c>
      <c r="Y327" s="568">
        <f>IFERROR(IF(X327="",0,CEILING((X327/$H327),1)*$H327),"")</f>
        <v>2.5499999999999998</v>
      </c>
      <c r="Z327" s="36">
        <f>IFERROR(IF(Y327=0,"",ROUNDUP(Y327/H327,0)*0.00651),"")</f>
        <v>6.5100000000000002E-3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1.1294117647058823</v>
      </c>
      <c r="BN327" s="64">
        <f>IFERROR(Y327*I327/H327,"0")</f>
        <v>2.88</v>
      </c>
      <c r="BO327" s="64">
        <f>IFERROR(1/J327*(X327/H327),"0")</f>
        <v>2.1547080370609788E-3</v>
      </c>
      <c r="BP327" s="64">
        <f>IFERROR(1/J327*(Y327/H327),"0")</f>
        <v>5.4945054945054949E-3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0.39215686274509809</v>
      </c>
      <c r="Y328" s="569">
        <f>IFERROR(Y324/H324,"0")+IFERROR(Y325/H325,"0")+IFERROR(Y326/H326,"0")+IFERROR(Y327/H327,"0")</f>
        <v>1</v>
      </c>
      <c r="Z328" s="569">
        <f>IFERROR(IF(Z324="",0,Z324),"0")+IFERROR(IF(Z325="",0,Z325),"0")+IFERROR(IF(Z326="",0,Z326),"0")+IFERROR(IF(Z327="",0,Z327),"0")</f>
        <v>6.5100000000000002E-3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1</v>
      </c>
      <c r="Y329" s="569">
        <f>IFERROR(SUM(Y324:Y327),"0")</f>
        <v>2.5499999999999998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43</v>
      </c>
      <c r="Y338" s="568">
        <f>IFERROR(IF(X338="",0,CEILING((X338/$H338),1)*$H338),"")</f>
        <v>48.599999999999994</v>
      </c>
      <c r="Z338" s="36">
        <f>IFERROR(IF(Y338=0,"",ROUNDUP(Y338/H338,0)*0.01898),"")</f>
        <v>0.11388000000000001</v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45.755185185185184</v>
      </c>
      <c r="BN338" s="64">
        <f>IFERROR(Y338*I338/H338,"0")</f>
        <v>51.713999999999992</v>
      </c>
      <c r="BO338" s="64">
        <f>IFERROR(1/J338*(X338/H338),"0")</f>
        <v>8.2947530864197538E-2</v>
      </c>
      <c r="BP338" s="64">
        <f>IFERROR(1/J338*(Y338/H338),"0")</f>
        <v>9.375E-2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5.3086419753086425</v>
      </c>
      <c r="Y341" s="569">
        <f>IFERROR(Y338/H338,"0")+IFERROR(Y339/H339,"0")+IFERROR(Y340/H340,"0")</f>
        <v>6</v>
      </c>
      <c r="Z341" s="569">
        <f>IFERROR(IF(Z338="",0,Z338),"0")+IFERROR(IF(Z339="",0,Z339),"0")+IFERROR(IF(Z340="",0,Z340),"0")</f>
        <v>0.11388000000000001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43</v>
      </c>
      <c r="Y342" s="569">
        <f>IFERROR(SUM(Y338:Y340),"0")</f>
        <v>48.599999999999994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500</v>
      </c>
      <c r="Y346" s="568">
        <f t="shared" ref="Y346:Y352" si="52">IFERROR(IF(X346="",0,CEILING((X346/$H346),1)*$H346),"")</f>
        <v>510</v>
      </c>
      <c r="Z346" s="36">
        <f>IFERROR(IF(Y346=0,"",ROUNDUP(Y346/H346,0)*0.02175),"")</f>
        <v>0.73949999999999994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516</v>
      </c>
      <c r="BN346" s="64">
        <f t="shared" ref="BN346:BN352" si="54">IFERROR(Y346*I346/H346,"0")</f>
        <v>526.32000000000005</v>
      </c>
      <c r="BO346" s="64">
        <f t="shared" ref="BO346:BO352" si="55">IFERROR(1/J346*(X346/H346),"0")</f>
        <v>0.69444444444444442</v>
      </c>
      <c r="BP346" s="64">
        <f t="shared" ref="BP346:BP352" si="56">IFERROR(1/J346*(Y346/H346),"0")</f>
        <v>0.70833333333333326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267</v>
      </c>
      <c r="Y347" s="568">
        <f t="shared" si="52"/>
        <v>270</v>
      </c>
      <c r="Z347" s="36">
        <f>IFERROR(IF(Y347=0,"",ROUNDUP(Y347/H347,0)*0.02175),"")</f>
        <v>0.39149999999999996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275.54399999999998</v>
      </c>
      <c r="BN347" s="64">
        <f t="shared" si="54"/>
        <v>278.64000000000004</v>
      </c>
      <c r="BO347" s="64">
        <f t="shared" si="55"/>
        <v>0.37083333333333335</v>
      </c>
      <c r="BP347" s="64">
        <f t="shared" si="56"/>
        <v>0.375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200</v>
      </c>
      <c r="Y348" s="568">
        <f t="shared" si="52"/>
        <v>210</v>
      </c>
      <c r="Z348" s="36">
        <f>IFERROR(IF(Y348=0,"",ROUNDUP(Y348/H348,0)*0.02175),"")</f>
        <v>0.30449999999999999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206.4</v>
      </c>
      <c r="BN348" s="64">
        <f t="shared" si="54"/>
        <v>216.72</v>
      </c>
      <c r="BO348" s="64">
        <f t="shared" si="55"/>
        <v>0.27777777777777779</v>
      </c>
      <c r="BP348" s="64">
        <f t="shared" si="56"/>
        <v>0.29166666666666663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200</v>
      </c>
      <c r="Y349" s="568">
        <f t="shared" si="52"/>
        <v>210</v>
      </c>
      <c r="Z349" s="36">
        <f>IFERROR(IF(Y349=0,"",ROUNDUP(Y349/H349,0)*0.02175),"")</f>
        <v>0.30449999999999999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206.4</v>
      </c>
      <c r="BN349" s="64">
        <f t="shared" si="54"/>
        <v>216.72</v>
      </c>
      <c r="BO349" s="64">
        <f t="shared" si="55"/>
        <v>0.27777777777777779</v>
      </c>
      <c r="BP349" s="64">
        <f t="shared" si="56"/>
        <v>0.29166666666666663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77.8</v>
      </c>
      <c r="Y353" s="569">
        <f>IFERROR(Y346/H346,"0")+IFERROR(Y347/H347,"0")+IFERROR(Y348/H348,"0")+IFERROR(Y349/H349,"0")+IFERROR(Y350/H350,"0")+IFERROR(Y351/H351,"0")+IFERROR(Y352/H352,"0")</f>
        <v>80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1.7399999999999998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1167</v>
      </c>
      <c r="Y354" s="569">
        <f>IFERROR(SUM(Y346:Y352),"0")</f>
        <v>1200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500</v>
      </c>
      <c r="Y356" s="568">
        <f>IFERROR(IF(X356="",0,CEILING((X356/$H356),1)*$H356),"")</f>
        <v>510</v>
      </c>
      <c r="Z356" s="36">
        <f>IFERROR(IF(Y356=0,"",ROUNDUP(Y356/H356,0)*0.02175),"")</f>
        <v>0.73949999999999994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516</v>
      </c>
      <c r="BN356" s="64">
        <f>IFERROR(Y356*I356/H356,"0")</f>
        <v>526.32000000000005</v>
      </c>
      <c r="BO356" s="64">
        <f>IFERROR(1/J356*(X356/H356),"0")</f>
        <v>0.69444444444444442</v>
      </c>
      <c r="BP356" s="64">
        <f>IFERROR(1/J356*(Y356/H356),"0")</f>
        <v>0.70833333333333326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33.333333333333336</v>
      </c>
      <c r="Y358" s="569">
        <f>IFERROR(Y356/H356,"0")+IFERROR(Y357/H357,"0")</f>
        <v>34</v>
      </c>
      <c r="Z358" s="569">
        <f>IFERROR(IF(Z356="",0,Z356),"0")+IFERROR(IF(Z357="",0,Z357),"0")</f>
        <v>0.73949999999999994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500</v>
      </c>
      <c r="Y359" s="569">
        <f>IFERROR(SUM(Y356:Y357),"0")</f>
        <v>510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196</v>
      </c>
      <c r="Y366" s="568">
        <f>IFERROR(IF(X366="",0,CEILING((X366/$H366),1)*$H366),"")</f>
        <v>198</v>
      </c>
      <c r="Z366" s="36">
        <f>IFERROR(IF(Y366=0,"",ROUNDUP(Y366/H366,0)*0.01898),"")</f>
        <v>0.41755999999999999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207.30266666666665</v>
      </c>
      <c r="BN366" s="64">
        <f>IFERROR(Y366*I366/H366,"0")</f>
        <v>209.41800000000001</v>
      </c>
      <c r="BO366" s="64">
        <f>IFERROR(1/J366*(X366/H366),"0")</f>
        <v>0.34027777777777779</v>
      </c>
      <c r="BP366" s="64">
        <f>IFERROR(1/J366*(Y366/H366),"0")</f>
        <v>0.34375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21.777777777777779</v>
      </c>
      <c r="Y367" s="569">
        <f>IFERROR(Y366/H366,"0")</f>
        <v>22</v>
      </c>
      <c r="Z367" s="569">
        <f>IFERROR(IF(Z366="",0,Z366),"0")</f>
        <v>0.41755999999999999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196</v>
      </c>
      <c r="Y368" s="569">
        <f>IFERROR(SUM(Y366:Y366),"0")</f>
        <v>198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500</v>
      </c>
      <c r="Y382" s="568">
        <f>IFERROR(IF(X382="",0,CEILING((X382/$H382),1)*$H382),"")</f>
        <v>504</v>
      </c>
      <c r="Z382" s="36">
        <f>IFERROR(IF(Y382=0,"",ROUNDUP(Y382/H382,0)*0.01898),"")</f>
        <v>1.06288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528.83333333333337</v>
      </c>
      <c r="BN382" s="64">
        <f>IFERROR(Y382*I382/H382,"0")</f>
        <v>533.06399999999996</v>
      </c>
      <c r="BO382" s="64">
        <f>IFERROR(1/J382*(X382/H382),"0")</f>
        <v>0.86805555555555558</v>
      </c>
      <c r="BP382" s="64">
        <f>IFERROR(1/J382*(Y382/H382),"0")</f>
        <v>0.875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55.555555555555557</v>
      </c>
      <c r="Y384" s="569">
        <f>IFERROR(Y382/H382,"0")+IFERROR(Y383/H383,"0")</f>
        <v>56</v>
      </c>
      <c r="Z384" s="569">
        <f>IFERROR(IF(Z382="",0,Z382),"0")+IFERROR(IF(Z383="",0,Z383),"0")</f>
        <v>1.06288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500</v>
      </c>
      <c r="Y385" s="569">
        <f>IFERROR(SUM(Y382:Y383),"0")</f>
        <v>504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4</v>
      </c>
      <c r="Y401" s="568">
        <f t="shared" si="57"/>
        <v>4.2</v>
      </c>
      <c r="Z401" s="36">
        <f t="shared" si="62"/>
        <v>1.004E-2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4.2476190476190476</v>
      </c>
      <c r="BN401" s="64">
        <f t="shared" si="59"/>
        <v>4.46</v>
      </c>
      <c r="BO401" s="64">
        <f t="shared" si="60"/>
        <v>8.1400081400081412E-3</v>
      </c>
      <c r="BP401" s="64">
        <f t="shared" si="61"/>
        <v>8.5470085470085479E-3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1.9047619047619047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1.004E-2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4</v>
      </c>
      <c r="Y404" s="569">
        <f>IFERROR(SUM(Y393:Y402),"0")</f>
        <v>4.2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155</v>
      </c>
      <c r="Y435" s="568">
        <f t="shared" ref="Y435:Y449" si="63">IFERROR(IF(X435="",0,CEILING((X435/$H435),1)*$H435),"")</f>
        <v>158.4</v>
      </c>
      <c r="Z435" s="36">
        <f t="shared" ref="Z435:Z441" si="64">IFERROR(IF(Y435=0,"",ROUNDUP(Y435/H435,0)*0.01196),"")</f>
        <v>0.35880000000000001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165.56818181818178</v>
      </c>
      <c r="BN435" s="64">
        <f t="shared" ref="BN435:BN449" si="66">IFERROR(Y435*I435/H435,"0")</f>
        <v>169.2</v>
      </c>
      <c r="BO435" s="64">
        <f t="shared" ref="BO435:BO449" si="67">IFERROR(1/J435*(X435/H435),"0")</f>
        <v>0.28226981351981351</v>
      </c>
      <c r="BP435" s="64">
        <f t="shared" ref="BP435:BP449" si="68">IFERROR(1/J435*(Y435/H435),"0")</f>
        <v>0.28846153846153849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131</v>
      </c>
      <c r="Y436" s="568">
        <f t="shared" si="63"/>
        <v>132</v>
      </c>
      <c r="Z436" s="36">
        <f t="shared" si="64"/>
        <v>0.29899999999999999</v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139.93181818181816</v>
      </c>
      <c r="BN436" s="64">
        <f t="shared" si="66"/>
        <v>140.99999999999997</v>
      </c>
      <c r="BO436" s="64">
        <f t="shared" si="67"/>
        <v>0.23856351981351981</v>
      </c>
      <c r="BP436" s="64">
        <f t="shared" si="68"/>
        <v>0.24038461538461539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600</v>
      </c>
      <c r="Y437" s="568">
        <f t="shared" si="63"/>
        <v>601.92000000000007</v>
      </c>
      <c r="Z437" s="36">
        <f t="shared" si="64"/>
        <v>1.36344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640.90909090909088</v>
      </c>
      <c r="BN437" s="64">
        <f t="shared" si="66"/>
        <v>642.96</v>
      </c>
      <c r="BO437" s="64">
        <f t="shared" si="67"/>
        <v>1.0926573426573427</v>
      </c>
      <c r="BP437" s="64">
        <f t="shared" si="68"/>
        <v>1.0961538461538463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300</v>
      </c>
      <c r="Y440" s="568">
        <f t="shared" si="63"/>
        <v>300.96000000000004</v>
      </c>
      <c r="Z440" s="36">
        <f t="shared" si="64"/>
        <v>0.68171999999999999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320.45454545454544</v>
      </c>
      <c r="BN440" s="64">
        <f t="shared" si="66"/>
        <v>321.48</v>
      </c>
      <c r="BO440" s="64">
        <f t="shared" si="67"/>
        <v>0.54632867132867136</v>
      </c>
      <c r="BP440" s="64">
        <f t="shared" si="68"/>
        <v>0.54807692307692313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13</v>
      </c>
      <c r="Y443" s="568">
        <f t="shared" si="63"/>
        <v>14.4</v>
      </c>
      <c r="Z443" s="36">
        <f>IFERROR(IF(Y443=0,"",ROUNDUP(Y443/H443,0)*0.00902),"")</f>
        <v>3.6080000000000001E-2</v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13.758333333333333</v>
      </c>
      <c r="BN443" s="64">
        <f t="shared" si="66"/>
        <v>15.24</v>
      </c>
      <c r="BO443" s="64">
        <f t="shared" si="67"/>
        <v>2.7356902356902357E-2</v>
      </c>
      <c r="BP443" s="64">
        <f t="shared" si="68"/>
        <v>3.0303030303030304E-2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228.23232323232321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230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2.7390399999999997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1199</v>
      </c>
      <c r="Y451" s="569">
        <f>IFERROR(SUM(Y435:Y449),"0")</f>
        <v>1207.6800000000003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150</v>
      </c>
      <c r="Y453" s="568">
        <f>IFERROR(IF(X453="",0,CEILING((X453/$H453),1)*$H453),"")</f>
        <v>153.12</v>
      </c>
      <c r="Z453" s="36">
        <f>IFERROR(IF(Y453=0,"",ROUNDUP(Y453/H453,0)*0.01196),"")</f>
        <v>0.34683999999999998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160.22727272727272</v>
      </c>
      <c r="BN453" s="64">
        <f>IFERROR(Y453*I453/H453,"0")</f>
        <v>163.56</v>
      </c>
      <c r="BO453" s="64">
        <f>IFERROR(1/J453*(X453/H453),"0")</f>
        <v>0.27316433566433568</v>
      </c>
      <c r="BP453" s="64">
        <f>IFERROR(1/J453*(Y453/H453),"0")</f>
        <v>0.27884615384615385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17</v>
      </c>
      <c r="Y455" s="568">
        <f>IFERROR(IF(X455="",0,CEILING((X455/$H455),1)*$H455),"")</f>
        <v>19.2</v>
      </c>
      <c r="Z455" s="36">
        <f>IFERROR(IF(Y455=0,"",ROUNDUP(Y455/H455,0)*0.00902),"")</f>
        <v>3.6080000000000001E-2</v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24.543750000000003</v>
      </c>
      <c r="BN455" s="64">
        <f>IFERROR(Y455*I455/H455,"0")</f>
        <v>27.72</v>
      </c>
      <c r="BO455" s="64">
        <f>IFERROR(1/J455*(X455/H455),"0")</f>
        <v>2.6830808080808084E-2</v>
      </c>
      <c r="BP455" s="64">
        <f>IFERROR(1/J455*(Y455/H455),"0")</f>
        <v>3.0303030303030304E-2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31.950757575757574</v>
      </c>
      <c r="Y456" s="569">
        <f>IFERROR(Y453/H453,"0")+IFERROR(Y454/H454,"0")+IFERROR(Y455/H455,"0")</f>
        <v>33</v>
      </c>
      <c r="Z456" s="569">
        <f>IFERROR(IF(Z453="",0,Z453),"0")+IFERROR(IF(Z454="",0,Z454),"0")+IFERROR(IF(Z455="",0,Z455),"0")</f>
        <v>0.38291999999999998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167</v>
      </c>
      <c r="Y457" s="569">
        <f>IFERROR(SUM(Y453:Y455),"0")</f>
        <v>172.32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136</v>
      </c>
      <c r="Y459" s="568">
        <f t="shared" ref="Y459:Y465" si="69">IFERROR(IF(X459="",0,CEILING((X459/$H459),1)*$H459),"")</f>
        <v>137.28</v>
      </c>
      <c r="Z459" s="36">
        <f>IFERROR(IF(Y459=0,"",ROUNDUP(Y459/H459,0)*0.01196),"")</f>
        <v>0.31096000000000001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145.27272727272725</v>
      </c>
      <c r="BN459" s="64">
        <f t="shared" ref="BN459:BN465" si="71">IFERROR(Y459*I459/H459,"0")</f>
        <v>146.63999999999999</v>
      </c>
      <c r="BO459" s="64">
        <f t="shared" ref="BO459:BO465" si="72">IFERROR(1/J459*(X459/H459),"0")</f>
        <v>0.24766899766899769</v>
      </c>
      <c r="BP459" s="64">
        <f t="shared" ref="BP459:BP465" si="73">IFERROR(1/J459*(Y459/H459),"0")</f>
        <v>0.25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201</v>
      </c>
      <c r="Y460" s="568">
        <f t="shared" si="69"/>
        <v>205.92000000000002</v>
      </c>
      <c r="Z460" s="36">
        <f>IFERROR(IF(Y460=0,"",ROUNDUP(Y460/H460,0)*0.01196),"")</f>
        <v>0.46644000000000002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214.70454545454541</v>
      </c>
      <c r="BN460" s="64">
        <f t="shared" si="71"/>
        <v>219.95999999999998</v>
      </c>
      <c r="BO460" s="64">
        <f t="shared" si="72"/>
        <v>0.36604020979020974</v>
      </c>
      <c r="BP460" s="64">
        <f t="shared" si="73"/>
        <v>0.375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200</v>
      </c>
      <c r="Y461" s="568">
        <f t="shared" si="69"/>
        <v>200.64000000000001</v>
      </c>
      <c r="Z461" s="36">
        <f>IFERROR(IF(Y461=0,"",ROUNDUP(Y461/H461,0)*0.01196),"")</f>
        <v>0.45448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213.63636363636363</v>
      </c>
      <c r="BN461" s="64">
        <f t="shared" si="71"/>
        <v>214.32</v>
      </c>
      <c r="BO461" s="64">
        <f t="shared" si="72"/>
        <v>0.36421911421911418</v>
      </c>
      <c r="BP461" s="64">
        <f t="shared" si="73"/>
        <v>0.36538461538461542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101.70454545454544</v>
      </c>
      <c r="Y466" s="569">
        <f>IFERROR(Y459/H459,"0")+IFERROR(Y460/H460,"0")+IFERROR(Y461/H461,"0")+IFERROR(Y462/H462,"0")+IFERROR(Y463/H463,"0")+IFERROR(Y464/H464,"0")+IFERROR(Y465/H465,"0")</f>
        <v>103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1.2318800000000001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537</v>
      </c>
      <c r="Y467" s="569">
        <f>IFERROR(SUM(Y459:Y465),"0")</f>
        <v>543.84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10277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10436.59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10867.991324107737</v>
      </c>
      <c r="Y511" s="569">
        <f>IFERROR(SUM(BN22:BN507),"0")</f>
        <v>11036.907999999998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18</v>
      </c>
      <c r="Y512" s="38">
        <f>ROUNDUP(SUM(BP22:BP507),0)</f>
        <v>19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11317.991324107737</v>
      </c>
      <c r="Y513" s="569">
        <f>GrossWeightTotalR+PalletQtyTotalR*25</f>
        <v>11511.907999999998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1927.0349155345266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1953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21.438089999999999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92.5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793.4</v>
      </c>
      <c r="E520" s="46">
        <f>IFERROR(Y89*1,"0")+IFERROR(Y90*1,"0")+IFERROR(Y91*1,"0")+IFERROR(Y95*1,"0")+IFERROR(Y96*1,"0")+IFERROR(Y97*1,"0")+IFERROR(Y98*1,"0")+IFERROR(Y99*1,"0")+IFERROR(Y100*1,"0")</f>
        <v>699.3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705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663.3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2117.7000000000003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263.2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115.19999999999999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598.35</v>
      </c>
      <c r="S520" s="46">
        <f>IFERROR(Y338*1,"0")+IFERROR(Y339*1,"0")+IFERROR(Y340*1,"0")</f>
        <v>48.599999999999994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1908</v>
      </c>
      <c r="U520" s="46">
        <f>IFERROR(Y371*1,"0")+IFERROR(Y372*1,"0")+IFERROR(Y373*1,"0")+IFERROR(Y374*1,"0")+IFERROR(Y378*1,"0")+IFERROR(Y382*1,"0")+IFERROR(Y383*1,"0")+IFERROR(Y387*1,"0")</f>
        <v>504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4.2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1923.8400000000004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2025-07-24T08:43:31Z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