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8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5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4" i="1"/>
  <c r="AH105" i="1"/>
  <c r="AH106" i="1"/>
  <c r="AH107" i="1"/>
  <c r="AH108" i="1"/>
  <c r="AH109" i="1"/>
  <c r="AH111" i="1"/>
  <c r="AH113" i="1"/>
  <c r="AH114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6" i="1" s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6" i="1" s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 s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0" i="1"/>
  <c r="AD11" i="1"/>
  <c r="AD12" i="1"/>
  <c r="AD39" i="1"/>
  <c r="AD40" i="1"/>
  <c r="AD56" i="1"/>
  <c r="AD57" i="1"/>
  <c r="AD64" i="1"/>
  <c r="AD80" i="1"/>
  <c r="AD81" i="1"/>
  <c r="AD99" i="1"/>
  <c r="AD101" i="1"/>
  <c r="AD6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H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AL6" i="1" l="1"/>
  <c r="Y56" i="1"/>
  <c r="K6" i="1"/>
  <c r="Y50" i="1"/>
  <c r="W6" i="1"/>
  <c r="AK6" i="1"/>
  <c r="AJ6" i="1"/>
  <c r="L6" i="1"/>
  <c r="J6" i="1"/>
</calcChain>
</file>

<file path=xl/sharedStrings.xml><?xml version="1.0" encoding="utf-8"?>
<sst xmlns="http://schemas.openxmlformats.org/spreadsheetml/2006/main" count="277" uniqueCount="147">
  <si>
    <t>Период: 04.06.2025 - 11.06.2025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</si>
  <si>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</si>
  <si>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</si>
  <si>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</si>
  <si>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</si>
  <si>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</si>
  <si>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</si>
  <si>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</si>
  <si>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</si>
  <si>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</si>
  <si>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</si>
  <si>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</si>
  <si>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</si>
  <si>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</si>
  <si>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</si>
  <si>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</si>
  <si>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</si>
  <si>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</si>
  <si>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</si>
  <si>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</si>
  <si>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</si>
  <si>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</si>
  <si>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</si>
  <si>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</si>
  <si>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</si>
  <si>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</si>
  <si>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</si>
  <si>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</si>
  <si>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</si>
  <si>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</si>
  <si>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</si>
  <si>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</si>
  <si>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</si>
  <si>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</si>
  <si>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</si>
  <si>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</si>
  <si>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</si>
  <si>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</si>
  <si>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</si>
  <si>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</si>
  <si>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</si>
  <si>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</si>
  <si>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</si>
  <si>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</si>
  <si>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</si>
  <si>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</si>
  <si>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</si>
  <si>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</si>
  <si>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</si>
  <si>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</si>
  <si>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</si>
  <si>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</si>
  <si>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</si>
  <si>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</si>
  <si>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</si>
  <si>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</si>
  <si>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</si>
  <si>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</si>
  <si>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</si>
  <si>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</si>
  <si>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</si>
  <si>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</si>
  <si>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</si>
  <si>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</si>
  <si>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</si>
  <si>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</si>
  <si>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</si>
  <si>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</si>
  <si>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</si>
  <si>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</si>
  <si>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</si>
  <si>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</si>
  <si>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</si>
  <si>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</si>
  <si>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</si>
  <si>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</si>
  <si>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</si>
  <si>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</si>
  <si>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</si>
  <si>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</si>
  <si>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</si>
  <si>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</si>
  <si>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</si>
  <si>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</si>
  <si>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</si>
  <si>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</si>
  <si>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</si>
  <si>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</si>
  <si>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</si>
  <si>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</si>
  <si>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</si>
  <si>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</si>
  <si>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</si>
  <si>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</si>
  <si>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</si>
  <si>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</si>
  <si>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</si>
  <si>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</si>
  <si>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</si>
  <si>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</si>
  <si>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</si>
  <si>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</si>
  <si>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</si>
  <si>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</si>
  <si>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</si>
  <si>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</si>
  <si>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</si>
  <si>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</si>
  <si>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</si>
  <si>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</si>
  <si>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</si>
  <si>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</si>
  <si>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</si>
  <si>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</si>
  <si>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</si>
  <si>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</si>
  <si>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</si>
  <si>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</si>
  <si>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</si>
  <si>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</si>
  <si>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</si>
  <si>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</si>
  <si>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</si>
  <si>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</si>
  <si>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</si>
  <si>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</si>
  <si>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</si>
  <si>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</si>
  <si>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</si>
  <si>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</si>
  <si>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</si>
  <si>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</si>
  <si>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</si>
  <si>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</si>
  <si>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</si>
  <si>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</si>
  <si>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</si>
  <si>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</si>
  <si>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12,06,</t>
  </si>
  <si>
    <t>13,06,</t>
  </si>
  <si>
    <t>16,06,</t>
  </si>
  <si>
    <t>17,06,</t>
  </si>
  <si>
    <t>23,05,</t>
  </si>
  <si>
    <t>30,05,</t>
  </si>
  <si>
    <t>06,06,</t>
  </si>
  <si>
    <t>11,06,</t>
  </si>
  <si>
    <t>12,2т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</si>
</sst>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1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30.05.2025 - 06.06.2025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06,06,</v>
          </cell>
          <cell r="M5" t="str">
            <v>09,06,</v>
          </cell>
          <cell r="N5" t="str">
            <v>10,06,</v>
          </cell>
          <cell r="O5" t="str">
            <v>11,06,</v>
          </cell>
          <cell r="V5" t="str">
            <v>12,06,</v>
          </cell>
          <cell r="X5" t="str">
            <v>13,06,</v>
          </cell>
          <cell r="AE5" t="str">
            <v>16,05,</v>
          </cell>
          <cell r="AF5" t="str">
            <v>23,05,</v>
          </cell>
          <cell r="AG5" t="str">
            <v>30,05,</v>
          </cell>
          <cell r="AH5" t="str">
            <v>06,06,</v>
          </cell>
        </row>
        <row r="6">
          <cell r="E6">
            <v>132748.97100000002</v>
          </cell>
          <cell r="F6">
            <v>45689.594999999994</v>
          </cell>
          <cell r="J6">
            <v>141110.08800000002</v>
          </cell>
          <cell r="K6">
            <v>-8361.1169999999984</v>
          </cell>
          <cell r="L6">
            <v>29330</v>
          </cell>
          <cell r="M6">
            <v>15200</v>
          </cell>
          <cell r="N6">
            <v>28110</v>
          </cell>
          <cell r="O6">
            <v>28440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28010</v>
          </cell>
          <cell r="W6">
            <v>25139.794200000008</v>
          </cell>
          <cell r="X6">
            <v>29700</v>
          </cell>
          <cell r="AA6">
            <v>0</v>
          </cell>
          <cell r="AB6">
            <v>0</v>
          </cell>
          <cell r="AC6">
            <v>0</v>
          </cell>
          <cell r="AD6">
            <v>7050</v>
          </cell>
          <cell r="AE6">
            <v>26695.398000000001</v>
          </cell>
          <cell r="AF6">
            <v>23482.424599999995</v>
          </cell>
          <cell r="AG6">
            <v>23436.543800000003</v>
          </cell>
          <cell r="AH6">
            <v>23258.664000000001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330.53399999999999</v>
          </cell>
          <cell r="D7">
            <v>613.548</v>
          </cell>
          <cell r="E7">
            <v>549.89400000000001</v>
          </cell>
          <cell r="F7">
            <v>370.82</v>
          </cell>
          <cell r="G7" t="str">
            <v>н</v>
          </cell>
          <cell r="H7">
            <v>1</v>
          </cell>
          <cell r="I7">
            <v>45</v>
          </cell>
          <cell r="J7">
            <v>570.99</v>
          </cell>
          <cell r="K7">
            <v>-21.096000000000004</v>
          </cell>
          <cell r="L7">
            <v>120</v>
          </cell>
          <cell r="M7">
            <v>50</v>
          </cell>
          <cell r="N7">
            <v>100</v>
          </cell>
          <cell r="O7">
            <v>50</v>
          </cell>
          <cell r="V7">
            <v>100</v>
          </cell>
          <cell r="W7">
            <v>109.97880000000001</v>
          </cell>
          <cell r="X7">
            <v>100</v>
          </cell>
          <cell r="Y7">
            <v>8.0999247127628227</v>
          </cell>
          <cell r="Z7">
            <v>3.3717407354872027</v>
          </cell>
          <cell r="AD7">
            <v>0</v>
          </cell>
          <cell r="AE7">
            <v>106.48875</v>
          </cell>
          <cell r="AF7">
            <v>120.4768</v>
          </cell>
          <cell r="AG7">
            <v>119.60119999999999</v>
          </cell>
          <cell r="AH7">
            <v>119.012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254.76900000000001</v>
          </cell>
          <cell r="D8">
            <v>815.755</v>
          </cell>
          <cell r="E8">
            <v>1024.027</v>
          </cell>
          <cell r="F8">
            <v>14.188000000000001</v>
          </cell>
          <cell r="G8" t="str">
            <v>ябл</v>
          </cell>
          <cell r="H8">
            <v>1</v>
          </cell>
          <cell r="I8">
            <v>45</v>
          </cell>
          <cell r="J8">
            <v>1200.396</v>
          </cell>
          <cell r="K8">
            <v>-176.36899999999991</v>
          </cell>
          <cell r="L8">
            <v>180</v>
          </cell>
          <cell r="M8">
            <v>220</v>
          </cell>
          <cell r="N8">
            <v>200</v>
          </cell>
          <cell r="O8">
            <v>450</v>
          </cell>
          <cell r="V8">
            <v>450</v>
          </cell>
          <cell r="W8">
            <v>204.80540000000002</v>
          </cell>
          <cell r="X8">
            <v>400</v>
          </cell>
          <cell r="Y8">
            <v>9.3463746561369963</v>
          </cell>
          <cell r="Z8">
            <v>6.9275517149450155E-2</v>
          </cell>
          <cell r="AD8">
            <v>0</v>
          </cell>
          <cell r="AE8">
            <v>161.79300000000001</v>
          </cell>
          <cell r="AF8">
            <v>118.6396</v>
          </cell>
          <cell r="AG8">
            <v>138.61500000000001</v>
          </cell>
          <cell r="AH8">
            <v>249.55799999999999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1306.9960000000001</v>
          </cell>
          <cell r="D9">
            <v>1720.6849999999999</v>
          </cell>
          <cell r="E9">
            <v>2164.1030000000001</v>
          </cell>
          <cell r="F9">
            <v>739.80600000000004</v>
          </cell>
          <cell r="G9" t="str">
            <v>ткмай</v>
          </cell>
          <cell r="H9">
            <v>1</v>
          </cell>
          <cell r="I9">
            <v>45</v>
          </cell>
          <cell r="J9">
            <v>2336.9879999999998</v>
          </cell>
          <cell r="K9">
            <v>-172.88499999999976</v>
          </cell>
          <cell r="L9">
            <v>500</v>
          </cell>
          <cell r="M9">
            <v>300</v>
          </cell>
          <cell r="N9">
            <v>450</v>
          </cell>
          <cell r="O9">
            <v>350</v>
          </cell>
          <cell r="V9">
            <v>650</v>
          </cell>
          <cell r="W9">
            <v>432.82060000000001</v>
          </cell>
          <cell r="X9">
            <v>550</v>
          </cell>
          <cell r="Y9">
            <v>8.1784600825376614</v>
          </cell>
          <cell r="Z9">
            <v>1.7092670727779593</v>
          </cell>
          <cell r="AD9">
            <v>0</v>
          </cell>
          <cell r="AE9">
            <v>614</v>
          </cell>
          <cell r="AF9">
            <v>543.6</v>
          </cell>
          <cell r="AG9">
            <v>400.61019999999996</v>
          </cell>
          <cell r="AH9">
            <v>537.00300000000004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833</v>
          </cell>
          <cell r="D10">
            <v>3393</v>
          </cell>
          <cell r="E10">
            <v>3013</v>
          </cell>
          <cell r="F10">
            <v>1142</v>
          </cell>
          <cell r="G10" t="str">
            <v>ябл</v>
          </cell>
          <cell r="H10">
            <v>0.4</v>
          </cell>
          <cell r="I10">
            <v>45</v>
          </cell>
          <cell r="J10">
            <v>3090</v>
          </cell>
          <cell r="K10">
            <v>-77</v>
          </cell>
          <cell r="L10">
            <v>500</v>
          </cell>
          <cell r="M10">
            <v>300</v>
          </cell>
          <cell r="N10">
            <v>500</v>
          </cell>
          <cell r="O10">
            <v>400</v>
          </cell>
          <cell r="V10">
            <v>600</v>
          </cell>
          <cell r="W10">
            <v>496.6</v>
          </cell>
          <cell r="X10">
            <v>550</v>
          </cell>
          <cell r="Y10">
            <v>8.0386629077728546</v>
          </cell>
          <cell r="Z10">
            <v>2.2996375352396292</v>
          </cell>
          <cell r="AD10">
            <v>530</v>
          </cell>
          <cell r="AE10">
            <v>439.25</v>
          </cell>
          <cell r="AF10">
            <v>390.8</v>
          </cell>
          <cell r="AG10">
            <v>404.4</v>
          </cell>
          <cell r="AH10">
            <v>496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1998</v>
          </cell>
          <cell r="D11">
            <v>4648</v>
          </cell>
          <cell r="E11">
            <v>4966</v>
          </cell>
          <cell r="F11">
            <v>1544</v>
          </cell>
          <cell r="G11">
            <v>0</v>
          </cell>
          <cell r="H11">
            <v>0.45</v>
          </cell>
          <cell r="I11">
            <v>45</v>
          </cell>
          <cell r="J11">
            <v>5143</v>
          </cell>
          <cell r="K11">
            <v>-177</v>
          </cell>
          <cell r="L11">
            <v>1000</v>
          </cell>
          <cell r="M11">
            <v>500</v>
          </cell>
          <cell r="N11">
            <v>1100</v>
          </cell>
          <cell r="O11">
            <v>1100</v>
          </cell>
          <cell r="V11">
            <v>700</v>
          </cell>
          <cell r="W11">
            <v>873.2</v>
          </cell>
          <cell r="X11">
            <v>900</v>
          </cell>
          <cell r="Y11">
            <v>7.8378378378378377</v>
          </cell>
          <cell r="Z11">
            <v>1.7682088868529546</v>
          </cell>
          <cell r="AD11">
            <v>600</v>
          </cell>
          <cell r="AE11">
            <v>1002.5</v>
          </cell>
          <cell r="AF11">
            <v>817</v>
          </cell>
          <cell r="AG11">
            <v>805.8</v>
          </cell>
          <cell r="AH11">
            <v>732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1834</v>
          </cell>
          <cell r="D12">
            <v>4914</v>
          </cell>
          <cell r="E12">
            <v>5058</v>
          </cell>
          <cell r="F12">
            <v>1597</v>
          </cell>
          <cell r="G12" t="str">
            <v>оконч</v>
          </cell>
          <cell r="H12">
            <v>0.45</v>
          </cell>
          <cell r="I12">
            <v>45</v>
          </cell>
          <cell r="J12">
            <v>5194</v>
          </cell>
          <cell r="K12">
            <v>-136</v>
          </cell>
          <cell r="L12">
            <v>1000</v>
          </cell>
          <cell r="M12">
            <v>300</v>
          </cell>
          <cell r="N12">
            <v>1100</v>
          </cell>
          <cell r="O12">
            <v>900</v>
          </cell>
          <cell r="V12">
            <v>1000</v>
          </cell>
          <cell r="W12">
            <v>873.6</v>
          </cell>
          <cell r="X12">
            <v>1000</v>
          </cell>
          <cell r="Y12">
            <v>7.8949175824175821</v>
          </cell>
          <cell r="Z12">
            <v>1.8280677655677655</v>
          </cell>
          <cell r="AD12">
            <v>690</v>
          </cell>
          <cell r="AE12">
            <v>1060.5</v>
          </cell>
          <cell r="AF12">
            <v>803.2</v>
          </cell>
          <cell r="AG12">
            <v>815.8</v>
          </cell>
          <cell r="AH12">
            <v>923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21</v>
          </cell>
          <cell r="D13">
            <v>42</v>
          </cell>
          <cell r="E13">
            <v>32</v>
          </cell>
          <cell r="F13">
            <v>28</v>
          </cell>
          <cell r="G13">
            <v>0</v>
          </cell>
          <cell r="H13">
            <v>0.4</v>
          </cell>
          <cell r="I13">
            <v>50</v>
          </cell>
          <cell r="J13">
            <v>73</v>
          </cell>
          <cell r="K13">
            <v>-41</v>
          </cell>
          <cell r="L13">
            <v>10</v>
          </cell>
          <cell r="M13">
            <v>0</v>
          </cell>
          <cell r="N13">
            <v>10</v>
          </cell>
          <cell r="O13">
            <v>0</v>
          </cell>
          <cell r="V13">
            <v>10</v>
          </cell>
          <cell r="W13">
            <v>6.4</v>
          </cell>
          <cell r="X13">
            <v>10</v>
          </cell>
          <cell r="Y13">
            <v>10.625</v>
          </cell>
          <cell r="Z13">
            <v>4.375</v>
          </cell>
          <cell r="AD13">
            <v>0</v>
          </cell>
          <cell r="AE13">
            <v>9.75</v>
          </cell>
          <cell r="AF13">
            <v>6.6</v>
          </cell>
          <cell r="AG13">
            <v>7.4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269</v>
          </cell>
          <cell r="D14">
            <v>223</v>
          </cell>
          <cell r="E14">
            <v>286</v>
          </cell>
          <cell r="F14">
            <v>194</v>
          </cell>
          <cell r="G14">
            <v>0</v>
          </cell>
          <cell r="H14">
            <v>0.17</v>
          </cell>
          <cell r="I14">
            <v>180</v>
          </cell>
          <cell r="J14">
            <v>324</v>
          </cell>
          <cell r="K14">
            <v>-38</v>
          </cell>
          <cell r="L14">
            <v>200</v>
          </cell>
          <cell r="M14">
            <v>0</v>
          </cell>
          <cell r="N14">
            <v>0</v>
          </cell>
          <cell r="O14">
            <v>0</v>
          </cell>
          <cell r="W14">
            <v>57.2</v>
          </cell>
          <cell r="X14">
            <v>200</v>
          </cell>
          <cell r="Y14">
            <v>10.384615384615383</v>
          </cell>
          <cell r="Z14">
            <v>3.3916083916083912</v>
          </cell>
          <cell r="AD14">
            <v>0</v>
          </cell>
          <cell r="AE14">
            <v>52.5</v>
          </cell>
          <cell r="AF14">
            <v>56.2</v>
          </cell>
          <cell r="AG14">
            <v>48.4</v>
          </cell>
          <cell r="AH14">
            <v>52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142</v>
          </cell>
          <cell r="D15">
            <v>596</v>
          </cell>
          <cell r="E15">
            <v>169</v>
          </cell>
          <cell r="F15">
            <v>105</v>
          </cell>
          <cell r="G15">
            <v>0</v>
          </cell>
          <cell r="H15">
            <v>0.3</v>
          </cell>
          <cell r="I15">
            <v>40</v>
          </cell>
          <cell r="J15">
            <v>452</v>
          </cell>
          <cell r="K15">
            <v>-283</v>
          </cell>
          <cell r="L15">
            <v>70</v>
          </cell>
          <cell r="M15">
            <v>50</v>
          </cell>
          <cell r="N15">
            <v>70</v>
          </cell>
          <cell r="O15">
            <v>0</v>
          </cell>
          <cell r="V15">
            <v>80</v>
          </cell>
          <cell r="W15">
            <v>33.799999999999997</v>
          </cell>
          <cell r="X15">
            <v>100</v>
          </cell>
          <cell r="Y15">
            <v>14.053254437869823</v>
          </cell>
          <cell r="Z15">
            <v>3.1065088757396451</v>
          </cell>
          <cell r="AD15">
            <v>0</v>
          </cell>
          <cell r="AE15">
            <v>51.25</v>
          </cell>
          <cell r="AF15">
            <v>50.6</v>
          </cell>
          <cell r="AG15">
            <v>48.6</v>
          </cell>
          <cell r="AH15">
            <v>66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1262</v>
          </cell>
          <cell r="D16">
            <v>852</v>
          </cell>
          <cell r="E16">
            <v>1658</v>
          </cell>
          <cell r="F16">
            <v>412</v>
          </cell>
          <cell r="G16">
            <v>0</v>
          </cell>
          <cell r="H16">
            <v>0.17</v>
          </cell>
          <cell r="I16">
            <v>180</v>
          </cell>
          <cell r="J16">
            <v>1746</v>
          </cell>
          <cell r="K16">
            <v>-88</v>
          </cell>
          <cell r="L16">
            <v>1200</v>
          </cell>
          <cell r="M16">
            <v>0</v>
          </cell>
          <cell r="N16">
            <v>0</v>
          </cell>
          <cell r="O16">
            <v>300</v>
          </cell>
          <cell r="V16">
            <v>300</v>
          </cell>
          <cell r="W16">
            <v>331.6</v>
          </cell>
          <cell r="X16">
            <v>1200</v>
          </cell>
          <cell r="Y16">
            <v>10.289505428226779</v>
          </cell>
          <cell r="Z16">
            <v>1.2424607961399274</v>
          </cell>
          <cell r="AD16">
            <v>0</v>
          </cell>
          <cell r="AE16">
            <v>263.75</v>
          </cell>
          <cell r="AF16">
            <v>265.2</v>
          </cell>
          <cell r="AG16">
            <v>240.8</v>
          </cell>
          <cell r="AH16">
            <v>270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380</v>
          </cell>
          <cell r="D17">
            <v>273</v>
          </cell>
          <cell r="E17">
            <v>319</v>
          </cell>
          <cell r="F17">
            <v>326</v>
          </cell>
          <cell r="G17">
            <v>0</v>
          </cell>
          <cell r="H17">
            <v>0.35</v>
          </cell>
          <cell r="I17">
            <v>45</v>
          </cell>
          <cell r="J17">
            <v>360</v>
          </cell>
          <cell r="K17">
            <v>-41</v>
          </cell>
          <cell r="L17">
            <v>120</v>
          </cell>
          <cell r="M17">
            <v>50</v>
          </cell>
          <cell r="N17">
            <v>60</v>
          </cell>
          <cell r="O17">
            <v>0</v>
          </cell>
          <cell r="V17">
            <v>50</v>
          </cell>
          <cell r="W17">
            <v>63.8</v>
          </cell>
          <cell r="X17">
            <v>40</v>
          </cell>
          <cell r="Y17">
            <v>10.12539184952978</v>
          </cell>
          <cell r="Z17">
            <v>5.1097178683385582</v>
          </cell>
          <cell r="AD17">
            <v>0</v>
          </cell>
          <cell r="AE17">
            <v>97.75</v>
          </cell>
          <cell r="AF17">
            <v>81.599999999999994</v>
          </cell>
          <cell r="AG17">
            <v>81.2</v>
          </cell>
          <cell r="AH17">
            <v>80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60</v>
          </cell>
          <cell r="D18">
            <v>393</v>
          </cell>
          <cell r="E18">
            <v>341</v>
          </cell>
          <cell r="F18">
            <v>110</v>
          </cell>
          <cell r="G18" t="str">
            <v>н</v>
          </cell>
          <cell r="H18">
            <v>0.35</v>
          </cell>
          <cell r="I18">
            <v>45</v>
          </cell>
          <cell r="J18">
            <v>377</v>
          </cell>
          <cell r="K18">
            <v>-36</v>
          </cell>
          <cell r="L18">
            <v>20</v>
          </cell>
          <cell r="M18">
            <v>0</v>
          </cell>
          <cell r="N18">
            <v>20</v>
          </cell>
          <cell r="O18">
            <v>0</v>
          </cell>
          <cell r="V18">
            <v>40</v>
          </cell>
          <cell r="W18">
            <v>23.8</v>
          </cell>
          <cell r="X18">
            <v>30</v>
          </cell>
          <cell r="Y18">
            <v>9.2436974789915958</v>
          </cell>
          <cell r="Z18">
            <v>4.6218487394957979</v>
          </cell>
          <cell r="AD18">
            <v>222</v>
          </cell>
          <cell r="AE18">
            <v>22.25</v>
          </cell>
          <cell r="AF18">
            <v>22.2</v>
          </cell>
          <cell r="AG18">
            <v>26.4</v>
          </cell>
          <cell r="AH18">
            <v>28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68</v>
          </cell>
          <cell r="D19">
            <v>346</v>
          </cell>
          <cell r="E19">
            <v>326</v>
          </cell>
          <cell r="F19">
            <v>76</v>
          </cell>
          <cell r="G19">
            <v>0</v>
          </cell>
          <cell r="H19">
            <v>0.35</v>
          </cell>
          <cell r="I19">
            <v>45</v>
          </cell>
          <cell r="J19">
            <v>629</v>
          </cell>
          <cell r="K19">
            <v>-303</v>
          </cell>
          <cell r="L19">
            <v>80</v>
          </cell>
          <cell r="M19">
            <v>100</v>
          </cell>
          <cell r="N19">
            <v>120</v>
          </cell>
          <cell r="O19">
            <v>120</v>
          </cell>
          <cell r="V19">
            <v>150</v>
          </cell>
          <cell r="W19">
            <v>62.8</v>
          </cell>
          <cell r="X19">
            <v>150</v>
          </cell>
          <cell r="Y19">
            <v>12.67515923566879</v>
          </cell>
          <cell r="Z19">
            <v>1.2101910828025477</v>
          </cell>
          <cell r="AD19">
            <v>12</v>
          </cell>
          <cell r="AE19">
            <v>25.5</v>
          </cell>
          <cell r="AF19">
            <v>21.8</v>
          </cell>
          <cell r="AG19">
            <v>25.8</v>
          </cell>
          <cell r="AH19">
            <v>68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424</v>
          </cell>
          <cell r="D20">
            <v>438</v>
          </cell>
          <cell r="E20">
            <v>440</v>
          </cell>
          <cell r="F20">
            <v>410</v>
          </cell>
          <cell r="G20">
            <v>0</v>
          </cell>
          <cell r="H20">
            <v>0.35</v>
          </cell>
          <cell r="I20">
            <v>45</v>
          </cell>
          <cell r="J20">
            <v>476</v>
          </cell>
          <cell r="K20">
            <v>-36</v>
          </cell>
          <cell r="L20">
            <v>120</v>
          </cell>
          <cell r="M20">
            <v>50</v>
          </cell>
          <cell r="N20">
            <v>80</v>
          </cell>
          <cell r="O20">
            <v>0</v>
          </cell>
          <cell r="V20">
            <v>100</v>
          </cell>
          <cell r="W20">
            <v>88</v>
          </cell>
          <cell r="X20">
            <v>100</v>
          </cell>
          <cell r="Y20">
            <v>9.7727272727272734</v>
          </cell>
          <cell r="Z20">
            <v>4.6590909090909092</v>
          </cell>
          <cell r="AD20">
            <v>0</v>
          </cell>
          <cell r="AE20">
            <v>103.25</v>
          </cell>
          <cell r="AF20">
            <v>105.8</v>
          </cell>
          <cell r="AG20">
            <v>98.8</v>
          </cell>
          <cell r="AH20">
            <v>106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197.45400000000001</v>
          </cell>
          <cell r="D21">
            <v>607.68100000000004</v>
          </cell>
          <cell r="E21">
            <v>508.64499999999998</v>
          </cell>
          <cell r="F21">
            <v>281.02300000000002</v>
          </cell>
          <cell r="G21">
            <v>0</v>
          </cell>
          <cell r="H21">
            <v>1</v>
          </cell>
          <cell r="I21">
            <v>50</v>
          </cell>
          <cell r="J21">
            <v>509.92899999999997</v>
          </cell>
          <cell r="K21">
            <v>-1.2839999999999918</v>
          </cell>
          <cell r="L21">
            <v>120</v>
          </cell>
          <cell r="M21">
            <v>0</v>
          </cell>
          <cell r="N21">
            <v>120</v>
          </cell>
          <cell r="O21">
            <v>110</v>
          </cell>
          <cell r="V21">
            <v>80</v>
          </cell>
          <cell r="W21">
            <v>101.729</v>
          </cell>
          <cell r="X21">
            <v>100</v>
          </cell>
          <cell r="Y21">
            <v>7.9723874214825665</v>
          </cell>
          <cell r="Z21">
            <v>2.7624669464950999</v>
          </cell>
          <cell r="AD21">
            <v>0</v>
          </cell>
          <cell r="AE21">
            <v>110.399</v>
          </cell>
          <cell r="AF21">
            <v>95.92</v>
          </cell>
          <cell r="AG21">
            <v>105.23679999999999</v>
          </cell>
          <cell r="AH21">
            <v>77.825999999999993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3282.7440000000001</v>
          </cell>
          <cell r="D22">
            <v>5029.7150000000001</v>
          </cell>
          <cell r="E22">
            <v>5383.8950000000004</v>
          </cell>
          <cell r="F22">
            <v>2766.1680000000001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5524.7529999999997</v>
          </cell>
          <cell r="K22">
            <v>-140.85799999999927</v>
          </cell>
          <cell r="L22">
            <v>1500</v>
          </cell>
          <cell r="M22">
            <v>0</v>
          </cell>
          <cell r="N22">
            <v>1400</v>
          </cell>
          <cell r="O22">
            <v>900</v>
          </cell>
          <cell r="V22">
            <v>1000</v>
          </cell>
          <cell r="W22">
            <v>1076.779</v>
          </cell>
          <cell r="X22">
            <v>1000</v>
          </cell>
          <cell r="Y22">
            <v>7.9553631710871029</v>
          </cell>
          <cell r="Z22">
            <v>2.5689282573304273</v>
          </cell>
          <cell r="AD22">
            <v>0</v>
          </cell>
          <cell r="AE22">
            <v>1165.24125</v>
          </cell>
          <cell r="AF22">
            <v>1172.2646</v>
          </cell>
          <cell r="AG22">
            <v>1106.5434</v>
          </cell>
          <cell r="AH22">
            <v>1153.9449999999999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252.77600000000001</v>
          </cell>
          <cell r="D23">
            <v>418.959</v>
          </cell>
          <cell r="E23">
            <v>394.35199999999998</v>
          </cell>
          <cell r="F23">
            <v>252.613</v>
          </cell>
          <cell r="G23">
            <v>0</v>
          </cell>
          <cell r="H23">
            <v>1</v>
          </cell>
          <cell r="I23">
            <v>50</v>
          </cell>
          <cell r="J23">
            <v>436.012</v>
          </cell>
          <cell r="K23">
            <v>-41.660000000000025</v>
          </cell>
          <cell r="L23">
            <v>120</v>
          </cell>
          <cell r="M23">
            <v>0</v>
          </cell>
          <cell r="N23">
            <v>120</v>
          </cell>
          <cell r="O23">
            <v>50</v>
          </cell>
          <cell r="W23">
            <v>78.870399999999989</v>
          </cell>
          <cell r="X23">
            <v>100</v>
          </cell>
          <cell r="Y23">
            <v>8.1477081389215744</v>
          </cell>
          <cell r="Z23">
            <v>3.202887268227371</v>
          </cell>
          <cell r="AD23">
            <v>0</v>
          </cell>
          <cell r="AE23">
            <v>84.777500000000003</v>
          </cell>
          <cell r="AF23">
            <v>86.724999999999994</v>
          </cell>
          <cell r="AG23">
            <v>88.090999999999994</v>
          </cell>
          <cell r="AH23">
            <v>60.018000000000001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514.17700000000002</v>
          </cell>
          <cell r="D24">
            <v>1000.7</v>
          </cell>
          <cell r="E24">
            <v>1110.9880000000001</v>
          </cell>
          <cell r="F24">
            <v>381.11799999999999</v>
          </cell>
          <cell r="G24">
            <v>0</v>
          </cell>
          <cell r="H24">
            <v>1</v>
          </cell>
          <cell r="I24">
            <v>60</v>
          </cell>
          <cell r="J24">
            <v>1115.5260000000001</v>
          </cell>
          <cell r="K24">
            <v>-4.5380000000000109</v>
          </cell>
          <cell r="L24">
            <v>250</v>
          </cell>
          <cell r="M24">
            <v>60</v>
          </cell>
          <cell r="N24">
            <v>250</v>
          </cell>
          <cell r="O24">
            <v>160</v>
          </cell>
          <cell r="V24">
            <v>350</v>
          </cell>
          <cell r="W24">
            <v>222.19760000000002</v>
          </cell>
          <cell r="X24">
            <v>300</v>
          </cell>
          <cell r="Y24">
            <v>7.880904204185823</v>
          </cell>
          <cell r="Z24">
            <v>1.7152210464919511</v>
          </cell>
          <cell r="AD24">
            <v>0</v>
          </cell>
          <cell r="AE24">
            <v>235.38575</v>
          </cell>
          <cell r="AF24">
            <v>199.35239999999999</v>
          </cell>
          <cell r="AG24">
            <v>201.0772</v>
          </cell>
          <cell r="AH24">
            <v>288.54000000000002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319.07900000000001</v>
          </cell>
          <cell r="D25">
            <v>563.47500000000002</v>
          </cell>
          <cell r="E25">
            <v>601.99400000000003</v>
          </cell>
          <cell r="F25">
            <v>258.33699999999999</v>
          </cell>
          <cell r="G25">
            <v>0</v>
          </cell>
          <cell r="H25">
            <v>1</v>
          </cell>
          <cell r="I25">
            <v>50</v>
          </cell>
          <cell r="J25">
            <v>623.79100000000005</v>
          </cell>
          <cell r="K25">
            <v>-21.797000000000025</v>
          </cell>
          <cell r="L25">
            <v>120</v>
          </cell>
          <cell r="M25">
            <v>40</v>
          </cell>
          <cell r="N25">
            <v>150</v>
          </cell>
          <cell r="O25">
            <v>150</v>
          </cell>
          <cell r="V25">
            <v>120</v>
          </cell>
          <cell r="W25">
            <v>120.39880000000001</v>
          </cell>
          <cell r="X25">
            <v>110</v>
          </cell>
          <cell r="Y25">
            <v>7.8766316607806717</v>
          </cell>
          <cell r="Z25">
            <v>2.1456775316697505</v>
          </cell>
          <cell r="AD25">
            <v>0</v>
          </cell>
          <cell r="AE25">
            <v>135.01349999999999</v>
          </cell>
          <cell r="AF25">
            <v>116.07039999999999</v>
          </cell>
          <cell r="AG25">
            <v>111.35299999999999</v>
          </cell>
          <cell r="AH25">
            <v>92.210999999999999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36.488</v>
          </cell>
          <cell r="D26">
            <v>236.077</v>
          </cell>
          <cell r="E26">
            <v>187.90199999999999</v>
          </cell>
          <cell r="F26">
            <v>73.3</v>
          </cell>
          <cell r="G26">
            <v>0</v>
          </cell>
          <cell r="H26">
            <v>1</v>
          </cell>
          <cell r="I26">
            <v>60</v>
          </cell>
          <cell r="J26">
            <v>229.864</v>
          </cell>
          <cell r="K26">
            <v>-41.962000000000018</v>
          </cell>
          <cell r="L26">
            <v>30</v>
          </cell>
          <cell r="M26">
            <v>30</v>
          </cell>
          <cell r="N26">
            <v>50</v>
          </cell>
          <cell r="O26">
            <v>50</v>
          </cell>
          <cell r="V26">
            <v>30</v>
          </cell>
          <cell r="W26">
            <v>37.580399999999997</v>
          </cell>
          <cell r="X26">
            <v>50</v>
          </cell>
          <cell r="Y26">
            <v>8.3367925833679273</v>
          </cell>
          <cell r="Z26">
            <v>1.950484827197156</v>
          </cell>
          <cell r="AD26">
            <v>0</v>
          </cell>
          <cell r="AE26">
            <v>34.41375</v>
          </cell>
          <cell r="AF26">
            <v>25.740600000000001</v>
          </cell>
          <cell r="AG26">
            <v>33.052599999999998</v>
          </cell>
          <cell r="AH26">
            <v>24.47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98.15</v>
          </cell>
          <cell r="D27">
            <v>218.56899999999999</v>
          </cell>
          <cell r="E27">
            <v>187.303</v>
          </cell>
          <cell r="F27">
            <v>124.95099999999999</v>
          </cell>
          <cell r="G27">
            <v>0</v>
          </cell>
          <cell r="H27">
            <v>1</v>
          </cell>
          <cell r="I27">
            <v>60</v>
          </cell>
          <cell r="J27">
            <v>203.77600000000001</v>
          </cell>
          <cell r="K27">
            <v>-16.473000000000013</v>
          </cell>
          <cell r="L27">
            <v>50</v>
          </cell>
          <cell r="M27">
            <v>0</v>
          </cell>
          <cell r="N27">
            <v>50</v>
          </cell>
          <cell r="O27">
            <v>30</v>
          </cell>
          <cell r="V27">
            <v>20</v>
          </cell>
          <cell r="W27">
            <v>37.460599999999999</v>
          </cell>
          <cell r="X27">
            <v>30</v>
          </cell>
          <cell r="Y27">
            <v>8.1405797024073294</v>
          </cell>
          <cell r="Z27">
            <v>3.3355311981121498</v>
          </cell>
          <cell r="AD27">
            <v>0</v>
          </cell>
          <cell r="AE27">
            <v>42.831000000000003</v>
          </cell>
          <cell r="AF27">
            <v>39.126199999999997</v>
          </cell>
          <cell r="AG27">
            <v>40.398200000000003</v>
          </cell>
          <cell r="AH27">
            <v>29.62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198.22399999999999</v>
          </cell>
          <cell r="D28">
            <v>633.19899999999996</v>
          </cell>
          <cell r="E28">
            <v>593.702</v>
          </cell>
          <cell r="F28">
            <v>221.77099999999999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599.07899999999995</v>
          </cell>
          <cell r="K28">
            <v>-5.3769999999999527</v>
          </cell>
          <cell r="L28">
            <v>140</v>
          </cell>
          <cell r="M28">
            <v>0</v>
          </cell>
          <cell r="N28">
            <v>50</v>
          </cell>
          <cell r="O28">
            <v>160</v>
          </cell>
          <cell r="V28">
            <v>200</v>
          </cell>
          <cell r="W28">
            <v>118.74039999999999</v>
          </cell>
          <cell r="X28">
            <v>170</v>
          </cell>
          <cell r="Y28">
            <v>7.9313443444691112</v>
          </cell>
          <cell r="Z28">
            <v>1.8676962516548705</v>
          </cell>
          <cell r="AD28">
            <v>0</v>
          </cell>
          <cell r="AE28">
            <v>118.72150000000001</v>
          </cell>
          <cell r="AF28">
            <v>94.692399999999992</v>
          </cell>
          <cell r="AG28">
            <v>110.39079999999998</v>
          </cell>
          <cell r="AH28">
            <v>157.25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87.539000000000001</v>
          </cell>
          <cell r="D29">
            <v>364.40600000000001</v>
          </cell>
          <cell r="E29">
            <v>116.72499999999999</v>
          </cell>
          <cell r="F29">
            <v>69.778999999999996</v>
          </cell>
          <cell r="G29">
            <v>0</v>
          </cell>
          <cell r="H29">
            <v>1</v>
          </cell>
          <cell r="I29">
            <v>30</v>
          </cell>
          <cell r="J29">
            <v>159.036</v>
          </cell>
          <cell r="K29">
            <v>-42.311000000000007</v>
          </cell>
          <cell r="L29">
            <v>30</v>
          </cell>
          <cell r="M29">
            <v>20</v>
          </cell>
          <cell r="N29">
            <v>30</v>
          </cell>
          <cell r="O29">
            <v>0</v>
          </cell>
          <cell r="V29">
            <v>20</v>
          </cell>
          <cell r="W29">
            <v>23.344999999999999</v>
          </cell>
          <cell r="X29">
            <v>20</v>
          </cell>
          <cell r="Y29">
            <v>8.1293210537588347</v>
          </cell>
          <cell r="Z29">
            <v>2.9890340544013707</v>
          </cell>
          <cell r="AD29">
            <v>0</v>
          </cell>
          <cell r="AE29">
            <v>24.7455</v>
          </cell>
          <cell r="AF29">
            <v>25.220599999999997</v>
          </cell>
          <cell r="AG29">
            <v>23.863800000000001</v>
          </cell>
          <cell r="AH29">
            <v>16.899000000000001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57.936</v>
          </cell>
          <cell r="D30">
            <v>671.10799999999995</v>
          </cell>
          <cell r="E30">
            <v>143.42699999999999</v>
          </cell>
          <cell r="F30">
            <v>101.27800000000001</v>
          </cell>
          <cell r="G30" t="str">
            <v>н</v>
          </cell>
          <cell r="H30">
            <v>1</v>
          </cell>
          <cell r="I30">
            <v>30</v>
          </cell>
          <cell r="J30">
            <v>208.398</v>
          </cell>
          <cell r="K30">
            <v>-64.971000000000004</v>
          </cell>
          <cell r="L30">
            <v>80</v>
          </cell>
          <cell r="M30">
            <v>0</v>
          </cell>
          <cell r="N30">
            <v>20</v>
          </cell>
          <cell r="O30">
            <v>0</v>
          </cell>
          <cell r="V30">
            <v>20</v>
          </cell>
          <cell r="W30">
            <v>28.685399999999998</v>
          </cell>
          <cell r="X30">
            <v>30</v>
          </cell>
          <cell r="Y30">
            <v>8.7597872088240027</v>
          </cell>
          <cell r="Z30">
            <v>3.5306462521003721</v>
          </cell>
          <cell r="AD30">
            <v>0</v>
          </cell>
          <cell r="AE30">
            <v>37.1175</v>
          </cell>
          <cell r="AF30">
            <v>30.055200000000003</v>
          </cell>
          <cell r="AG30">
            <v>41.609400000000001</v>
          </cell>
          <cell r="AH30">
            <v>27.087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664.48800000000006</v>
          </cell>
          <cell r="D31">
            <v>2088.8020000000001</v>
          </cell>
          <cell r="E31">
            <v>1933.327</v>
          </cell>
          <cell r="F31">
            <v>760.61300000000006</v>
          </cell>
          <cell r="G31" t="str">
            <v>ткмай</v>
          </cell>
          <cell r="H31">
            <v>1</v>
          </cell>
          <cell r="I31">
            <v>30</v>
          </cell>
          <cell r="J31">
            <v>2014.1489999999999</v>
          </cell>
          <cell r="K31">
            <v>-80.821999999999889</v>
          </cell>
          <cell r="L31">
            <v>550</v>
          </cell>
          <cell r="M31">
            <v>350</v>
          </cell>
          <cell r="N31">
            <v>450</v>
          </cell>
          <cell r="O31">
            <v>350</v>
          </cell>
          <cell r="V31">
            <v>250</v>
          </cell>
          <cell r="W31">
            <v>386.66539999999998</v>
          </cell>
          <cell r="X31">
            <v>350</v>
          </cell>
          <cell r="Y31">
            <v>7.9154043780488257</v>
          </cell>
          <cell r="Z31">
            <v>1.9671090301847542</v>
          </cell>
          <cell r="AD31">
            <v>0</v>
          </cell>
          <cell r="AE31">
            <v>399.46249999999998</v>
          </cell>
          <cell r="AF31">
            <v>372.57080000000002</v>
          </cell>
          <cell r="AG31">
            <v>457.23540000000003</v>
          </cell>
          <cell r="AH31">
            <v>339.34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57.408000000000001</v>
          </cell>
          <cell r="D32">
            <v>219.989</v>
          </cell>
          <cell r="E32">
            <v>59.764000000000003</v>
          </cell>
          <cell r="F32">
            <v>83.94</v>
          </cell>
          <cell r="G32">
            <v>0</v>
          </cell>
          <cell r="H32">
            <v>1</v>
          </cell>
          <cell r="I32">
            <v>40</v>
          </cell>
          <cell r="J32">
            <v>70.759</v>
          </cell>
          <cell r="K32">
            <v>-10.994999999999997</v>
          </cell>
          <cell r="L32">
            <v>40</v>
          </cell>
          <cell r="M32">
            <v>0</v>
          </cell>
          <cell r="N32">
            <v>10</v>
          </cell>
          <cell r="O32">
            <v>0</v>
          </cell>
          <cell r="W32">
            <v>11.9528</v>
          </cell>
          <cell r="Y32">
            <v>11.205742587510876</v>
          </cell>
          <cell r="Z32">
            <v>7.0226223144367843</v>
          </cell>
          <cell r="AD32">
            <v>0</v>
          </cell>
          <cell r="AE32">
            <v>18.716249999999999</v>
          </cell>
          <cell r="AF32">
            <v>16.5702</v>
          </cell>
          <cell r="AG32">
            <v>21.1676</v>
          </cell>
          <cell r="AH32">
            <v>9.2520000000000007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118.991</v>
          </cell>
          <cell r="D33">
            <v>176.25299999999999</v>
          </cell>
          <cell r="E33">
            <v>150.62</v>
          </cell>
          <cell r="F33">
            <v>139.40700000000001</v>
          </cell>
          <cell r="G33" t="str">
            <v>н</v>
          </cell>
          <cell r="H33">
            <v>1</v>
          </cell>
          <cell r="I33">
            <v>35</v>
          </cell>
          <cell r="J33">
            <v>152.56399999999999</v>
          </cell>
          <cell r="K33">
            <v>-1.9439999999999884</v>
          </cell>
          <cell r="L33">
            <v>40</v>
          </cell>
          <cell r="M33">
            <v>0</v>
          </cell>
          <cell r="N33">
            <v>0</v>
          </cell>
          <cell r="O33">
            <v>40</v>
          </cell>
          <cell r="V33">
            <v>20</v>
          </cell>
          <cell r="W33">
            <v>30.124000000000002</v>
          </cell>
          <cell r="X33">
            <v>30</v>
          </cell>
          <cell r="Y33">
            <v>8.9432678263178875</v>
          </cell>
          <cell r="Z33">
            <v>4.6277718762448545</v>
          </cell>
          <cell r="AD33">
            <v>0</v>
          </cell>
          <cell r="AE33">
            <v>24.4315</v>
          </cell>
          <cell r="AF33">
            <v>35.6496</v>
          </cell>
          <cell r="AG33">
            <v>35.988199999999999</v>
          </cell>
          <cell r="AH33">
            <v>18.782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29.504999999999999</v>
          </cell>
          <cell r="D34">
            <v>161.114</v>
          </cell>
          <cell r="E34">
            <v>129.94</v>
          </cell>
          <cell r="F34">
            <v>55.158999999999999</v>
          </cell>
          <cell r="G34">
            <v>0</v>
          </cell>
          <cell r="H34">
            <v>1</v>
          </cell>
          <cell r="I34">
            <v>30</v>
          </cell>
          <cell r="J34">
            <v>145.15299999999999</v>
          </cell>
          <cell r="K34">
            <v>-15.212999999999994</v>
          </cell>
          <cell r="L34">
            <v>20</v>
          </cell>
          <cell r="M34">
            <v>10</v>
          </cell>
          <cell r="N34">
            <v>20</v>
          </cell>
          <cell r="O34">
            <v>30</v>
          </cell>
          <cell r="V34">
            <v>30</v>
          </cell>
          <cell r="W34">
            <v>25.988</v>
          </cell>
          <cell r="X34">
            <v>30</v>
          </cell>
          <cell r="Y34">
            <v>7.5095813452362625</v>
          </cell>
          <cell r="Z34">
            <v>2.122479605971987</v>
          </cell>
          <cell r="AD34">
            <v>0</v>
          </cell>
          <cell r="AE34">
            <v>21.9375</v>
          </cell>
          <cell r="AF34">
            <v>20.391399999999997</v>
          </cell>
          <cell r="AG34">
            <v>24.079599999999999</v>
          </cell>
          <cell r="AH34">
            <v>22.187999999999999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36.454999999999998</v>
          </cell>
          <cell r="D35">
            <v>10.801</v>
          </cell>
          <cell r="E35">
            <v>23.533999999999999</v>
          </cell>
          <cell r="F35">
            <v>23.722000000000001</v>
          </cell>
          <cell r="G35" t="str">
            <v>н</v>
          </cell>
          <cell r="H35">
            <v>1</v>
          </cell>
          <cell r="I35">
            <v>45</v>
          </cell>
          <cell r="J35">
            <v>30.562000000000001</v>
          </cell>
          <cell r="K35">
            <v>-7.0280000000000022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V35">
            <v>10</v>
          </cell>
          <cell r="W35">
            <v>4.7067999999999994</v>
          </cell>
          <cell r="Y35">
            <v>9.2891136228435478</v>
          </cell>
          <cell r="Z35">
            <v>5.0399422112688033</v>
          </cell>
          <cell r="AD35">
            <v>0</v>
          </cell>
          <cell r="AE35">
            <v>9.1667500000000004</v>
          </cell>
          <cell r="AF35">
            <v>2.3172000000000001</v>
          </cell>
          <cell r="AG35">
            <v>6.6772000000000009</v>
          </cell>
          <cell r="AH35">
            <v>7.2480000000000002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7.4480000000000004</v>
          </cell>
          <cell r="D36">
            <v>11.15</v>
          </cell>
          <cell r="E36">
            <v>4.6559999999999997</v>
          </cell>
          <cell r="F36">
            <v>13.942</v>
          </cell>
          <cell r="G36" t="str">
            <v>н</v>
          </cell>
          <cell r="H36">
            <v>1</v>
          </cell>
          <cell r="I36">
            <v>45</v>
          </cell>
          <cell r="J36">
            <v>29.300999999999998</v>
          </cell>
          <cell r="K36">
            <v>-24.645</v>
          </cell>
          <cell r="L36">
            <v>0</v>
          </cell>
          <cell r="M36">
            <v>0</v>
          </cell>
          <cell r="N36">
            <v>10</v>
          </cell>
          <cell r="O36">
            <v>0</v>
          </cell>
          <cell r="V36">
            <v>10</v>
          </cell>
          <cell r="W36">
            <v>0.93119999999999992</v>
          </cell>
          <cell r="Y36">
            <v>36.449742268041241</v>
          </cell>
          <cell r="Z36">
            <v>14.97207903780069</v>
          </cell>
          <cell r="AD36">
            <v>0</v>
          </cell>
          <cell r="AE36">
            <v>2.5459999999999998</v>
          </cell>
          <cell r="AF36">
            <v>1.2942</v>
          </cell>
          <cell r="AG36">
            <v>0.37140000000000001</v>
          </cell>
          <cell r="AH36">
            <v>0.92800000000000005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15.420999999999999</v>
          </cell>
          <cell r="D37">
            <v>36.020000000000003</v>
          </cell>
          <cell r="E37">
            <v>10.928000000000001</v>
          </cell>
          <cell r="F37">
            <v>38.670999999999999</v>
          </cell>
          <cell r="G37" t="str">
            <v>н</v>
          </cell>
          <cell r="H37">
            <v>1</v>
          </cell>
          <cell r="I37">
            <v>45</v>
          </cell>
          <cell r="J37">
            <v>22</v>
          </cell>
          <cell r="K37">
            <v>-11.071999999999999</v>
          </cell>
          <cell r="L37">
            <v>10</v>
          </cell>
          <cell r="M37">
            <v>0</v>
          </cell>
          <cell r="N37">
            <v>0</v>
          </cell>
          <cell r="O37">
            <v>0</v>
          </cell>
          <cell r="W37">
            <v>2.1856</v>
          </cell>
          <cell r="Y37">
            <v>22.268942166910687</v>
          </cell>
          <cell r="Z37">
            <v>17.69353953147877</v>
          </cell>
          <cell r="AD37">
            <v>0</v>
          </cell>
          <cell r="AE37">
            <v>5.7889999999999997</v>
          </cell>
          <cell r="AF37">
            <v>0.92279999999999995</v>
          </cell>
          <cell r="AG37">
            <v>5.7005999999999997</v>
          </cell>
          <cell r="AH37">
            <v>2.766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658</v>
          </cell>
          <cell r="D38">
            <v>2130</v>
          </cell>
          <cell r="E38">
            <v>1436</v>
          </cell>
          <cell r="F38">
            <v>979</v>
          </cell>
          <cell r="G38" t="str">
            <v>отк</v>
          </cell>
          <cell r="H38">
            <v>0.35</v>
          </cell>
          <cell r="I38">
            <v>40</v>
          </cell>
          <cell r="J38">
            <v>1539</v>
          </cell>
          <cell r="K38">
            <v>-103</v>
          </cell>
          <cell r="L38">
            <v>600</v>
          </cell>
          <cell r="M38">
            <v>0</v>
          </cell>
          <cell r="N38">
            <v>200</v>
          </cell>
          <cell r="O38">
            <v>250</v>
          </cell>
          <cell r="V38">
            <v>200</v>
          </cell>
          <cell r="W38">
            <v>287.2</v>
          </cell>
          <cell r="X38">
            <v>200</v>
          </cell>
          <cell r="Y38">
            <v>8.4575208913649025</v>
          </cell>
          <cell r="Z38">
            <v>3.4087743732590532</v>
          </cell>
          <cell r="AD38">
            <v>0</v>
          </cell>
          <cell r="AE38">
            <v>299.75</v>
          </cell>
          <cell r="AF38">
            <v>289.39999999999998</v>
          </cell>
          <cell r="AG38">
            <v>399.6</v>
          </cell>
          <cell r="AH38">
            <v>235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1746</v>
          </cell>
          <cell r="D39">
            <v>3651</v>
          </cell>
          <cell r="E39">
            <v>4154</v>
          </cell>
          <cell r="F39">
            <v>1100</v>
          </cell>
          <cell r="G39">
            <v>0</v>
          </cell>
          <cell r="H39">
            <v>0.4</v>
          </cell>
          <cell r="I39">
            <v>40</v>
          </cell>
          <cell r="J39">
            <v>4354</v>
          </cell>
          <cell r="K39">
            <v>-200</v>
          </cell>
          <cell r="L39">
            <v>700</v>
          </cell>
          <cell r="M39">
            <v>400</v>
          </cell>
          <cell r="N39">
            <v>900</v>
          </cell>
          <cell r="O39">
            <v>1200</v>
          </cell>
          <cell r="V39">
            <v>800</v>
          </cell>
          <cell r="W39">
            <v>734.8</v>
          </cell>
          <cell r="X39">
            <v>700</v>
          </cell>
          <cell r="Y39">
            <v>7.8933043004899295</v>
          </cell>
          <cell r="Z39">
            <v>1.4970059880239521</v>
          </cell>
          <cell r="AD39">
            <v>480</v>
          </cell>
          <cell r="AE39">
            <v>784.75</v>
          </cell>
          <cell r="AF39">
            <v>641.4</v>
          </cell>
          <cell r="AG39">
            <v>638.79999999999995</v>
          </cell>
          <cell r="AH39">
            <v>590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2001</v>
          </cell>
          <cell r="D40">
            <v>6928</v>
          </cell>
          <cell r="E40">
            <v>5618</v>
          </cell>
          <cell r="F40">
            <v>560</v>
          </cell>
          <cell r="G40">
            <v>0</v>
          </cell>
          <cell r="H40">
            <v>0.45</v>
          </cell>
          <cell r="I40">
            <v>45</v>
          </cell>
          <cell r="J40">
            <v>6389</v>
          </cell>
          <cell r="K40">
            <v>-771</v>
          </cell>
          <cell r="L40">
            <v>1100</v>
          </cell>
          <cell r="M40">
            <v>800</v>
          </cell>
          <cell r="N40">
            <v>1000</v>
          </cell>
          <cell r="O40">
            <v>800</v>
          </cell>
          <cell r="V40">
            <v>1600</v>
          </cell>
          <cell r="W40">
            <v>923.6</v>
          </cell>
          <cell r="X40">
            <v>1500</v>
          </cell>
          <cell r="Y40">
            <v>7.9688176699870068</v>
          </cell>
          <cell r="Z40">
            <v>0.60632308358596798</v>
          </cell>
          <cell r="AD40">
            <v>1000</v>
          </cell>
          <cell r="AE40">
            <v>706.75</v>
          </cell>
          <cell r="AF40">
            <v>663.2</v>
          </cell>
          <cell r="AG40">
            <v>796.8</v>
          </cell>
          <cell r="AH40">
            <v>1325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311.70100000000002</v>
          </cell>
          <cell r="D41">
            <v>596.26599999999996</v>
          </cell>
          <cell r="E41">
            <v>564.50400000000002</v>
          </cell>
          <cell r="F41">
            <v>324.13400000000001</v>
          </cell>
          <cell r="G41">
            <v>0</v>
          </cell>
          <cell r="H41">
            <v>1</v>
          </cell>
          <cell r="I41">
            <v>40</v>
          </cell>
          <cell r="J41">
            <v>565.85400000000004</v>
          </cell>
          <cell r="K41">
            <v>-1.3500000000000227</v>
          </cell>
          <cell r="L41">
            <v>120</v>
          </cell>
          <cell r="M41">
            <v>0</v>
          </cell>
          <cell r="N41">
            <v>50</v>
          </cell>
          <cell r="O41">
            <v>130</v>
          </cell>
          <cell r="V41">
            <v>150</v>
          </cell>
          <cell r="W41">
            <v>112.9008</v>
          </cell>
          <cell r="X41">
            <v>130</v>
          </cell>
          <cell r="Y41">
            <v>8.0082160622422514</v>
          </cell>
          <cell r="Z41">
            <v>2.8709628275441803</v>
          </cell>
          <cell r="AD41">
            <v>0</v>
          </cell>
          <cell r="AE41">
            <v>130.73525000000001</v>
          </cell>
          <cell r="AF41">
            <v>116.11120000000001</v>
          </cell>
          <cell r="AG41">
            <v>115.3874</v>
          </cell>
          <cell r="AH41">
            <v>106.70699999999999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823</v>
          </cell>
          <cell r="D42">
            <v>1027</v>
          </cell>
          <cell r="E42">
            <v>842</v>
          </cell>
          <cell r="F42">
            <v>984</v>
          </cell>
          <cell r="G42">
            <v>0</v>
          </cell>
          <cell r="H42">
            <v>0.1</v>
          </cell>
          <cell r="I42">
            <v>730</v>
          </cell>
          <cell r="J42">
            <v>916</v>
          </cell>
          <cell r="K42">
            <v>-74</v>
          </cell>
          <cell r="L42">
            <v>0</v>
          </cell>
          <cell r="M42">
            <v>0</v>
          </cell>
          <cell r="N42">
            <v>0</v>
          </cell>
          <cell r="O42">
            <v>500</v>
          </cell>
          <cell r="W42">
            <v>168.4</v>
          </cell>
          <cell r="X42">
            <v>500</v>
          </cell>
          <cell r="Y42">
            <v>11.781472684085511</v>
          </cell>
          <cell r="Z42">
            <v>5.843230403800475</v>
          </cell>
          <cell r="AD42">
            <v>0</v>
          </cell>
          <cell r="AE42">
            <v>157.25</v>
          </cell>
          <cell r="AF42">
            <v>118</v>
          </cell>
          <cell r="AG42">
            <v>124.8</v>
          </cell>
          <cell r="AH42">
            <v>117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373</v>
          </cell>
          <cell r="D43">
            <v>1537</v>
          </cell>
          <cell r="E43">
            <v>1473</v>
          </cell>
          <cell r="F43">
            <v>364</v>
          </cell>
          <cell r="G43">
            <v>0</v>
          </cell>
          <cell r="H43">
            <v>0.35</v>
          </cell>
          <cell r="I43">
            <v>40</v>
          </cell>
          <cell r="J43">
            <v>1636</v>
          </cell>
          <cell r="K43">
            <v>-163</v>
          </cell>
          <cell r="L43">
            <v>300</v>
          </cell>
          <cell r="M43">
            <v>200</v>
          </cell>
          <cell r="N43">
            <v>400</v>
          </cell>
          <cell r="O43">
            <v>450</v>
          </cell>
          <cell r="V43">
            <v>320</v>
          </cell>
          <cell r="W43">
            <v>294.60000000000002</v>
          </cell>
          <cell r="X43">
            <v>330</v>
          </cell>
          <cell r="Y43">
            <v>8.0244399185336039</v>
          </cell>
          <cell r="Z43">
            <v>1.2355736591989137</v>
          </cell>
          <cell r="AD43">
            <v>0</v>
          </cell>
          <cell r="AE43">
            <v>259.5</v>
          </cell>
          <cell r="AF43">
            <v>195.8</v>
          </cell>
          <cell r="AG43">
            <v>253.6</v>
          </cell>
          <cell r="AH43">
            <v>237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128.05699999999999</v>
          </cell>
          <cell r="D44">
            <v>287.22500000000002</v>
          </cell>
          <cell r="E44">
            <v>277.86700000000002</v>
          </cell>
          <cell r="F44">
            <v>130.142</v>
          </cell>
          <cell r="G44">
            <v>0</v>
          </cell>
          <cell r="H44">
            <v>1</v>
          </cell>
          <cell r="I44">
            <v>40</v>
          </cell>
          <cell r="J44">
            <v>289.40800000000002</v>
          </cell>
          <cell r="K44">
            <v>-11.540999999999997</v>
          </cell>
          <cell r="L44">
            <v>50</v>
          </cell>
          <cell r="M44">
            <v>20</v>
          </cell>
          <cell r="N44">
            <v>70</v>
          </cell>
          <cell r="O44">
            <v>50</v>
          </cell>
          <cell r="V44">
            <v>70</v>
          </cell>
          <cell r="W44">
            <v>55.573400000000007</v>
          </cell>
          <cell r="X44">
            <v>70</v>
          </cell>
          <cell r="Y44">
            <v>8.2798964972450833</v>
          </cell>
          <cell r="Z44">
            <v>2.3418038126153875</v>
          </cell>
          <cell r="AD44">
            <v>0</v>
          </cell>
          <cell r="AE44">
            <v>57.484000000000002</v>
          </cell>
          <cell r="AF44">
            <v>48.593000000000004</v>
          </cell>
          <cell r="AG44">
            <v>50.930399999999999</v>
          </cell>
          <cell r="AH44">
            <v>52.789000000000001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922</v>
          </cell>
          <cell r="D45">
            <v>1425</v>
          </cell>
          <cell r="E45">
            <v>1319</v>
          </cell>
          <cell r="F45">
            <v>964</v>
          </cell>
          <cell r="G45">
            <v>0</v>
          </cell>
          <cell r="H45">
            <v>0.4</v>
          </cell>
          <cell r="I45">
            <v>35</v>
          </cell>
          <cell r="J45">
            <v>1411</v>
          </cell>
          <cell r="K45">
            <v>-92</v>
          </cell>
          <cell r="L45">
            <v>350</v>
          </cell>
          <cell r="M45">
            <v>0</v>
          </cell>
          <cell r="N45">
            <v>350</v>
          </cell>
          <cell r="O45">
            <v>50</v>
          </cell>
          <cell r="V45">
            <v>200</v>
          </cell>
          <cell r="W45">
            <v>263.8</v>
          </cell>
          <cell r="X45">
            <v>250</v>
          </cell>
          <cell r="Y45">
            <v>8.2031842304776337</v>
          </cell>
          <cell r="Z45">
            <v>3.6542835481425322</v>
          </cell>
          <cell r="AD45">
            <v>0</v>
          </cell>
          <cell r="AE45">
            <v>358.25</v>
          </cell>
          <cell r="AF45">
            <v>336.8</v>
          </cell>
          <cell r="AG45">
            <v>314.2</v>
          </cell>
          <cell r="AH45">
            <v>173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1073</v>
          </cell>
          <cell r="D46">
            <v>2617</v>
          </cell>
          <cell r="E46">
            <v>2576</v>
          </cell>
          <cell r="F46">
            <v>1024</v>
          </cell>
          <cell r="G46" t="str">
            <v>оконч</v>
          </cell>
          <cell r="H46">
            <v>0.4</v>
          </cell>
          <cell r="I46">
            <v>40</v>
          </cell>
          <cell r="J46">
            <v>2964</v>
          </cell>
          <cell r="K46">
            <v>-388</v>
          </cell>
          <cell r="L46">
            <v>600</v>
          </cell>
          <cell r="M46">
            <v>350</v>
          </cell>
          <cell r="N46">
            <v>600</v>
          </cell>
          <cell r="O46">
            <v>420</v>
          </cell>
          <cell r="V46">
            <v>600</v>
          </cell>
          <cell r="W46">
            <v>515.20000000000005</v>
          </cell>
          <cell r="X46">
            <v>600</v>
          </cell>
          <cell r="Y46">
            <v>8.1405279503105579</v>
          </cell>
          <cell r="Z46">
            <v>1.9875776397515525</v>
          </cell>
          <cell r="AD46">
            <v>0</v>
          </cell>
          <cell r="AE46">
            <v>556.25</v>
          </cell>
          <cell r="AF46">
            <v>486</v>
          </cell>
          <cell r="AG46">
            <v>501.4</v>
          </cell>
          <cell r="AH46">
            <v>515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78.540999999999997</v>
          </cell>
          <cell r="D47">
            <v>102.021</v>
          </cell>
          <cell r="E47">
            <v>119.693</v>
          </cell>
          <cell r="F47">
            <v>58.664000000000001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128.78200000000001</v>
          </cell>
          <cell r="K47">
            <v>-9.0890000000000128</v>
          </cell>
          <cell r="L47">
            <v>20</v>
          </cell>
          <cell r="M47">
            <v>0</v>
          </cell>
          <cell r="N47">
            <v>30</v>
          </cell>
          <cell r="O47">
            <v>30</v>
          </cell>
          <cell r="V47">
            <v>30</v>
          </cell>
          <cell r="W47">
            <v>23.938600000000001</v>
          </cell>
          <cell r="X47">
            <v>30</v>
          </cell>
          <cell r="Y47">
            <v>8.2988980140860367</v>
          </cell>
          <cell r="Z47">
            <v>2.4506027921432332</v>
          </cell>
          <cell r="AD47">
            <v>0</v>
          </cell>
          <cell r="AE47">
            <v>23.389250000000001</v>
          </cell>
          <cell r="AF47">
            <v>22.509800000000002</v>
          </cell>
          <cell r="AG47">
            <v>19.889800000000001</v>
          </cell>
          <cell r="AH47">
            <v>22.67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146.905</v>
          </cell>
          <cell r="D48">
            <v>558.91800000000001</v>
          </cell>
          <cell r="E48">
            <v>447.18799999999999</v>
          </cell>
          <cell r="F48">
            <v>248.40700000000001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460.02199999999999</v>
          </cell>
          <cell r="K48">
            <v>-12.834000000000003</v>
          </cell>
          <cell r="L48">
            <v>120</v>
          </cell>
          <cell r="M48">
            <v>0</v>
          </cell>
          <cell r="N48">
            <v>50</v>
          </cell>
          <cell r="O48">
            <v>60</v>
          </cell>
          <cell r="V48">
            <v>150</v>
          </cell>
          <cell r="W48">
            <v>89.437600000000003</v>
          </cell>
          <cell r="X48">
            <v>150</v>
          </cell>
          <cell r="Y48">
            <v>8.7033529522259094</v>
          </cell>
          <cell r="Z48">
            <v>2.7774336520657981</v>
          </cell>
          <cell r="AD48">
            <v>0</v>
          </cell>
          <cell r="AE48">
            <v>98.724999999999994</v>
          </cell>
          <cell r="AF48">
            <v>82.872600000000006</v>
          </cell>
          <cell r="AG48">
            <v>94.284400000000005</v>
          </cell>
          <cell r="AH48">
            <v>115.788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544</v>
          </cell>
          <cell r="D49">
            <v>1458</v>
          </cell>
          <cell r="E49">
            <v>1489</v>
          </cell>
          <cell r="F49">
            <v>472</v>
          </cell>
          <cell r="G49" t="str">
            <v>лид, я</v>
          </cell>
          <cell r="H49">
            <v>0.35</v>
          </cell>
          <cell r="I49">
            <v>40</v>
          </cell>
          <cell r="J49">
            <v>1695</v>
          </cell>
          <cell r="K49">
            <v>-206</v>
          </cell>
          <cell r="L49">
            <v>350</v>
          </cell>
          <cell r="M49">
            <v>180</v>
          </cell>
          <cell r="N49">
            <v>350</v>
          </cell>
          <cell r="O49">
            <v>400</v>
          </cell>
          <cell r="V49">
            <v>300</v>
          </cell>
          <cell r="W49">
            <v>297.8</v>
          </cell>
          <cell r="X49">
            <v>350</v>
          </cell>
          <cell r="Y49">
            <v>8.0658159838817998</v>
          </cell>
          <cell r="Z49">
            <v>1.5849563465413028</v>
          </cell>
          <cell r="AD49">
            <v>0</v>
          </cell>
          <cell r="AE49">
            <v>296.75</v>
          </cell>
          <cell r="AF49">
            <v>255.2</v>
          </cell>
          <cell r="AG49">
            <v>266.2</v>
          </cell>
          <cell r="AH49">
            <v>229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947</v>
          </cell>
          <cell r="D50">
            <v>2539</v>
          </cell>
          <cell r="E50">
            <v>2663</v>
          </cell>
          <cell r="F50">
            <v>678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2309</v>
          </cell>
          <cell r="K50">
            <v>354</v>
          </cell>
          <cell r="L50">
            <v>550</v>
          </cell>
          <cell r="M50">
            <v>600</v>
          </cell>
          <cell r="N50">
            <v>600</v>
          </cell>
          <cell r="O50">
            <v>700</v>
          </cell>
          <cell r="V50">
            <v>700</v>
          </cell>
          <cell r="W50">
            <v>532.6</v>
          </cell>
          <cell r="X50">
            <v>600</v>
          </cell>
          <cell r="Y50">
            <v>8.3139316560270373</v>
          </cell>
          <cell r="Z50">
            <v>1.2730003755163348</v>
          </cell>
          <cell r="AD50">
            <v>0</v>
          </cell>
          <cell r="AE50">
            <v>545.25</v>
          </cell>
          <cell r="AF50">
            <v>450.8</v>
          </cell>
          <cell r="AG50">
            <v>455.2</v>
          </cell>
          <cell r="AH50">
            <v>345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302</v>
          </cell>
          <cell r="D51">
            <v>1483</v>
          </cell>
          <cell r="E51">
            <v>1268</v>
          </cell>
          <cell r="F51">
            <v>449</v>
          </cell>
          <cell r="G51">
            <v>0</v>
          </cell>
          <cell r="H51">
            <v>0.4</v>
          </cell>
          <cell r="I51">
            <v>35</v>
          </cell>
          <cell r="J51">
            <v>1458</v>
          </cell>
          <cell r="K51">
            <v>-190</v>
          </cell>
          <cell r="L51">
            <v>250</v>
          </cell>
          <cell r="M51">
            <v>100</v>
          </cell>
          <cell r="N51">
            <v>300</v>
          </cell>
          <cell r="O51">
            <v>400</v>
          </cell>
          <cell r="V51">
            <v>300</v>
          </cell>
          <cell r="W51">
            <v>253.6</v>
          </cell>
          <cell r="X51">
            <v>250</v>
          </cell>
          <cell r="Y51">
            <v>8.0796529968454269</v>
          </cell>
          <cell r="Z51">
            <v>1.7705047318611988</v>
          </cell>
          <cell r="AD51">
            <v>0</v>
          </cell>
          <cell r="AE51">
            <v>192.75</v>
          </cell>
          <cell r="AF51">
            <v>192</v>
          </cell>
          <cell r="AG51">
            <v>231.2</v>
          </cell>
          <cell r="AH51">
            <v>176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145.17099999999999</v>
          </cell>
          <cell r="D52">
            <v>281.43799999999999</v>
          </cell>
          <cell r="E52">
            <v>291.50599999999997</v>
          </cell>
          <cell r="F52">
            <v>120.173</v>
          </cell>
          <cell r="G52" t="str">
            <v>оконч</v>
          </cell>
          <cell r="H52">
            <v>1</v>
          </cell>
          <cell r="I52">
            <v>50</v>
          </cell>
          <cell r="J52">
            <v>319.22699999999998</v>
          </cell>
          <cell r="K52">
            <v>-27.721000000000004</v>
          </cell>
          <cell r="L52">
            <v>70</v>
          </cell>
          <cell r="M52">
            <v>0</v>
          </cell>
          <cell r="N52">
            <v>80</v>
          </cell>
          <cell r="O52">
            <v>60</v>
          </cell>
          <cell r="V52">
            <v>90</v>
          </cell>
          <cell r="W52">
            <v>58.301199999999994</v>
          </cell>
          <cell r="X52">
            <v>80</v>
          </cell>
          <cell r="Y52">
            <v>8.5791201553312799</v>
          </cell>
          <cell r="Z52">
            <v>2.0612440224214943</v>
          </cell>
          <cell r="AD52">
            <v>0</v>
          </cell>
          <cell r="AE52">
            <v>58.8795</v>
          </cell>
          <cell r="AF52">
            <v>50.523000000000003</v>
          </cell>
          <cell r="AG52">
            <v>52.375399999999999</v>
          </cell>
          <cell r="AH52">
            <v>68.218999999999994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370.35500000000002</v>
          </cell>
          <cell r="D53">
            <v>620.59400000000005</v>
          </cell>
          <cell r="E53">
            <v>702.95100000000002</v>
          </cell>
          <cell r="F53">
            <v>267.39800000000002</v>
          </cell>
          <cell r="G53" t="str">
            <v>н</v>
          </cell>
          <cell r="H53">
            <v>1</v>
          </cell>
          <cell r="I53">
            <v>50</v>
          </cell>
          <cell r="J53">
            <v>799.12099999999998</v>
          </cell>
          <cell r="K53">
            <v>-96.169999999999959</v>
          </cell>
          <cell r="L53">
            <v>150</v>
          </cell>
          <cell r="M53">
            <v>50</v>
          </cell>
          <cell r="N53">
            <v>200</v>
          </cell>
          <cell r="O53">
            <v>100</v>
          </cell>
          <cell r="V53">
            <v>210</v>
          </cell>
          <cell r="W53">
            <v>140.59020000000001</v>
          </cell>
          <cell r="X53">
            <v>200</v>
          </cell>
          <cell r="Y53">
            <v>8.3746804542564135</v>
          </cell>
          <cell r="Z53">
            <v>1.9019675624616794</v>
          </cell>
          <cell r="AD53">
            <v>0</v>
          </cell>
          <cell r="AE53">
            <v>160.42474999999999</v>
          </cell>
          <cell r="AF53">
            <v>131.45999999999998</v>
          </cell>
          <cell r="AG53">
            <v>127.149</v>
          </cell>
          <cell r="AH53">
            <v>160.57300000000001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31.088999999999999</v>
          </cell>
          <cell r="D54">
            <v>65.021000000000001</v>
          </cell>
          <cell r="E54">
            <v>31.472000000000001</v>
          </cell>
          <cell r="F54">
            <v>21.465</v>
          </cell>
          <cell r="G54">
            <v>0</v>
          </cell>
          <cell r="H54">
            <v>1</v>
          </cell>
          <cell r="I54">
            <v>50</v>
          </cell>
          <cell r="J54">
            <v>62.4</v>
          </cell>
          <cell r="K54">
            <v>-30.927999999999997</v>
          </cell>
          <cell r="L54">
            <v>10</v>
          </cell>
          <cell r="M54">
            <v>0</v>
          </cell>
          <cell r="N54">
            <v>0</v>
          </cell>
          <cell r="O54">
            <v>30</v>
          </cell>
          <cell r="W54">
            <v>6.2944000000000004</v>
          </cell>
          <cell r="X54">
            <v>10</v>
          </cell>
          <cell r="Y54">
            <v>11.353743009659379</v>
          </cell>
          <cell r="Z54">
            <v>3.4101741230299947</v>
          </cell>
          <cell r="AD54">
            <v>0</v>
          </cell>
          <cell r="AE54">
            <v>4.5075000000000003</v>
          </cell>
          <cell r="AF54">
            <v>7.8105999999999991</v>
          </cell>
          <cell r="AG54">
            <v>6.875</v>
          </cell>
          <cell r="AH54">
            <v>3.004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1989.076</v>
          </cell>
          <cell r="D55">
            <v>8361.8549999999996</v>
          </cell>
          <cell r="E55">
            <v>4158.6719999999996</v>
          </cell>
          <cell r="F55">
            <v>648.55600000000004</v>
          </cell>
          <cell r="G55" t="str">
            <v>ткмай</v>
          </cell>
          <cell r="H55">
            <v>1</v>
          </cell>
          <cell r="I55">
            <v>40</v>
          </cell>
          <cell r="J55">
            <v>4036.1469999999999</v>
          </cell>
          <cell r="K55">
            <v>122.52499999999964</v>
          </cell>
          <cell r="L55">
            <v>900</v>
          </cell>
          <cell r="M55">
            <v>1100</v>
          </cell>
          <cell r="N55">
            <v>1200</v>
          </cell>
          <cell r="O55">
            <v>700</v>
          </cell>
          <cell r="V55">
            <v>1100</v>
          </cell>
          <cell r="W55">
            <v>831.73439999999994</v>
          </cell>
          <cell r="X55">
            <v>1000</v>
          </cell>
          <cell r="Y55">
            <v>7.9936046891892421</v>
          </cell>
          <cell r="Z55">
            <v>0.77976334753017318</v>
          </cell>
          <cell r="AD55">
            <v>0</v>
          </cell>
          <cell r="AE55">
            <v>869.69425000000001</v>
          </cell>
          <cell r="AF55">
            <v>714.62659999999994</v>
          </cell>
          <cell r="AG55">
            <v>663.74459999999999</v>
          </cell>
          <cell r="AH55">
            <v>851.99699999999996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1730</v>
          </cell>
          <cell r="D56">
            <v>6862</v>
          </cell>
          <cell r="E56">
            <v>5813</v>
          </cell>
          <cell r="F56">
            <v>1452</v>
          </cell>
          <cell r="G56" t="str">
            <v>бонмай</v>
          </cell>
          <cell r="H56">
            <v>0.45</v>
          </cell>
          <cell r="I56">
            <v>50</v>
          </cell>
          <cell r="J56">
            <v>3767</v>
          </cell>
          <cell r="K56">
            <v>2046</v>
          </cell>
          <cell r="L56">
            <v>1500</v>
          </cell>
          <cell r="M56">
            <v>700</v>
          </cell>
          <cell r="N56">
            <v>1300</v>
          </cell>
          <cell r="O56">
            <v>900</v>
          </cell>
          <cell r="V56">
            <v>1500</v>
          </cell>
          <cell r="W56">
            <v>1080.5999999999999</v>
          </cell>
          <cell r="X56">
            <v>1200</v>
          </cell>
          <cell r="Y56">
            <v>7.9141217841939673</v>
          </cell>
          <cell r="Z56">
            <v>1.3436979455857858</v>
          </cell>
          <cell r="AD56">
            <v>410</v>
          </cell>
          <cell r="AE56">
            <v>1168.75</v>
          </cell>
          <cell r="AF56">
            <v>970.8</v>
          </cell>
          <cell r="AG56">
            <v>1032.8</v>
          </cell>
          <cell r="AH56">
            <v>560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1162</v>
          </cell>
          <cell r="D57">
            <v>18571</v>
          </cell>
          <cell r="E57">
            <v>4418</v>
          </cell>
          <cell r="F57">
            <v>1924</v>
          </cell>
          <cell r="G57" t="str">
            <v>акяб</v>
          </cell>
          <cell r="H57">
            <v>0.45</v>
          </cell>
          <cell r="I57">
            <v>50</v>
          </cell>
          <cell r="J57">
            <v>5192</v>
          </cell>
          <cell r="K57">
            <v>-774</v>
          </cell>
          <cell r="L57">
            <v>800</v>
          </cell>
          <cell r="M57">
            <v>1000</v>
          </cell>
          <cell r="N57">
            <v>1100</v>
          </cell>
          <cell r="O57">
            <v>800</v>
          </cell>
          <cell r="V57">
            <v>900</v>
          </cell>
          <cell r="W57">
            <v>683.6</v>
          </cell>
          <cell r="X57">
            <v>900</v>
          </cell>
          <cell r="Y57">
            <v>10.860152135751902</v>
          </cell>
          <cell r="Z57">
            <v>2.8145114101813924</v>
          </cell>
          <cell r="AD57">
            <v>1000</v>
          </cell>
          <cell r="AE57">
            <v>792.25</v>
          </cell>
          <cell r="AF57">
            <v>499.2</v>
          </cell>
          <cell r="AG57">
            <v>528.20000000000005</v>
          </cell>
          <cell r="AH57">
            <v>774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313</v>
          </cell>
          <cell r="D58">
            <v>1446</v>
          </cell>
          <cell r="E58">
            <v>1061</v>
          </cell>
          <cell r="F58">
            <v>653</v>
          </cell>
          <cell r="G58">
            <v>0</v>
          </cell>
          <cell r="H58">
            <v>0.45</v>
          </cell>
          <cell r="I58">
            <v>50</v>
          </cell>
          <cell r="J58">
            <v>1354</v>
          </cell>
          <cell r="K58">
            <v>-293</v>
          </cell>
          <cell r="L58">
            <v>300</v>
          </cell>
          <cell r="M58">
            <v>100</v>
          </cell>
          <cell r="N58">
            <v>150</v>
          </cell>
          <cell r="O58">
            <v>100</v>
          </cell>
          <cell r="V58">
            <v>400</v>
          </cell>
          <cell r="W58">
            <v>212.2</v>
          </cell>
          <cell r="X58">
            <v>400</v>
          </cell>
          <cell r="Y58">
            <v>9.9104618284637134</v>
          </cell>
          <cell r="Z58">
            <v>3.0772855796418477</v>
          </cell>
          <cell r="AD58">
            <v>0</v>
          </cell>
          <cell r="AE58">
            <v>215.75</v>
          </cell>
          <cell r="AF58">
            <v>141.19999999999999</v>
          </cell>
          <cell r="AG58">
            <v>159.6</v>
          </cell>
          <cell r="AH58">
            <v>299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166</v>
          </cell>
          <cell r="D59">
            <v>1081</v>
          </cell>
          <cell r="E59">
            <v>314</v>
          </cell>
          <cell r="F59">
            <v>90</v>
          </cell>
          <cell r="G59">
            <v>0</v>
          </cell>
          <cell r="H59">
            <v>0.4</v>
          </cell>
          <cell r="I59">
            <v>40</v>
          </cell>
          <cell r="J59">
            <v>595</v>
          </cell>
          <cell r="K59">
            <v>-281</v>
          </cell>
          <cell r="L59">
            <v>80</v>
          </cell>
          <cell r="M59">
            <v>40</v>
          </cell>
          <cell r="N59">
            <v>80</v>
          </cell>
          <cell r="O59">
            <v>60</v>
          </cell>
          <cell r="V59">
            <v>150</v>
          </cell>
          <cell r="W59">
            <v>62.8</v>
          </cell>
          <cell r="X59">
            <v>120</v>
          </cell>
          <cell r="Y59">
            <v>9.8726114649681538</v>
          </cell>
          <cell r="Z59">
            <v>1.4331210191082804</v>
          </cell>
          <cell r="AD59">
            <v>0</v>
          </cell>
          <cell r="AE59">
            <v>77.5</v>
          </cell>
          <cell r="AF59">
            <v>66.8</v>
          </cell>
          <cell r="AG59">
            <v>68.2</v>
          </cell>
          <cell r="AH59">
            <v>61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163</v>
          </cell>
          <cell r="D60">
            <v>1114</v>
          </cell>
          <cell r="E60">
            <v>340</v>
          </cell>
          <cell r="F60">
            <v>40</v>
          </cell>
          <cell r="G60">
            <v>0</v>
          </cell>
          <cell r="H60">
            <v>0.4</v>
          </cell>
          <cell r="I60">
            <v>40</v>
          </cell>
          <cell r="J60">
            <v>514</v>
          </cell>
          <cell r="K60">
            <v>-174</v>
          </cell>
          <cell r="L60">
            <v>50</v>
          </cell>
          <cell r="M60">
            <v>160</v>
          </cell>
          <cell r="N60">
            <v>110</v>
          </cell>
          <cell r="O60">
            <v>100</v>
          </cell>
          <cell r="V60">
            <v>120</v>
          </cell>
          <cell r="W60">
            <v>68</v>
          </cell>
          <cell r="X60">
            <v>110</v>
          </cell>
          <cell r="Y60">
            <v>10.147058823529411</v>
          </cell>
          <cell r="Z60">
            <v>0.58823529411764708</v>
          </cell>
          <cell r="AD60">
            <v>0</v>
          </cell>
          <cell r="AE60">
            <v>89</v>
          </cell>
          <cell r="AF60">
            <v>58</v>
          </cell>
          <cell r="AG60">
            <v>54.2</v>
          </cell>
          <cell r="AH60">
            <v>22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314.24099999999999</v>
          </cell>
          <cell r="D61">
            <v>1635.326</v>
          </cell>
          <cell r="E61">
            <v>1002.393</v>
          </cell>
          <cell r="F61">
            <v>896.78399999999999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1140.048</v>
          </cell>
          <cell r="K61">
            <v>-137.65499999999997</v>
          </cell>
          <cell r="L61">
            <v>400</v>
          </cell>
          <cell r="M61">
            <v>200</v>
          </cell>
          <cell r="N61">
            <v>200</v>
          </cell>
          <cell r="O61">
            <v>0</v>
          </cell>
          <cell r="V61">
            <v>200</v>
          </cell>
          <cell r="W61">
            <v>200.4786</v>
          </cell>
          <cell r="X61">
            <v>200</v>
          </cell>
          <cell r="Y61">
            <v>10.4588918717509</v>
          </cell>
          <cell r="Z61">
            <v>4.4732155950809709</v>
          </cell>
          <cell r="AD61">
            <v>0</v>
          </cell>
          <cell r="AE61">
            <v>203.48849999999999</v>
          </cell>
          <cell r="AF61">
            <v>145.291</v>
          </cell>
          <cell r="AG61">
            <v>206.0214</v>
          </cell>
          <cell r="AH61">
            <v>223.191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608</v>
          </cell>
          <cell r="D62">
            <v>10</v>
          </cell>
          <cell r="E62">
            <v>515</v>
          </cell>
          <cell r="F62">
            <v>87</v>
          </cell>
          <cell r="G62">
            <v>0</v>
          </cell>
          <cell r="H62">
            <v>0.1</v>
          </cell>
          <cell r="I62">
            <v>730</v>
          </cell>
          <cell r="J62">
            <v>536</v>
          </cell>
          <cell r="K62">
            <v>-21</v>
          </cell>
          <cell r="L62">
            <v>0</v>
          </cell>
          <cell r="M62">
            <v>500</v>
          </cell>
          <cell r="N62">
            <v>0</v>
          </cell>
          <cell r="O62">
            <v>500</v>
          </cell>
          <cell r="W62">
            <v>103</v>
          </cell>
          <cell r="X62">
            <v>300</v>
          </cell>
          <cell r="Y62">
            <v>13.466019417475728</v>
          </cell>
          <cell r="Z62">
            <v>0.84466019417475724</v>
          </cell>
          <cell r="AD62">
            <v>0</v>
          </cell>
          <cell r="AE62">
            <v>107</v>
          </cell>
          <cell r="AF62">
            <v>73.2</v>
          </cell>
          <cell r="AG62">
            <v>61.6</v>
          </cell>
          <cell r="AH62">
            <v>51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49.52</v>
          </cell>
          <cell r="D63">
            <v>377.70600000000002</v>
          </cell>
          <cell r="E63">
            <v>244.083</v>
          </cell>
          <cell r="F63">
            <v>158.583</v>
          </cell>
          <cell r="G63">
            <v>0</v>
          </cell>
          <cell r="H63">
            <v>1</v>
          </cell>
          <cell r="I63">
            <v>50</v>
          </cell>
          <cell r="J63">
            <v>300.29000000000002</v>
          </cell>
          <cell r="K63">
            <v>-56.207000000000022</v>
          </cell>
          <cell r="L63">
            <v>40</v>
          </cell>
          <cell r="M63">
            <v>0</v>
          </cell>
          <cell r="N63">
            <v>50</v>
          </cell>
          <cell r="O63">
            <v>0</v>
          </cell>
          <cell r="V63">
            <v>100</v>
          </cell>
          <cell r="W63">
            <v>48.816600000000001</v>
          </cell>
          <cell r="X63">
            <v>90</v>
          </cell>
          <cell r="Y63">
            <v>8.9843004223972986</v>
          </cell>
          <cell r="Z63">
            <v>3.2485466009513155</v>
          </cell>
          <cell r="AD63">
            <v>0</v>
          </cell>
          <cell r="AE63">
            <v>56.686250000000001</v>
          </cell>
          <cell r="AF63">
            <v>33.833399999999997</v>
          </cell>
          <cell r="AG63">
            <v>50.263600000000004</v>
          </cell>
          <cell r="AH63">
            <v>70.093999999999994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1336.5730000000001</v>
          </cell>
          <cell r="D64">
            <v>3866</v>
          </cell>
          <cell r="E64">
            <v>4042</v>
          </cell>
          <cell r="F64">
            <v>1074.5730000000001</v>
          </cell>
          <cell r="G64">
            <v>0</v>
          </cell>
          <cell r="H64">
            <v>0.4</v>
          </cell>
          <cell r="I64">
            <v>40</v>
          </cell>
          <cell r="J64">
            <v>4137</v>
          </cell>
          <cell r="K64">
            <v>-95</v>
          </cell>
          <cell r="L64">
            <v>700</v>
          </cell>
          <cell r="M64">
            <v>400</v>
          </cell>
          <cell r="N64">
            <v>800</v>
          </cell>
          <cell r="O64">
            <v>750</v>
          </cell>
          <cell r="V64">
            <v>800</v>
          </cell>
          <cell r="W64">
            <v>654.79999999999995</v>
          </cell>
          <cell r="X64">
            <v>700</v>
          </cell>
          <cell r="Y64">
            <v>7.9788836285888829</v>
          </cell>
          <cell r="Z64">
            <v>1.6410705558949299</v>
          </cell>
          <cell r="AD64">
            <v>768</v>
          </cell>
          <cell r="AE64">
            <v>666.5</v>
          </cell>
          <cell r="AF64">
            <v>597</v>
          </cell>
          <cell r="AG64">
            <v>603.4</v>
          </cell>
          <cell r="AH64">
            <v>583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1270</v>
          </cell>
          <cell r="D65">
            <v>2591</v>
          </cell>
          <cell r="E65">
            <v>2792</v>
          </cell>
          <cell r="F65">
            <v>987</v>
          </cell>
          <cell r="G65">
            <v>0</v>
          </cell>
          <cell r="H65">
            <v>0.4</v>
          </cell>
          <cell r="I65">
            <v>40</v>
          </cell>
          <cell r="J65">
            <v>2893</v>
          </cell>
          <cell r="K65">
            <v>-101</v>
          </cell>
          <cell r="L65">
            <v>600</v>
          </cell>
          <cell r="M65">
            <v>250</v>
          </cell>
          <cell r="N65">
            <v>700</v>
          </cell>
          <cell r="O65">
            <v>650</v>
          </cell>
          <cell r="V65">
            <v>650</v>
          </cell>
          <cell r="W65">
            <v>558.4</v>
          </cell>
          <cell r="X65">
            <v>600</v>
          </cell>
          <cell r="Y65">
            <v>7.9459169054441263</v>
          </cell>
          <cell r="Z65">
            <v>1.7675501432664757</v>
          </cell>
          <cell r="AD65">
            <v>0</v>
          </cell>
          <cell r="AE65">
            <v>592.5</v>
          </cell>
          <cell r="AF65">
            <v>520.79999999999995</v>
          </cell>
          <cell r="AG65">
            <v>521.79999999999995</v>
          </cell>
          <cell r="AH65">
            <v>503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363.66699999999997</v>
          </cell>
          <cell r="D66">
            <v>359.661</v>
          </cell>
          <cell r="E66">
            <v>593.58699999999999</v>
          </cell>
          <cell r="F66">
            <v>108.595</v>
          </cell>
          <cell r="G66" t="str">
            <v>ябл</v>
          </cell>
          <cell r="H66">
            <v>1</v>
          </cell>
          <cell r="I66">
            <v>40</v>
          </cell>
          <cell r="J66">
            <v>633.40599999999995</v>
          </cell>
          <cell r="K66">
            <v>-39.81899999999996</v>
          </cell>
          <cell r="L66">
            <v>120</v>
          </cell>
          <cell r="M66">
            <v>120</v>
          </cell>
          <cell r="N66">
            <v>130</v>
          </cell>
          <cell r="O66">
            <v>130</v>
          </cell>
          <cell r="V66">
            <v>200</v>
          </cell>
          <cell r="W66">
            <v>118.7174</v>
          </cell>
          <cell r="X66">
            <v>140</v>
          </cell>
          <cell r="Y66">
            <v>7.990361985690388</v>
          </cell>
          <cell r="Z66">
            <v>0.91473532944623115</v>
          </cell>
          <cell r="AD66">
            <v>0</v>
          </cell>
          <cell r="AE66">
            <v>122.19974999999999</v>
          </cell>
          <cell r="AF66">
            <v>110.2118</v>
          </cell>
          <cell r="AG66">
            <v>95.525000000000006</v>
          </cell>
          <cell r="AH66">
            <v>120.369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131.905</v>
          </cell>
          <cell r="D67">
            <v>320.39499999999998</v>
          </cell>
          <cell r="E67">
            <v>283.553</v>
          </cell>
          <cell r="F67">
            <v>163.858</v>
          </cell>
          <cell r="G67">
            <v>0</v>
          </cell>
          <cell r="H67">
            <v>1</v>
          </cell>
          <cell r="I67">
            <v>40</v>
          </cell>
          <cell r="J67">
            <v>294.44400000000002</v>
          </cell>
          <cell r="K67">
            <v>-10.89100000000002</v>
          </cell>
          <cell r="L67">
            <v>60</v>
          </cell>
          <cell r="M67">
            <v>0</v>
          </cell>
          <cell r="N67">
            <v>50</v>
          </cell>
          <cell r="O67">
            <v>70</v>
          </cell>
          <cell r="V67">
            <v>60</v>
          </cell>
          <cell r="W67">
            <v>56.710599999999999</v>
          </cell>
          <cell r="X67">
            <v>60</v>
          </cell>
          <cell r="Y67">
            <v>8.179387980377566</v>
          </cell>
          <cell r="Z67">
            <v>2.889371651860499</v>
          </cell>
          <cell r="AD67">
            <v>0</v>
          </cell>
          <cell r="AE67">
            <v>67.520250000000004</v>
          </cell>
          <cell r="AF67">
            <v>55.128999999999998</v>
          </cell>
          <cell r="AG67">
            <v>58.6524</v>
          </cell>
          <cell r="AH67">
            <v>49.759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282.44799999999998</v>
          </cell>
          <cell r="D68">
            <v>1861.9179999999999</v>
          </cell>
          <cell r="E68">
            <v>1051.972</v>
          </cell>
          <cell r="F68">
            <v>-38.256</v>
          </cell>
          <cell r="G68" t="str">
            <v>ябл</v>
          </cell>
          <cell r="H68">
            <v>1</v>
          </cell>
          <cell r="I68">
            <v>40</v>
          </cell>
          <cell r="J68">
            <v>1143.6959999999999</v>
          </cell>
          <cell r="K68">
            <v>-91.723999999999933</v>
          </cell>
          <cell r="L68">
            <v>200</v>
          </cell>
          <cell r="M68">
            <v>250</v>
          </cell>
          <cell r="N68">
            <v>350</v>
          </cell>
          <cell r="O68">
            <v>300</v>
          </cell>
          <cell r="V68">
            <v>450</v>
          </cell>
          <cell r="W68">
            <v>210.39439999999999</v>
          </cell>
          <cell r="X68">
            <v>400</v>
          </cell>
          <cell r="Y68">
            <v>9.0864775868559242</v>
          </cell>
          <cell r="Z68">
            <v>-0.18182993463704358</v>
          </cell>
          <cell r="AD68">
            <v>0</v>
          </cell>
          <cell r="AE68">
            <v>158.15325000000001</v>
          </cell>
          <cell r="AF68">
            <v>133.87219999999999</v>
          </cell>
          <cell r="AG68">
            <v>143.92739999999998</v>
          </cell>
          <cell r="AH68">
            <v>246.71299999999999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185.45400000000001</v>
          </cell>
          <cell r="D69">
            <v>378.97399999999999</v>
          </cell>
          <cell r="E69">
            <v>391.19400000000002</v>
          </cell>
          <cell r="F69">
            <v>157.66</v>
          </cell>
          <cell r="G69">
            <v>0</v>
          </cell>
          <cell r="H69">
            <v>1</v>
          </cell>
          <cell r="I69">
            <v>40</v>
          </cell>
          <cell r="J69">
            <v>419.82400000000001</v>
          </cell>
          <cell r="K69">
            <v>-28.629999999999995</v>
          </cell>
          <cell r="L69">
            <v>80</v>
          </cell>
          <cell r="M69">
            <v>0</v>
          </cell>
          <cell r="N69">
            <v>90</v>
          </cell>
          <cell r="O69">
            <v>110</v>
          </cell>
          <cell r="V69">
            <v>100</v>
          </cell>
          <cell r="W69">
            <v>78.238799999999998</v>
          </cell>
          <cell r="X69">
            <v>90</v>
          </cell>
          <cell r="Y69">
            <v>8.02236230617034</v>
          </cell>
          <cell r="Z69">
            <v>2.0151127062276006</v>
          </cell>
          <cell r="AD69">
            <v>0</v>
          </cell>
          <cell r="AE69">
            <v>85.812250000000006</v>
          </cell>
          <cell r="AF69">
            <v>72.571600000000004</v>
          </cell>
          <cell r="AG69">
            <v>74.158199999999994</v>
          </cell>
          <cell r="AH69">
            <v>75.179000000000002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84</v>
          </cell>
          <cell r="D70">
            <v>117</v>
          </cell>
          <cell r="E70">
            <v>148</v>
          </cell>
          <cell r="F70">
            <v>48</v>
          </cell>
          <cell r="G70" t="str">
            <v>дк</v>
          </cell>
          <cell r="H70">
            <v>0.6</v>
          </cell>
          <cell r="I70">
            <v>60</v>
          </cell>
          <cell r="J70">
            <v>170</v>
          </cell>
          <cell r="K70">
            <v>-22</v>
          </cell>
          <cell r="L70">
            <v>20</v>
          </cell>
          <cell r="M70">
            <v>20</v>
          </cell>
          <cell r="N70">
            <v>30</v>
          </cell>
          <cell r="O70">
            <v>70</v>
          </cell>
          <cell r="V70">
            <v>20</v>
          </cell>
          <cell r="W70">
            <v>29.6</v>
          </cell>
          <cell r="X70">
            <v>30</v>
          </cell>
          <cell r="Y70">
            <v>8.0405405405405403</v>
          </cell>
          <cell r="Z70">
            <v>1.6216216216216215</v>
          </cell>
          <cell r="AD70">
            <v>0</v>
          </cell>
          <cell r="AE70">
            <v>22</v>
          </cell>
          <cell r="AF70">
            <v>24.8</v>
          </cell>
          <cell r="AG70">
            <v>23.8</v>
          </cell>
          <cell r="AH70">
            <v>10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208</v>
          </cell>
          <cell r="D71">
            <v>273</v>
          </cell>
          <cell r="E71">
            <v>376</v>
          </cell>
          <cell r="F71">
            <v>88</v>
          </cell>
          <cell r="G71" t="str">
            <v>ябл</v>
          </cell>
          <cell r="H71">
            <v>0.6</v>
          </cell>
          <cell r="I71">
            <v>60</v>
          </cell>
          <cell r="J71">
            <v>393</v>
          </cell>
          <cell r="K71">
            <v>-17</v>
          </cell>
          <cell r="L71">
            <v>60</v>
          </cell>
          <cell r="M71">
            <v>40</v>
          </cell>
          <cell r="N71">
            <v>80</v>
          </cell>
          <cell r="O71">
            <v>70</v>
          </cell>
          <cell r="V71">
            <v>150</v>
          </cell>
          <cell r="W71">
            <v>75.2</v>
          </cell>
          <cell r="X71">
            <v>120</v>
          </cell>
          <cell r="Y71">
            <v>8.085106382978724</v>
          </cell>
          <cell r="Z71">
            <v>1.1702127659574468</v>
          </cell>
          <cell r="AD71">
            <v>0</v>
          </cell>
          <cell r="AE71">
            <v>72</v>
          </cell>
          <cell r="AF71">
            <v>68.599999999999994</v>
          </cell>
          <cell r="AG71">
            <v>60.4</v>
          </cell>
          <cell r="AH71">
            <v>88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408</v>
          </cell>
          <cell r="D72">
            <v>412</v>
          </cell>
          <cell r="E72">
            <v>601</v>
          </cell>
          <cell r="F72">
            <v>196</v>
          </cell>
          <cell r="G72" t="str">
            <v>ябл</v>
          </cell>
          <cell r="H72">
            <v>0.6</v>
          </cell>
          <cell r="I72">
            <v>60</v>
          </cell>
          <cell r="J72">
            <v>661</v>
          </cell>
          <cell r="K72">
            <v>-60</v>
          </cell>
          <cell r="L72">
            <v>50</v>
          </cell>
          <cell r="M72">
            <v>70</v>
          </cell>
          <cell r="N72">
            <v>120</v>
          </cell>
          <cell r="O72">
            <v>150</v>
          </cell>
          <cell r="V72">
            <v>200</v>
          </cell>
          <cell r="W72">
            <v>120.2</v>
          </cell>
          <cell r="X72">
            <v>180</v>
          </cell>
          <cell r="Y72">
            <v>8.0366056572379367</v>
          </cell>
          <cell r="Z72">
            <v>1.6306156405990015</v>
          </cell>
          <cell r="AD72">
            <v>0</v>
          </cell>
          <cell r="AE72">
            <v>126.25</v>
          </cell>
          <cell r="AF72">
            <v>114.8</v>
          </cell>
          <cell r="AG72">
            <v>91.8</v>
          </cell>
          <cell r="AH72">
            <v>119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74.582999999999998</v>
          </cell>
          <cell r="D73">
            <v>102.14</v>
          </cell>
          <cell r="E73">
            <v>112.498</v>
          </cell>
          <cell r="F73">
            <v>49.249000000000002</v>
          </cell>
          <cell r="G73">
            <v>0</v>
          </cell>
          <cell r="H73">
            <v>1</v>
          </cell>
          <cell r="I73">
            <v>30</v>
          </cell>
          <cell r="J73">
            <v>145.86500000000001</v>
          </cell>
          <cell r="K73">
            <v>-33.367000000000004</v>
          </cell>
          <cell r="L73">
            <v>20</v>
          </cell>
          <cell r="M73">
            <v>60</v>
          </cell>
          <cell r="N73">
            <v>30</v>
          </cell>
          <cell r="O73">
            <v>10</v>
          </cell>
          <cell r="V73">
            <v>10</v>
          </cell>
          <cell r="W73">
            <v>22.499600000000001</v>
          </cell>
          <cell r="X73">
            <v>10</v>
          </cell>
          <cell r="Y73">
            <v>8.4112161993990995</v>
          </cell>
          <cell r="Z73">
            <v>2.1888833579263633</v>
          </cell>
          <cell r="AD73">
            <v>0</v>
          </cell>
          <cell r="AE73">
            <v>24.821750000000002</v>
          </cell>
          <cell r="AF73">
            <v>23.637</v>
          </cell>
          <cell r="AG73">
            <v>22.725000000000001</v>
          </cell>
          <cell r="AH73">
            <v>8.9339999999999993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275</v>
          </cell>
          <cell r="D74">
            <v>919</v>
          </cell>
          <cell r="E74">
            <v>733</v>
          </cell>
          <cell r="F74">
            <v>432</v>
          </cell>
          <cell r="G74" t="str">
            <v>ябл,дк</v>
          </cell>
          <cell r="H74">
            <v>0.6</v>
          </cell>
          <cell r="I74">
            <v>60</v>
          </cell>
          <cell r="J74">
            <v>785</v>
          </cell>
          <cell r="K74">
            <v>-52</v>
          </cell>
          <cell r="L74">
            <v>100</v>
          </cell>
          <cell r="M74">
            <v>0</v>
          </cell>
          <cell r="N74">
            <v>150</v>
          </cell>
          <cell r="O74">
            <v>100</v>
          </cell>
          <cell r="V74">
            <v>220</v>
          </cell>
          <cell r="W74">
            <v>146.6</v>
          </cell>
          <cell r="X74">
            <v>200</v>
          </cell>
          <cell r="Y74">
            <v>8.1991814461118686</v>
          </cell>
          <cell r="Z74">
            <v>2.9467939972714872</v>
          </cell>
          <cell r="AD74">
            <v>0</v>
          </cell>
          <cell r="AE74">
            <v>144.25</v>
          </cell>
          <cell r="AF74">
            <v>120.6</v>
          </cell>
          <cell r="AG74">
            <v>124.2</v>
          </cell>
          <cell r="AH74">
            <v>175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422</v>
          </cell>
          <cell r="D75">
            <v>1131</v>
          </cell>
          <cell r="E75">
            <v>1015</v>
          </cell>
          <cell r="F75">
            <v>510</v>
          </cell>
          <cell r="G75" t="str">
            <v>ябл,дк</v>
          </cell>
          <cell r="H75">
            <v>0.6</v>
          </cell>
          <cell r="I75">
            <v>60</v>
          </cell>
          <cell r="J75">
            <v>1026</v>
          </cell>
          <cell r="K75">
            <v>-11</v>
          </cell>
          <cell r="L75">
            <v>300</v>
          </cell>
          <cell r="M75">
            <v>0</v>
          </cell>
          <cell r="N75">
            <v>190</v>
          </cell>
          <cell r="O75">
            <v>190</v>
          </cell>
          <cell r="V75">
            <v>230</v>
          </cell>
          <cell r="W75">
            <v>203</v>
          </cell>
          <cell r="X75">
            <v>200</v>
          </cell>
          <cell r="Y75">
            <v>7.9802955665024626</v>
          </cell>
          <cell r="Z75">
            <v>2.5123152709359604</v>
          </cell>
          <cell r="AD75">
            <v>0</v>
          </cell>
          <cell r="AE75">
            <v>250.75</v>
          </cell>
          <cell r="AF75">
            <v>213.2</v>
          </cell>
          <cell r="AG75">
            <v>231.4</v>
          </cell>
          <cell r="AH75">
            <v>215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249</v>
          </cell>
          <cell r="D76">
            <v>584</v>
          </cell>
          <cell r="E76">
            <v>770</v>
          </cell>
          <cell r="F76">
            <v>54</v>
          </cell>
          <cell r="G76">
            <v>0</v>
          </cell>
          <cell r="H76">
            <v>0.4</v>
          </cell>
          <cell r="I76" t="e">
            <v>#N/A</v>
          </cell>
          <cell r="J76">
            <v>918</v>
          </cell>
          <cell r="K76">
            <v>-148</v>
          </cell>
          <cell r="L76">
            <v>100</v>
          </cell>
          <cell r="M76">
            <v>120</v>
          </cell>
          <cell r="N76">
            <v>150</v>
          </cell>
          <cell r="O76">
            <v>250</v>
          </cell>
          <cell r="V76">
            <v>300</v>
          </cell>
          <cell r="W76">
            <v>154</v>
          </cell>
          <cell r="X76">
            <v>200</v>
          </cell>
          <cell r="Y76">
            <v>7.6233766233766236</v>
          </cell>
          <cell r="Z76">
            <v>0.35064935064935066</v>
          </cell>
          <cell r="AD76">
            <v>0</v>
          </cell>
          <cell r="AE76">
            <v>195.5</v>
          </cell>
          <cell r="AF76">
            <v>127.6</v>
          </cell>
          <cell r="AG76">
            <v>82.4</v>
          </cell>
          <cell r="AH76">
            <v>119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467</v>
          </cell>
          <cell r="D77">
            <v>609</v>
          </cell>
          <cell r="E77">
            <v>866</v>
          </cell>
          <cell r="F77">
            <v>201</v>
          </cell>
          <cell r="G77">
            <v>0</v>
          </cell>
          <cell r="H77">
            <v>0.33</v>
          </cell>
          <cell r="I77">
            <v>60</v>
          </cell>
          <cell r="J77">
            <v>980</v>
          </cell>
          <cell r="K77">
            <v>-114</v>
          </cell>
          <cell r="L77">
            <v>160</v>
          </cell>
          <cell r="M77">
            <v>170</v>
          </cell>
          <cell r="N77">
            <v>170</v>
          </cell>
          <cell r="O77">
            <v>220</v>
          </cell>
          <cell r="V77">
            <v>220</v>
          </cell>
          <cell r="W77">
            <v>173.2</v>
          </cell>
          <cell r="X77">
            <v>200</v>
          </cell>
          <cell r="Y77">
            <v>7.7424942263279455</v>
          </cell>
          <cell r="Z77">
            <v>1.1605080831408776</v>
          </cell>
          <cell r="AD77">
            <v>0</v>
          </cell>
          <cell r="AE77">
            <v>196.5</v>
          </cell>
          <cell r="AF77">
            <v>163.4</v>
          </cell>
          <cell r="AG77">
            <v>146.19999999999999</v>
          </cell>
          <cell r="AH77">
            <v>151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200</v>
          </cell>
          <cell r="D78">
            <v>514</v>
          </cell>
          <cell r="E78">
            <v>557.72</v>
          </cell>
          <cell r="F78">
            <v>150</v>
          </cell>
          <cell r="G78">
            <v>0</v>
          </cell>
          <cell r="H78">
            <v>0.35</v>
          </cell>
          <cell r="I78" t="e">
            <v>#N/A</v>
          </cell>
          <cell r="J78">
            <v>618</v>
          </cell>
          <cell r="K78">
            <v>-60.279999999999973</v>
          </cell>
          <cell r="L78">
            <v>120</v>
          </cell>
          <cell r="M78">
            <v>30</v>
          </cell>
          <cell r="N78">
            <v>100</v>
          </cell>
          <cell r="O78">
            <v>170</v>
          </cell>
          <cell r="V78">
            <v>160</v>
          </cell>
          <cell r="W78">
            <v>111.54400000000001</v>
          </cell>
          <cell r="X78">
            <v>150</v>
          </cell>
          <cell r="Y78">
            <v>7.8892634296779738</v>
          </cell>
          <cell r="Z78">
            <v>1.3447608118769274</v>
          </cell>
          <cell r="AD78">
            <v>0</v>
          </cell>
          <cell r="AE78">
            <v>111.25</v>
          </cell>
          <cell r="AF78">
            <v>93.6</v>
          </cell>
          <cell r="AG78">
            <v>102.4</v>
          </cell>
          <cell r="AH78">
            <v>106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283</v>
          </cell>
          <cell r="D79">
            <v>64</v>
          </cell>
          <cell r="E79">
            <v>245</v>
          </cell>
          <cell r="F79">
            <v>96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293</v>
          </cell>
          <cell r="K79">
            <v>-48</v>
          </cell>
          <cell r="L79">
            <v>20</v>
          </cell>
          <cell r="M79">
            <v>30</v>
          </cell>
          <cell r="N79">
            <v>50</v>
          </cell>
          <cell r="O79">
            <v>30</v>
          </cell>
          <cell r="V79">
            <v>110</v>
          </cell>
          <cell r="W79">
            <v>49</v>
          </cell>
          <cell r="X79">
            <v>90</v>
          </cell>
          <cell r="Y79">
            <v>8.6938775510204085</v>
          </cell>
          <cell r="Z79">
            <v>1.9591836734693877</v>
          </cell>
          <cell r="AD79">
            <v>0</v>
          </cell>
          <cell r="AE79">
            <v>67.5</v>
          </cell>
          <cell r="AF79">
            <v>66.2</v>
          </cell>
          <cell r="AG79">
            <v>40.200000000000003</v>
          </cell>
          <cell r="AH79">
            <v>80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1608</v>
          </cell>
          <cell r="D80">
            <v>6483</v>
          </cell>
          <cell r="E80">
            <v>5127</v>
          </cell>
          <cell r="F80">
            <v>2839</v>
          </cell>
          <cell r="G80">
            <v>0</v>
          </cell>
          <cell r="H80">
            <v>0.35</v>
          </cell>
          <cell r="I80">
            <v>40</v>
          </cell>
          <cell r="J80">
            <v>5254</v>
          </cell>
          <cell r="K80">
            <v>-127</v>
          </cell>
          <cell r="L80">
            <v>1100</v>
          </cell>
          <cell r="M80">
            <v>0</v>
          </cell>
          <cell r="N80">
            <v>800</v>
          </cell>
          <cell r="O80">
            <v>500</v>
          </cell>
          <cell r="V80">
            <v>1000</v>
          </cell>
          <cell r="W80">
            <v>877.8</v>
          </cell>
          <cell r="X80">
            <v>1000</v>
          </cell>
          <cell r="Y80">
            <v>8.2467532467532472</v>
          </cell>
          <cell r="Z80">
            <v>3.234221918432445</v>
          </cell>
          <cell r="AD80">
            <v>738</v>
          </cell>
          <cell r="AE80">
            <v>774.5</v>
          </cell>
          <cell r="AF80">
            <v>708</v>
          </cell>
          <cell r="AG80">
            <v>723.4</v>
          </cell>
          <cell r="AH80">
            <v>853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2724</v>
          </cell>
          <cell r="D81">
            <v>9083</v>
          </cell>
          <cell r="E81">
            <v>8636</v>
          </cell>
          <cell r="F81">
            <v>2995</v>
          </cell>
          <cell r="G81" t="str">
            <v>отк</v>
          </cell>
          <cell r="H81">
            <v>0.35</v>
          </cell>
          <cell r="I81">
            <v>45</v>
          </cell>
          <cell r="J81">
            <v>8846</v>
          </cell>
          <cell r="K81">
            <v>-210</v>
          </cell>
          <cell r="L81">
            <v>2500</v>
          </cell>
          <cell r="M81">
            <v>1500</v>
          </cell>
          <cell r="N81">
            <v>2100</v>
          </cell>
          <cell r="O81">
            <v>1700</v>
          </cell>
          <cell r="V81">
            <v>500</v>
          </cell>
          <cell r="W81">
            <v>1607.2</v>
          </cell>
          <cell r="X81">
            <v>1500</v>
          </cell>
          <cell r="Y81">
            <v>7.961050273768044</v>
          </cell>
          <cell r="Z81">
            <v>1.8634892981582876</v>
          </cell>
          <cell r="AD81">
            <v>600</v>
          </cell>
          <cell r="AE81">
            <v>1611.75</v>
          </cell>
          <cell r="AF81">
            <v>1717.4</v>
          </cell>
          <cell r="AG81">
            <v>1991.4</v>
          </cell>
          <cell r="AH81">
            <v>1124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490</v>
          </cell>
          <cell r="D82">
            <v>572</v>
          </cell>
          <cell r="E82">
            <v>773</v>
          </cell>
          <cell r="F82">
            <v>264</v>
          </cell>
          <cell r="G82">
            <v>0</v>
          </cell>
          <cell r="H82">
            <v>0.4</v>
          </cell>
          <cell r="I82" t="e">
            <v>#N/A</v>
          </cell>
          <cell r="J82">
            <v>848</v>
          </cell>
          <cell r="K82">
            <v>-75</v>
          </cell>
          <cell r="L82">
            <v>150</v>
          </cell>
          <cell r="M82">
            <v>50</v>
          </cell>
          <cell r="N82">
            <v>160</v>
          </cell>
          <cell r="O82">
            <v>280</v>
          </cell>
          <cell r="V82">
            <v>180</v>
          </cell>
          <cell r="W82">
            <v>154.6</v>
          </cell>
          <cell r="X82">
            <v>160</v>
          </cell>
          <cell r="Y82">
            <v>8.0465717981888751</v>
          </cell>
          <cell r="Z82">
            <v>1.7076326002587323</v>
          </cell>
          <cell r="AD82">
            <v>0</v>
          </cell>
          <cell r="AE82">
            <v>161.75</v>
          </cell>
          <cell r="AF82">
            <v>162.19999999999999</v>
          </cell>
          <cell r="AG82">
            <v>148.80000000000001</v>
          </cell>
          <cell r="AH82">
            <v>127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78.745999999999995</v>
          </cell>
          <cell r="D83">
            <v>909.29399999999998</v>
          </cell>
          <cell r="E83">
            <v>488.50700000000001</v>
          </cell>
          <cell r="F83">
            <v>-11.827999999999999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608.57799999999997</v>
          </cell>
          <cell r="K83">
            <v>-120.07099999999997</v>
          </cell>
          <cell r="L83">
            <v>80</v>
          </cell>
          <cell r="M83">
            <v>150</v>
          </cell>
          <cell r="N83">
            <v>90</v>
          </cell>
          <cell r="O83">
            <v>220</v>
          </cell>
          <cell r="V83">
            <v>200</v>
          </cell>
          <cell r="W83">
            <v>97.701400000000007</v>
          </cell>
          <cell r="X83">
            <v>150</v>
          </cell>
          <cell r="Y83">
            <v>8.9883256534706764</v>
          </cell>
          <cell r="Z83">
            <v>-0.12106274833318661</v>
          </cell>
          <cell r="AD83">
            <v>0</v>
          </cell>
          <cell r="AE83">
            <v>63.210999999999999</v>
          </cell>
          <cell r="AF83">
            <v>45.430399999999999</v>
          </cell>
          <cell r="AG83">
            <v>63.210599999999999</v>
          </cell>
          <cell r="AH83">
            <v>112.384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9.49</v>
          </cell>
          <cell r="D84">
            <v>11.782</v>
          </cell>
          <cell r="E84">
            <v>8.6140000000000008</v>
          </cell>
          <cell r="F84">
            <v>-2.9060000000000001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18.45</v>
          </cell>
          <cell r="K84">
            <v>-9.8359999999999985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1.7228000000000001</v>
          </cell>
          <cell r="Y84">
            <v>-1.6867889482238216</v>
          </cell>
          <cell r="Z84">
            <v>-1.6867889482238216</v>
          </cell>
          <cell r="AD84">
            <v>0</v>
          </cell>
          <cell r="AE84">
            <v>2.859</v>
          </cell>
          <cell r="AF84">
            <v>4.9047999999999998</v>
          </cell>
          <cell r="AG84">
            <v>2.2754000000000003</v>
          </cell>
          <cell r="AH84">
            <v>2.9060000000000001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57</v>
          </cell>
          <cell r="D85">
            <v>564</v>
          </cell>
          <cell r="E85">
            <v>341</v>
          </cell>
          <cell r="F85">
            <v>274</v>
          </cell>
          <cell r="G85">
            <v>0</v>
          </cell>
          <cell r="H85">
            <v>0.4</v>
          </cell>
          <cell r="I85" t="e">
            <v>#N/A</v>
          </cell>
          <cell r="J85">
            <v>380</v>
          </cell>
          <cell r="K85">
            <v>-39</v>
          </cell>
          <cell r="L85">
            <v>0</v>
          </cell>
          <cell r="M85">
            <v>0</v>
          </cell>
          <cell r="N85">
            <v>50</v>
          </cell>
          <cell r="O85">
            <v>70</v>
          </cell>
          <cell r="V85">
            <v>80</v>
          </cell>
          <cell r="W85">
            <v>68.2</v>
          </cell>
          <cell r="X85">
            <v>80</v>
          </cell>
          <cell r="Y85">
            <v>8.1231671554252198</v>
          </cell>
          <cell r="Z85">
            <v>4.0175953079178885</v>
          </cell>
          <cell r="AD85">
            <v>0</v>
          </cell>
          <cell r="AE85">
            <v>60.75</v>
          </cell>
          <cell r="AF85">
            <v>37.4</v>
          </cell>
          <cell r="AG85">
            <v>42.6</v>
          </cell>
          <cell r="AH85">
            <v>63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37.618000000000002</v>
          </cell>
          <cell r="D86">
            <v>258.94900000000001</v>
          </cell>
          <cell r="E86">
            <v>97.293000000000006</v>
          </cell>
          <cell r="F86">
            <v>22.152000000000001</v>
          </cell>
          <cell r="G86">
            <v>0</v>
          </cell>
          <cell r="H86">
            <v>1</v>
          </cell>
          <cell r="I86" t="e">
            <v>#N/A</v>
          </cell>
          <cell r="J86">
            <v>107.1</v>
          </cell>
          <cell r="K86">
            <v>-9.8069999999999879</v>
          </cell>
          <cell r="L86">
            <v>0</v>
          </cell>
          <cell r="M86">
            <v>0</v>
          </cell>
          <cell r="N86">
            <v>10</v>
          </cell>
          <cell r="O86">
            <v>30</v>
          </cell>
          <cell r="V86">
            <v>60</v>
          </cell>
          <cell r="W86">
            <v>19.458600000000001</v>
          </cell>
          <cell r="X86">
            <v>50</v>
          </cell>
          <cell r="Y86">
            <v>8.8470907465079698</v>
          </cell>
          <cell r="Z86">
            <v>1.1384169467484815</v>
          </cell>
          <cell r="AD86">
            <v>0</v>
          </cell>
          <cell r="AE86">
            <v>18.68825</v>
          </cell>
          <cell r="AF86">
            <v>15.675800000000001</v>
          </cell>
          <cell r="AG86">
            <v>15.0748</v>
          </cell>
          <cell r="AH86">
            <v>29.184000000000001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23</v>
          </cell>
          <cell r="E87">
            <v>11</v>
          </cell>
          <cell r="F87">
            <v>8</v>
          </cell>
          <cell r="G87">
            <v>0</v>
          </cell>
          <cell r="H87">
            <v>0.2</v>
          </cell>
          <cell r="I87" t="e">
            <v>#N/A</v>
          </cell>
          <cell r="J87">
            <v>24</v>
          </cell>
          <cell r="K87">
            <v>-13</v>
          </cell>
          <cell r="L87">
            <v>20</v>
          </cell>
          <cell r="M87">
            <v>0</v>
          </cell>
          <cell r="N87">
            <v>0</v>
          </cell>
          <cell r="O87">
            <v>0</v>
          </cell>
          <cell r="W87">
            <v>2.2000000000000002</v>
          </cell>
          <cell r="Y87">
            <v>12.727272727272727</v>
          </cell>
          <cell r="Z87">
            <v>3.6363636363636362</v>
          </cell>
          <cell r="AD87">
            <v>0</v>
          </cell>
          <cell r="AE87">
            <v>6</v>
          </cell>
          <cell r="AF87">
            <v>0</v>
          </cell>
          <cell r="AG87">
            <v>5.8</v>
          </cell>
          <cell r="AH87">
            <v>-1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514</v>
          </cell>
          <cell r="D88">
            <v>686</v>
          </cell>
          <cell r="E88">
            <v>888</v>
          </cell>
          <cell r="F88">
            <v>288</v>
          </cell>
          <cell r="G88">
            <v>0</v>
          </cell>
          <cell r="H88">
            <v>0.2</v>
          </cell>
          <cell r="I88" t="e">
            <v>#N/A</v>
          </cell>
          <cell r="J88">
            <v>965</v>
          </cell>
          <cell r="K88">
            <v>-77</v>
          </cell>
          <cell r="L88">
            <v>0</v>
          </cell>
          <cell r="M88">
            <v>60</v>
          </cell>
          <cell r="N88">
            <v>200</v>
          </cell>
          <cell r="O88">
            <v>300</v>
          </cell>
          <cell r="V88">
            <v>400</v>
          </cell>
          <cell r="W88">
            <v>177.6</v>
          </cell>
          <cell r="X88">
            <v>300</v>
          </cell>
          <cell r="Y88">
            <v>8.7162162162162158</v>
          </cell>
          <cell r="Z88">
            <v>1.6216216216216217</v>
          </cell>
          <cell r="AD88">
            <v>0</v>
          </cell>
          <cell r="AE88">
            <v>137.75</v>
          </cell>
          <cell r="AF88">
            <v>164.6</v>
          </cell>
          <cell r="AG88">
            <v>118.6</v>
          </cell>
          <cell r="AH88">
            <v>215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536</v>
          </cell>
          <cell r="D89">
            <v>720</v>
          </cell>
          <cell r="E89">
            <v>338</v>
          </cell>
          <cell r="F89">
            <v>918</v>
          </cell>
          <cell r="G89">
            <v>0</v>
          </cell>
          <cell r="H89">
            <v>0.3</v>
          </cell>
          <cell r="I89" t="e">
            <v>#N/A</v>
          </cell>
          <cell r="J89">
            <v>346</v>
          </cell>
          <cell r="K89">
            <v>-8</v>
          </cell>
          <cell r="L89">
            <v>160</v>
          </cell>
          <cell r="M89">
            <v>0</v>
          </cell>
          <cell r="N89">
            <v>0</v>
          </cell>
          <cell r="O89">
            <v>0</v>
          </cell>
          <cell r="W89">
            <v>67.599999999999994</v>
          </cell>
          <cell r="Y89">
            <v>15.946745562130179</v>
          </cell>
          <cell r="Z89">
            <v>13.579881656804735</v>
          </cell>
          <cell r="AD89">
            <v>0</v>
          </cell>
          <cell r="AE89">
            <v>161.5</v>
          </cell>
          <cell r="AF89">
            <v>184.8</v>
          </cell>
          <cell r="AG89">
            <v>177.2</v>
          </cell>
          <cell r="AH89">
            <v>92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301.67399999999998</v>
          </cell>
          <cell r="D90">
            <v>466.59</v>
          </cell>
          <cell r="E90">
            <v>507.42500000000001</v>
          </cell>
          <cell r="F90">
            <v>227.62299999999999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567.24400000000003</v>
          </cell>
          <cell r="K90">
            <v>-59.819000000000017</v>
          </cell>
          <cell r="L90">
            <v>100</v>
          </cell>
          <cell r="M90">
            <v>0</v>
          </cell>
          <cell r="N90">
            <v>100</v>
          </cell>
          <cell r="O90">
            <v>130</v>
          </cell>
          <cell r="V90">
            <v>150</v>
          </cell>
          <cell r="W90">
            <v>101.485</v>
          </cell>
          <cell r="X90">
            <v>100</v>
          </cell>
          <cell r="Y90">
            <v>7.958052914223777</v>
          </cell>
          <cell r="Z90">
            <v>2.2429225993989257</v>
          </cell>
          <cell r="AD90">
            <v>0</v>
          </cell>
          <cell r="AE90">
            <v>105.03100000000001</v>
          </cell>
          <cell r="AF90">
            <v>102.0812</v>
          </cell>
          <cell r="AG90">
            <v>94.751000000000005</v>
          </cell>
          <cell r="AH90">
            <v>127.748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1868.0530000000001</v>
          </cell>
          <cell r="D91">
            <v>4090.0940000000001</v>
          </cell>
          <cell r="E91">
            <v>4394.4570000000003</v>
          </cell>
          <cell r="F91">
            <v>1446.0509999999999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4518.5169999999998</v>
          </cell>
          <cell r="K91">
            <v>-124.05999999999949</v>
          </cell>
          <cell r="L91">
            <v>800</v>
          </cell>
          <cell r="M91">
            <v>100</v>
          </cell>
          <cell r="N91">
            <v>1000</v>
          </cell>
          <cell r="O91">
            <v>1100</v>
          </cell>
          <cell r="V91">
            <v>1200</v>
          </cell>
          <cell r="W91">
            <v>878.89140000000009</v>
          </cell>
          <cell r="X91">
            <v>1100</v>
          </cell>
          <cell r="Y91">
            <v>7.6756366031116006</v>
          </cell>
          <cell r="Z91">
            <v>1.645312492533207</v>
          </cell>
          <cell r="AD91">
            <v>0</v>
          </cell>
          <cell r="AE91">
            <v>848.90374999999995</v>
          </cell>
          <cell r="AF91">
            <v>756.98479999999995</v>
          </cell>
          <cell r="AG91">
            <v>737.72540000000004</v>
          </cell>
          <cell r="AH91">
            <v>929.78499999999997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3559.6790000000001</v>
          </cell>
          <cell r="D92">
            <v>6607.2550000000001</v>
          </cell>
          <cell r="E92">
            <v>6515.915</v>
          </cell>
          <cell r="F92">
            <v>3445.2860000000001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6736.6750000000002</v>
          </cell>
          <cell r="K92">
            <v>-220.76000000000022</v>
          </cell>
          <cell r="L92">
            <v>1900</v>
          </cell>
          <cell r="M92">
            <v>0</v>
          </cell>
          <cell r="N92">
            <v>1200</v>
          </cell>
          <cell r="O92">
            <v>2000</v>
          </cell>
          <cell r="V92">
            <v>500</v>
          </cell>
          <cell r="W92">
            <v>1303.183</v>
          </cell>
          <cell r="X92">
            <v>1100</v>
          </cell>
          <cell r="Y92">
            <v>7.785004868848044</v>
          </cell>
          <cell r="Z92">
            <v>2.6437468874287036</v>
          </cell>
          <cell r="AD92">
            <v>0</v>
          </cell>
          <cell r="AE92">
            <v>1871.5</v>
          </cell>
          <cell r="AF92">
            <v>1950.8</v>
          </cell>
          <cell r="AG92">
            <v>1459.1478</v>
          </cell>
          <cell r="AH92">
            <v>1068.1179999999999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1886.1959999999999</v>
          </cell>
          <cell r="D93">
            <v>4712.4070000000002</v>
          </cell>
          <cell r="E93">
            <v>6513.4539999999997</v>
          </cell>
          <cell r="F93">
            <v>-85.805000000000007</v>
          </cell>
          <cell r="G93" t="str">
            <v>сниж</v>
          </cell>
          <cell r="H93">
            <v>1</v>
          </cell>
          <cell r="I93" t="e">
            <v>#N/A</v>
          </cell>
          <cell r="J93">
            <v>7142.442</v>
          </cell>
          <cell r="K93">
            <v>-628.98800000000028</v>
          </cell>
          <cell r="L93">
            <v>1000</v>
          </cell>
          <cell r="M93">
            <v>1800</v>
          </cell>
          <cell r="N93">
            <v>2000</v>
          </cell>
          <cell r="O93">
            <v>2800</v>
          </cell>
          <cell r="V93">
            <v>2200</v>
          </cell>
          <cell r="W93">
            <v>1302.6907999999999</v>
          </cell>
          <cell r="X93">
            <v>1800</v>
          </cell>
          <cell r="Y93">
            <v>8.8387781659316254</v>
          </cell>
          <cell r="Z93">
            <v>-6.5867510540490518E-2</v>
          </cell>
          <cell r="AD93">
            <v>0</v>
          </cell>
          <cell r="AE93">
            <v>806.05274999999995</v>
          </cell>
          <cell r="AF93">
            <v>717.03639999999996</v>
          </cell>
          <cell r="AG93">
            <v>672.9606</v>
          </cell>
          <cell r="AH93">
            <v>1278.53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1.2749999999999999</v>
          </cell>
          <cell r="D94">
            <v>2.6840000000000002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2.6</v>
          </cell>
          <cell r="K94">
            <v>-2.6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0.34275</v>
          </cell>
          <cell r="AF94">
            <v>0</v>
          </cell>
          <cell r="AG94">
            <v>1.6320000000000001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101.788</v>
          </cell>
          <cell r="D95">
            <v>246.76599999999999</v>
          </cell>
          <cell r="E95">
            <v>251.07</v>
          </cell>
          <cell r="F95">
            <v>88.486999999999995</v>
          </cell>
          <cell r="G95" t="str">
            <v>г</v>
          </cell>
          <cell r="H95">
            <v>1</v>
          </cell>
          <cell r="I95" t="e">
            <v>#N/A</v>
          </cell>
          <cell r="J95">
            <v>277.34899999999999</v>
          </cell>
          <cell r="K95">
            <v>-26.278999999999996</v>
          </cell>
          <cell r="L95">
            <v>50</v>
          </cell>
          <cell r="M95">
            <v>0</v>
          </cell>
          <cell r="N95">
            <v>50</v>
          </cell>
          <cell r="O95">
            <v>90</v>
          </cell>
          <cell r="V95">
            <v>70</v>
          </cell>
          <cell r="W95">
            <v>50.213999999999999</v>
          </cell>
          <cell r="X95">
            <v>50</v>
          </cell>
          <cell r="Y95">
            <v>7.9357748834986257</v>
          </cell>
          <cell r="Z95">
            <v>1.7621977934440594</v>
          </cell>
          <cell r="AD95">
            <v>0</v>
          </cell>
          <cell r="AE95">
            <v>42.905500000000004</v>
          </cell>
          <cell r="AF95">
            <v>44.535600000000002</v>
          </cell>
          <cell r="AG95">
            <v>40.700200000000002</v>
          </cell>
          <cell r="AH95">
            <v>47.558999999999997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87</v>
          </cell>
          <cell r="D96">
            <v>56</v>
          </cell>
          <cell r="E96">
            <v>113</v>
          </cell>
          <cell r="F96">
            <v>25</v>
          </cell>
          <cell r="G96">
            <v>0</v>
          </cell>
          <cell r="H96">
            <v>0.5</v>
          </cell>
          <cell r="I96" t="e">
            <v>#N/A</v>
          </cell>
          <cell r="J96">
            <v>197</v>
          </cell>
          <cell r="K96">
            <v>-84</v>
          </cell>
          <cell r="L96">
            <v>20</v>
          </cell>
          <cell r="M96">
            <v>0</v>
          </cell>
          <cell r="N96">
            <v>30</v>
          </cell>
          <cell r="O96">
            <v>50</v>
          </cell>
          <cell r="V96">
            <v>30</v>
          </cell>
          <cell r="W96">
            <v>22.6</v>
          </cell>
          <cell r="X96">
            <v>30</v>
          </cell>
          <cell r="Y96">
            <v>8.1858407079646014</v>
          </cell>
          <cell r="Z96">
            <v>1.1061946902654867</v>
          </cell>
          <cell r="AD96">
            <v>0</v>
          </cell>
          <cell r="AE96">
            <v>30</v>
          </cell>
          <cell r="AF96">
            <v>18.600000000000001</v>
          </cell>
          <cell r="AG96">
            <v>17</v>
          </cell>
          <cell r="AH96">
            <v>21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26.478999999999999</v>
          </cell>
          <cell r="D98">
            <v>171.14699999999999</v>
          </cell>
          <cell r="E98">
            <v>9.0310000000000006</v>
          </cell>
          <cell r="F98">
            <v>24.713000000000001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22.802</v>
          </cell>
          <cell r="K98">
            <v>-13.770999999999999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1.8062</v>
          </cell>
          <cell r="Y98">
            <v>13.682316465507697</v>
          </cell>
          <cell r="Z98">
            <v>13.682316465507697</v>
          </cell>
          <cell r="AD98">
            <v>0</v>
          </cell>
          <cell r="AE98">
            <v>6.4517499999999997</v>
          </cell>
          <cell r="AF98">
            <v>2.9265999999999996</v>
          </cell>
          <cell r="AG98">
            <v>5.2194000000000003</v>
          </cell>
          <cell r="AH98">
            <v>1.5209999999999999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535</v>
          </cell>
          <cell r="D99">
            <v>1117</v>
          </cell>
          <cell r="E99">
            <v>1447</v>
          </cell>
          <cell r="F99">
            <v>150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1750</v>
          </cell>
          <cell r="K99">
            <v>-303</v>
          </cell>
          <cell r="L99">
            <v>250</v>
          </cell>
          <cell r="M99">
            <v>350</v>
          </cell>
          <cell r="N99">
            <v>400</v>
          </cell>
          <cell r="O99">
            <v>450</v>
          </cell>
          <cell r="V99">
            <v>300</v>
          </cell>
          <cell r="W99">
            <v>289.39999999999998</v>
          </cell>
          <cell r="X99">
            <v>300</v>
          </cell>
          <cell r="Y99">
            <v>7.6019350380096755</v>
          </cell>
          <cell r="Z99">
            <v>0.51831375259156875</v>
          </cell>
          <cell r="AD99">
            <v>0</v>
          </cell>
          <cell r="AE99">
            <v>263.75</v>
          </cell>
          <cell r="AF99">
            <v>220.2</v>
          </cell>
          <cell r="AG99">
            <v>218.2</v>
          </cell>
          <cell r="AH99">
            <v>191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269</v>
          </cell>
          <cell r="D100">
            <v>865</v>
          </cell>
          <cell r="E100">
            <v>837</v>
          </cell>
          <cell r="F100">
            <v>253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1086</v>
          </cell>
          <cell r="K100">
            <v>-249</v>
          </cell>
          <cell r="L100">
            <v>150</v>
          </cell>
          <cell r="M100">
            <v>200</v>
          </cell>
          <cell r="N100">
            <v>220</v>
          </cell>
          <cell r="O100">
            <v>280</v>
          </cell>
          <cell r="V100">
            <v>150</v>
          </cell>
          <cell r="W100">
            <v>167.4</v>
          </cell>
          <cell r="X100">
            <v>120</v>
          </cell>
          <cell r="Y100">
            <v>8.2019115890083629</v>
          </cell>
          <cell r="Z100">
            <v>1.5113500597371565</v>
          </cell>
          <cell r="AD100">
            <v>0</v>
          </cell>
          <cell r="AE100">
            <v>181.5</v>
          </cell>
          <cell r="AF100">
            <v>137.6</v>
          </cell>
          <cell r="AG100">
            <v>150</v>
          </cell>
          <cell r="AH100">
            <v>81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435</v>
          </cell>
          <cell r="D101">
            <v>1087</v>
          </cell>
          <cell r="E101">
            <v>1140</v>
          </cell>
          <cell r="F101">
            <v>351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1404</v>
          </cell>
          <cell r="K101">
            <v>-264</v>
          </cell>
          <cell r="L101">
            <v>200</v>
          </cell>
          <cell r="M101">
            <v>240</v>
          </cell>
          <cell r="N101">
            <v>300</v>
          </cell>
          <cell r="O101">
            <v>320</v>
          </cell>
          <cell r="V101">
            <v>180</v>
          </cell>
          <cell r="W101">
            <v>228</v>
          </cell>
          <cell r="X101">
            <v>200</v>
          </cell>
          <cell r="Y101">
            <v>7.8552631578947372</v>
          </cell>
          <cell r="Z101">
            <v>1.5394736842105263</v>
          </cell>
          <cell r="AD101">
            <v>0</v>
          </cell>
          <cell r="AE101">
            <v>232.25</v>
          </cell>
          <cell r="AF101">
            <v>197</v>
          </cell>
          <cell r="AG101">
            <v>203</v>
          </cell>
          <cell r="AH101">
            <v>129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302</v>
          </cell>
          <cell r="D102">
            <v>743</v>
          </cell>
          <cell r="E102">
            <v>755</v>
          </cell>
          <cell r="F102">
            <v>265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967</v>
          </cell>
          <cell r="K102">
            <v>-212</v>
          </cell>
          <cell r="L102">
            <v>120</v>
          </cell>
          <cell r="M102">
            <v>210</v>
          </cell>
          <cell r="N102">
            <v>220</v>
          </cell>
          <cell r="O102">
            <v>160</v>
          </cell>
          <cell r="V102">
            <v>100</v>
          </cell>
          <cell r="W102">
            <v>151</v>
          </cell>
          <cell r="X102">
            <v>120</v>
          </cell>
          <cell r="Y102">
            <v>7.9139072847682117</v>
          </cell>
          <cell r="Z102">
            <v>1.7549668874172186</v>
          </cell>
          <cell r="AD102">
            <v>0</v>
          </cell>
          <cell r="AE102">
            <v>172.5</v>
          </cell>
          <cell r="AF102">
            <v>134.80000000000001</v>
          </cell>
          <cell r="AG102">
            <v>138</v>
          </cell>
          <cell r="AH102">
            <v>100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3.3420000000000001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7.8</v>
          </cell>
          <cell r="K103">
            <v>-7.8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2.6945000000000001</v>
          </cell>
          <cell r="AF103">
            <v>0.26880000000000004</v>
          </cell>
          <cell r="AG103">
            <v>0.52980000000000005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B104" t="str">
            <v>кг</v>
          </cell>
          <cell r="C104">
            <v>30.893000000000001</v>
          </cell>
          <cell r="E104">
            <v>8.141</v>
          </cell>
          <cell r="F104">
            <v>22.751999999999999</v>
          </cell>
          <cell r="G104" t="str">
            <v>н0801,</v>
          </cell>
          <cell r="H104">
            <v>1</v>
          </cell>
          <cell r="I104" t="e">
            <v>#N/A</v>
          </cell>
          <cell r="J104">
            <v>13.2</v>
          </cell>
          <cell r="K104">
            <v>-5.0589999999999993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1.6282000000000001</v>
          </cell>
          <cell r="Y104">
            <v>13.973713303034025</v>
          </cell>
          <cell r="Z104">
            <v>13.973713303034025</v>
          </cell>
          <cell r="AD104">
            <v>0</v>
          </cell>
          <cell r="AE104">
            <v>0.67749999999999999</v>
          </cell>
          <cell r="AF104">
            <v>2.6879999999999997</v>
          </cell>
          <cell r="AG104">
            <v>0.26579999999999998</v>
          </cell>
          <cell r="AH104">
            <v>0</v>
          </cell>
          <cell r="AI104" t="str">
            <v>увел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 t="str">
            <v>шт</v>
          </cell>
          <cell r="D105">
            <v>24</v>
          </cell>
          <cell r="E105">
            <v>0</v>
          </cell>
          <cell r="F105">
            <v>24</v>
          </cell>
          <cell r="G105" t="str">
            <v>нов14,03</v>
          </cell>
          <cell r="H105">
            <v>0.3</v>
          </cell>
          <cell r="I105" t="e">
            <v>#N/A</v>
          </cell>
          <cell r="J105">
            <v>6</v>
          </cell>
          <cell r="K105">
            <v>-6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0.25</v>
          </cell>
          <cell r="AF105">
            <v>0.2</v>
          </cell>
          <cell r="AG105">
            <v>0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516  Сосиски Классические ТМ Ядрена копоть 0,3кг  ПОКОМ</v>
          </cell>
          <cell r="B106" t="str">
            <v>шт</v>
          </cell>
          <cell r="C106">
            <v>33</v>
          </cell>
          <cell r="D106">
            <v>2</v>
          </cell>
          <cell r="E106">
            <v>17</v>
          </cell>
          <cell r="F106">
            <v>18</v>
          </cell>
          <cell r="G106" t="str">
            <v>завод</v>
          </cell>
          <cell r="H106">
            <v>0.3</v>
          </cell>
          <cell r="I106" t="e">
            <v>#N/A</v>
          </cell>
          <cell r="J106">
            <v>28</v>
          </cell>
          <cell r="K106">
            <v>-11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3.4</v>
          </cell>
          <cell r="Y106">
            <v>5.2941176470588234</v>
          </cell>
          <cell r="Z106">
            <v>5.2941176470588234</v>
          </cell>
          <cell r="AD106">
            <v>0</v>
          </cell>
          <cell r="AE106">
            <v>4</v>
          </cell>
          <cell r="AF106">
            <v>8.6</v>
          </cell>
          <cell r="AG106">
            <v>3</v>
          </cell>
          <cell r="AH106">
            <v>4</v>
          </cell>
          <cell r="AI106" t="str">
            <v>Макс</v>
          </cell>
        </row>
        <row r="107">
          <cell r="A107" t="str">
            <v xml:space="preserve"> 519  Грудинка 0,12 кг нарезка ТМ Стародворье  ПОКОМ</v>
          </cell>
          <cell r="B107" t="str">
            <v>шт</v>
          </cell>
          <cell r="C107">
            <v>111</v>
          </cell>
          <cell r="D107">
            <v>15</v>
          </cell>
          <cell r="E107">
            <v>103</v>
          </cell>
          <cell r="F107">
            <v>20</v>
          </cell>
          <cell r="G107" t="str">
            <v>нов1804,</v>
          </cell>
          <cell r="H107">
            <v>0.12</v>
          </cell>
          <cell r="I107" t="e">
            <v>#N/A</v>
          </cell>
          <cell r="J107">
            <v>164</v>
          </cell>
          <cell r="K107">
            <v>-61</v>
          </cell>
          <cell r="L107">
            <v>30</v>
          </cell>
          <cell r="M107">
            <v>50</v>
          </cell>
          <cell r="N107">
            <v>50</v>
          </cell>
          <cell r="O107">
            <v>0</v>
          </cell>
          <cell r="W107">
            <v>20.6</v>
          </cell>
          <cell r="X107">
            <v>50</v>
          </cell>
          <cell r="Y107">
            <v>9.7087378640776691</v>
          </cell>
          <cell r="Z107">
            <v>0.97087378640776689</v>
          </cell>
          <cell r="AD107">
            <v>0</v>
          </cell>
          <cell r="AE107">
            <v>22</v>
          </cell>
          <cell r="AF107">
            <v>16</v>
          </cell>
          <cell r="AG107">
            <v>18.2</v>
          </cell>
          <cell r="AH107">
            <v>3</v>
          </cell>
          <cell r="AI107" t="str">
            <v>увел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B108" t="str">
            <v>шт</v>
          </cell>
          <cell r="C108">
            <v>1</v>
          </cell>
          <cell r="D108">
            <v>162</v>
          </cell>
          <cell r="E108">
            <v>91</v>
          </cell>
          <cell r="F108">
            <v>72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134</v>
          </cell>
          <cell r="K108">
            <v>-43</v>
          </cell>
          <cell r="L108">
            <v>50</v>
          </cell>
          <cell r="M108">
            <v>0</v>
          </cell>
          <cell r="N108">
            <v>0</v>
          </cell>
          <cell r="O108">
            <v>0</v>
          </cell>
          <cell r="V108">
            <v>30</v>
          </cell>
          <cell r="W108">
            <v>18.2</v>
          </cell>
          <cell r="X108">
            <v>30</v>
          </cell>
          <cell r="Y108">
            <v>10</v>
          </cell>
          <cell r="Z108">
            <v>3.9560439560439562</v>
          </cell>
          <cell r="AD108">
            <v>0</v>
          </cell>
          <cell r="AE108">
            <v>68.5</v>
          </cell>
          <cell r="AF108">
            <v>0.4</v>
          </cell>
          <cell r="AG108">
            <v>0</v>
          </cell>
          <cell r="AH108">
            <v>21</v>
          </cell>
          <cell r="AI108" t="e">
            <v>#N/A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B109" t="str">
            <v>шт</v>
          </cell>
          <cell r="C109">
            <v>33</v>
          </cell>
          <cell r="D109">
            <v>141</v>
          </cell>
          <cell r="E109">
            <v>108</v>
          </cell>
          <cell r="F109">
            <v>62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164</v>
          </cell>
          <cell r="K109">
            <v>-56</v>
          </cell>
          <cell r="L109">
            <v>50</v>
          </cell>
          <cell r="M109">
            <v>0</v>
          </cell>
          <cell r="N109">
            <v>30</v>
          </cell>
          <cell r="O109">
            <v>0</v>
          </cell>
          <cell r="V109">
            <v>30</v>
          </cell>
          <cell r="W109">
            <v>21.6</v>
          </cell>
          <cell r="X109">
            <v>30</v>
          </cell>
          <cell r="Y109">
            <v>9.3518518518518512</v>
          </cell>
          <cell r="Z109">
            <v>2.8703703703703702</v>
          </cell>
          <cell r="AD109">
            <v>0</v>
          </cell>
          <cell r="AE109">
            <v>46.75</v>
          </cell>
          <cell r="AF109">
            <v>19.600000000000001</v>
          </cell>
          <cell r="AG109">
            <v>26.2</v>
          </cell>
          <cell r="AH109">
            <v>24</v>
          </cell>
          <cell r="AI109" t="e">
            <v>#N/A</v>
          </cell>
        </row>
        <row r="110">
          <cell r="A110" t="str">
            <v xml:space="preserve"> 523  Колбаса Сальчичон нарезка 0,07кг ТМ Стародворье  ПОКОМ </v>
          </cell>
          <cell r="B110" t="str">
            <v>шт</v>
          </cell>
          <cell r="C110">
            <v>1</v>
          </cell>
          <cell r="D110">
            <v>111</v>
          </cell>
          <cell r="E110">
            <v>101</v>
          </cell>
          <cell r="F110">
            <v>5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231</v>
          </cell>
          <cell r="K110">
            <v>-130</v>
          </cell>
          <cell r="L110">
            <v>50</v>
          </cell>
          <cell r="M110">
            <v>0</v>
          </cell>
          <cell r="N110">
            <v>0</v>
          </cell>
          <cell r="O110">
            <v>50</v>
          </cell>
          <cell r="V110">
            <v>50</v>
          </cell>
          <cell r="W110">
            <v>20.2</v>
          </cell>
          <cell r="X110">
            <v>30</v>
          </cell>
          <cell r="Y110">
            <v>9.1584158415841586</v>
          </cell>
          <cell r="Z110">
            <v>0.24752475247524752</v>
          </cell>
          <cell r="AD110">
            <v>0</v>
          </cell>
          <cell r="AE110">
            <v>40.5</v>
          </cell>
          <cell r="AF110">
            <v>10</v>
          </cell>
          <cell r="AG110">
            <v>0.2</v>
          </cell>
          <cell r="AH110">
            <v>1</v>
          </cell>
          <cell r="AI110" t="e">
            <v>#N/A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B111" t="str">
            <v>шт</v>
          </cell>
          <cell r="D111">
            <v>108</v>
          </cell>
          <cell r="E111">
            <v>31</v>
          </cell>
          <cell r="F111">
            <v>77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52</v>
          </cell>
          <cell r="K111">
            <v>-21</v>
          </cell>
          <cell r="L111">
            <v>50</v>
          </cell>
          <cell r="M111">
            <v>0</v>
          </cell>
          <cell r="N111">
            <v>0</v>
          </cell>
          <cell r="O111">
            <v>0</v>
          </cell>
          <cell r="V111">
            <v>30</v>
          </cell>
          <cell r="W111">
            <v>6.2</v>
          </cell>
          <cell r="Y111">
            <v>25.322580645161288</v>
          </cell>
          <cell r="Z111">
            <v>12.419354838709678</v>
          </cell>
          <cell r="AD111">
            <v>0</v>
          </cell>
          <cell r="AE111">
            <v>42.25</v>
          </cell>
          <cell r="AF111">
            <v>11.4</v>
          </cell>
          <cell r="AG111">
            <v>0</v>
          </cell>
          <cell r="AH111">
            <v>31</v>
          </cell>
          <cell r="AI111" t="str">
            <v>увел</v>
          </cell>
        </row>
        <row r="112">
          <cell r="A112" t="str">
            <v xml:space="preserve"> 525  Колбаса Фуэт нарезка 0,07кг ТМ Стародворье  ПОКОМ</v>
          </cell>
          <cell r="B112" t="str">
            <v>шт</v>
          </cell>
          <cell r="C112">
            <v>2</v>
          </cell>
          <cell r="D112">
            <v>108</v>
          </cell>
          <cell r="E112">
            <v>99</v>
          </cell>
          <cell r="F112">
            <v>8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208</v>
          </cell>
          <cell r="K112">
            <v>-109</v>
          </cell>
          <cell r="L112">
            <v>50</v>
          </cell>
          <cell r="M112">
            <v>0</v>
          </cell>
          <cell r="N112">
            <v>0</v>
          </cell>
          <cell r="O112">
            <v>50</v>
          </cell>
          <cell r="V112">
            <v>50</v>
          </cell>
          <cell r="W112">
            <v>19.8</v>
          </cell>
          <cell r="X112">
            <v>30</v>
          </cell>
          <cell r="Y112">
            <v>9.4949494949494948</v>
          </cell>
          <cell r="Z112">
            <v>0.40404040404040403</v>
          </cell>
          <cell r="AD112">
            <v>0</v>
          </cell>
          <cell r="AE112">
            <v>31</v>
          </cell>
          <cell r="AF112">
            <v>20</v>
          </cell>
          <cell r="AG112">
            <v>0.2</v>
          </cell>
          <cell r="AH112">
            <v>2</v>
          </cell>
          <cell r="AI112" t="e">
            <v>#N/A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B113" t="str">
            <v>шт</v>
          </cell>
          <cell r="C113">
            <v>72</v>
          </cell>
          <cell r="D113">
            <v>293</v>
          </cell>
          <cell r="E113">
            <v>197</v>
          </cell>
          <cell r="F113">
            <v>161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268</v>
          </cell>
          <cell r="K113">
            <v>-71</v>
          </cell>
          <cell r="L113">
            <v>50</v>
          </cell>
          <cell r="M113">
            <v>0</v>
          </cell>
          <cell r="N113">
            <v>0</v>
          </cell>
          <cell r="O113">
            <v>50</v>
          </cell>
          <cell r="V113">
            <v>30</v>
          </cell>
          <cell r="W113">
            <v>39.4</v>
          </cell>
          <cell r="X113">
            <v>30</v>
          </cell>
          <cell r="Y113">
            <v>8.1472081218274113</v>
          </cell>
          <cell r="Z113">
            <v>4.0862944162436552</v>
          </cell>
          <cell r="AD113">
            <v>0</v>
          </cell>
          <cell r="AE113">
            <v>26.25</v>
          </cell>
          <cell r="AF113">
            <v>24</v>
          </cell>
          <cell r="AG113">
            <v>0.6</v>
          </cell>
          <cell r="AH113">
            <v>29</v>
          </cell>
          <cell r="AI113" t="e">
            <v>#N/A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B114" t="str">
            <v>шт</v>
          </cell>
          <cell r="C114">
            <v>53</v>
          </cell>
          <cell r="D114">
            <v>185</v>
          </cell>
          <cell r="E114">
            <v>161</v>
          </cell>
          <cell r="F114">
            <v>72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269</v>
          </cell>
          <cell r="K114">
            <v>-108</v>
          </cell>
          <cell r="L114">
            <v>50</v>
          </cell>
          <cell r="M114">
            <v>0</v>
          </cell>
          <cell r="N114">
            <v>0</v>
          </cell>
          <cell r="O114">
            <v>50</v>
          </cell>
          <cell r="V114">
            <v>30</v>
          </cell>
          <cell r="W114">
            <v>32.200000000000003</v>
          </cell>
          <cell r="X114">
            <v>50</v>
          </cell>
          <cell r="Y114">
            <v>7.8260869565217384</v>
          </cell>
          <cell r="Z114">
            <v>2.2360248447204967</v>
          </cell>
          <cell r="AD114">
            <v>0</v>
          </cell>
          <cell r="AE114">
            <v>28.75</v>
          </cell>
          <cell r="AF114">
            <v>19.8</v>
          </cell>
          <cell r="AG114">
            <v>0.6</v>
          </cell>
          <cell r="AH114">
            <v>30</v>
          </cell>
          <cell r="AI114" t="e">
            <v>#N/A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C115">
            <v>270.71699999999998</v>
          </cell>
          <cell r="D115">
            <v>62.963000000000001</v>
          </cell>
          <cell r="E115">
            <v>56.405000000000001</v>
          </cell>
          <cell r="F115">
            <v>1.395</v>
          </cell>
          <cell r="G115" t="str">
            <v>отк</v>
          </cell>
          <cell r="H115">
            <v>0</v>
          </cell>
          <cell r="I115" t="e">
            <v>#N/A</v>
          </cell>
          <cell r="J115">
            <v>55.256</v>
          </cell>
          <cell r="K115">
            <v>1.1490000000000009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11.281000000000001</v>
          </cell>
          <cell r="Y115">
            <v>0.12365925006648347</v>
          </cell>
          <cell r="Z115">
            <v>0.12365925006648347</v>
          </cell>
          <cell r="AD115">
            <v>0</v>
          </cell>
          <cell r="AE115">
            <v>153.00624999999999</v>
          </cell>
          <cell r="AF115">
            <v>127.40419999999999</v>
          </cell>
          <cell r="AG115">
            <v>117.0078</v>
          </cell>
          <cell r="AH115">
            <v>0</v>
          </cell>
          <cell r="AI115">
            <v>0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C116">
            <v>1306.213</v>
          </cell>
          <cell r="D116">
            <v>17.681999999999999</v>
          </cell>
          <cell r="E116">
            <v>248.08</v>
          </cell>
          <cell r="F116">
            <v>-2.6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247.51499999999999</v>
          </cell>
          <cell r="K116">
            <v>0.56500000000002615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49.616</v>
          </cell>
          <cell r="Y116">
            <v>-5.2402450822315386E-2</v>
          </cell>
          <cell r="Z116">
            <v>-5.2402450822315386E-2</v>
          </cell>
          <cell r="AD116">
            <v>0</v>
          </cell>
          <cell r="AE116">
            <v>427.07499999999999</v>
          </cell>
          <cell r="AF116">
            <v>393.83519999999999</v>
          </cell>
          <cell r="AG116">
            <v>386.67160000000001</v>
          </cell>
          <cell r="AH116">
            <v>0</v>
          </cell>
          <cell r="AI116">
            <v>0</v>
          </cell>
        </row>
        <row r="117">
          <cell r="A117" t="str">
            <v>БОНУС_307 Колбаса Сервелат Мясорубский с мелкорубленным окороком 0,35 кг срез ТМ Стародворье   Поком</v>
          </cell>
          <cell r="B117" t="str">
            <v>шт</v>
          </cell>
          <cell r="C117">
            <v>240</v>
          </cell>
          <cell r="D117">
            <v>328</v>
          </cell>
          <cell r="E117">
            <v>571</v>
          </cell>
          <cell r="F117">
            <v>-33</v>
          </cell>
          <cell r="G117">
            <v>0</v>
          </cell>
          <cell r="H117">
            <v>0</v>
          </cell>
          <cell r="I117" t="e">
            <v>#N/A</v>
          </cell>
          <cell r="J117">
            <v>668</v>
          </cell>
          <cell r="K117">
            <v>-97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114.2</v>
          </cell>
          <cell r="Y117">
            <v>-0.28896672504378285</v>
          </cell>
          <cell r="Z117">
            <v>-0.28896672504378285</v>
          </cell>
          <cell r="AD117">
            <v>0</v>
          </cell>
          <cell r="AE117">
            <v>124</v>
          </cell>
          <cell r="AF117">
            <v>87.6</v>
          </cell>
          <cell r="AG117">
            <v>99.8</v>
          </cell>
          <cell r="AH117">
            <v>86</v>
          </cell>
          <cell r="AI117" t="e">
            <v>#N/A</v>
          </cell>
        </row>
        <row r="118">
          <cell r="A118" t="str">
            <v>БОНУС_319  Колбаса вареная Филейская ТМ Вязанка ТС Классическая, 0,45 кг. ПОКОМ</v>
          </cell>
          <cell r="B118" t="str">
            <v>шт</v>
          </cell>
          <cell r="C118">
            <v>407</v>
          </cell>
          <cell r="D118">
            <v>1533</v>
          </cell>
          <cell r="E118">
            <v>2160</v>
          </cell>
          <cell r="F118">
            <v>-294</v>
          </cell>
          <cell r="G118">
            <v>0</v>
          </cell>
          <cell r="H118">
            <v>0</v>
          </cell>
          <cell r="I118" t="e">
            <v>#N/A</v>
          </cell>
          <cell r="J118">
            <v>2235</v>
          </cell>
          <cell r="K118">
            <v>-75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432</v>
          </cell>
          <cell r="Y118">
            <v>-0.68055555555555558</v>
          </cell>
          <cell r="Z118">
            <v>-0.68055555555555558</v>
          </cell>
          <cell r="AD118">
            <v>0</v>
          </cell>
          <cell r="AE118">
            <v>461.5</v>
          </cell>
          <cell r="AF118">
            <v>381.6</v>
          </cell>
          <cell r="AG118">
            <v>385.2</v>
          </cell>
          <cell r="AH118">
            <v>342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9.3569999999999993</v>
          </cell>
          <cell r="F7">
            <v>689.77599999999995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25.35</v>
          </cell>
          <cell r="F8">
            <v>1456.6859999999999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94.98</v>
          </cell>
          <cell r="F9">
            <v>2780.1060000000002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1202</v>
          </cell>
          <cell r="F10">
            <v>3977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1853</v>
          </cell>
          <cell r="F11">
            <v>5934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1706</v>
          </cell>
          <cell r="F12">
            <v>6116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</v>
          </cell>
          <cell r="F14">
            <v>341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391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</v>
          </cell>
          <cell r="F17">
            <v>452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</v>
          </cell>
          <cell r="F19">
            <v>596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</v>
          </cell>
          <cell r="F20">
            <v>621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9.8000000000000007</v>
          </cell>
          <cell r="F21">
            <v>489.90100000000001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170</v>
          </cell>
          <cell r="F22">
            <v>5719.7280000000001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</v>
          </cell>
          <cell r="F23">
            <v>450.51299999999998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1393.0419999999999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5.266</v>
          </cell>
          <cell r="F25">
            <v>678.05600000000004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10</v>
          </cell>
        </row>
        <row r="27">
          <cell r="A27" t="str">
            <v xml:space="preserve"> 231  Колбаса Молочная по-стародворски, ВЕС  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238.93899999999999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4.2</v>
          </cell>
          <cell r="F29">
            <v>219.49600000000001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50.1</v>
          </cell>
          <cell r="F30">
            <v>681.97299999999996</v>
          </cell>
        </row>
        <row r="31">
          <cell r="A31" t="str">
            <v xml:space="preserve"> 247  Сардельки Нежные, ВЕС.  ПОКОМ</v>
          </cell>
          <cell r="D31">
            <v>5.35</v>
          </cell>
          <cell r="F31">
            <v>152.81299999999999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5.35</v>
          </cell>
          <cell r="F32">
            <v>250.41399999999999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35.451000000000001</v>
          </cell>
          <cell r="F33">
            <v>2077.4549999999999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79.153000000000006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161.01900000000001</v>
          </cell>
        </row>
        <row r="36">
          <cell r="A36" t="str">
            <v xml:space="preserve"> 263  Шпикачки Стародворские, ВЕС.  ПОКОМ</v>
          </cell>
          <cell r="D36">
            <v>5.35</v>
          </cell>
          <cell r="F36">
            <v>151.51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20.792999999999999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1.8</v>
          </cell>
          <cell r="F38">
            <v>25.4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0.9</v>
          </cell>
          <cell r="F39">
            <v>32.433999999999997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18</v>
          </cell>
          <cell r="F40">
            <v>1358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575</v>
          </cell>
          <cell r="F41">
            <v>4466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4455</v>
          </cell>
          <cell r="F42">
            <v>10397</v>
          </cell>
        </row>
        <row r="43">
          <cell r="A43" t="str">
            <v xml:space="preserve"> 283  Сосиски Сочинки, ВЕС, ТМ Стародворье ПОКОМ</v>
          </cell>
          <cell r="D43">
            <v>9.1999999999999993</v>
          </cell>
          <cell r="F43">
            <v>603.51800000000003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856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1517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4.5999999999999996</v>
          </cell>
          <cell r="F46">
            <v>279.245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</v>
          </cell>
          <cell r="F47">
            <v>1275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31</v>
          </cell>
          <cell r="F48">
            <v>2869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3.5</v>
          </cell>
          <cell r="F50">
            <v>138.71899999999999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19.600000000000001</v>
          </cell>
          <cell r="F51">
            <v>554.05399999999997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22</v>
          </cell>
          <cell r="F52">
            <v>1665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33</v>
          </cell>
          <cell r="F53">
            <v>2225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1437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16.899999999999999</v>
          </cell>
          <cell r="F55">
            <v>337.15100000000001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3</v>
          </cell>
          <cell r="F56">
            <v>848.08500000000004</v>
          </cell>
        </row>
        <row r="57">
          <cell r="A57" t="str">
            <v xml:space="preserve"> 316  Колбаса Нежная ТМ Зареченские ВЕС  ПОКОМ</v>
          </cell>
          <cell r="F57">
            <v>60.15</v>
          </cell>
        </row>
        <row r="58">
          <cell r="A58" t="str">
            <v xml:space="preserve"> 318  Сосиски Датские ТМ Зареченские, ВЕС  ПОКОМ</v>
          </cell>
          <cell r="D58">
            <v>53.2</v>
          </cell>
          <cell r="F58">
            <v>3807.1840000000002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2373</v>
          </cell>
          <cell r="F59">
            <v>5409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2084</v>
          </cell>
          <cell r="F60">
            <v>6606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28</v>
          </cell>
          <cell r="F61">
            <v>1475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6</v>
          </cell>
          <cell r="F62">
            <v>578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501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36.6</v>
          </cell>
          <cell r="F64">
            <v>1261.9280000000001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8</v>
          </cell>
          <cell r="F65">
            <v>445</v>
          </cell>
        </row>
        <row r="66">
          <cell r="A66" t="str">
            <v xml:space="preserve"> 335  Колбаса Сливушка ТМ Вязанка. ВЕС.  ПОКОМ </v>
          </cell>
          <cell r="F66">
            <v>330.62299999999999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935</v>
          </cell>
          <cell r="F67">
            <v>4267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2865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5.8</v>
          </cell>
          <cell r="F69">
            <v>629.01499999999999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5.8</v>
          </cell>
          <cell r="F70">
            <v>292.31799999999998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15.6</v>
          </cell>
          <cell r="F71">
            <v>1211.5999999999999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</v>
          </cell>
          <cell r="F72">
            <v>428.02499999999998</v>
          </cell>
        </row>
        <row r="73">
          <cell r="A73" t="str">
            <v xml:space="preserve"> 350  Сосиски Сочные без свинины ТМ Особый рецепт 0,4 кг. ПОКОМ</v>
          </cell>
          <cell r="F73">
            <v>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</v>
          </cell>
          <cell r="F74">
            <v>186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379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705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130.82599999999999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12</v>
          </cell>
          <cell r="F78">
            <v>803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1081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8</v>
          </cell>
          <cell r="F80">
            <v>960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980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7</v>
          </cell>
          <cell r="F82">
            <v>660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316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880</v>
          </cell>
          <cell r="F84">
            <v>5217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4819</v>
          </cell>
          <cell r="F85">
            <v>11513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F86">
            <v>4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8</v>
          </cell>
          <cell r="F87">
            <v>796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44.3</v>
          </cell>
          <cell r="F88">
            <v>760.58900000000006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17.2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6</v>
          </cell>
          <cell r="F90">
            <v>371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10</v>
          </cell>
          <cell r="F91">
            <v>90.55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27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20</v>
          </cell>
          <cell r="F93">
            <v>1015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  <cell r="F94">
            <v>399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9</v>
          </cell>
          <cell r="F95">
            <v>612.77800000000002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60</v>
          </cell>
          <cell r="F96">
            <v>4679.4560000000001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102.5</v>
          </cell>
          <cell r="F97">
            <v>6820.2039999999997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97.5</v>
          </cell>
          <cell r="F98">
            <v>8660.9549999999999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6.65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263.161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13</v>
          </cell>
          <cell r="F101">
            <v>212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1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42.2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591</v>
          </cell>
          <cell r="F104">
            <v>2156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11</v>
          </cell>
          <cell r="F105">
            <v>961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87</v>
          </cell>
          <cell r="F106">
            <v>1346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13</v>
          </cell>
          <cell r="F107">
            <v>875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22.1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F109">
            <v>12.1</v>
          </cell>
        </row>
        <row r="110">
          <cell r="A110" t="str">
            <v xml:space="preserve"> 515  Колбаса Сервелат Мясорубский Делюкс 0,3кг ТМ Стародворье  ПОКОМ</v>
          </cell>
          <cell r="F110">
            <v>9</v>
          </cell>
        </row>
        <row r="111">
          <cell r="A111" t="str">
            <v xml:space="preserve"> 516  Сосиски Классические ТМ Ядрена копоть 0,3кг  ПОКОМ</v>
          </cell>
          <cell r="D111">
            <v>5</v>
          </cell>
          <cell r="F111">
            <v>22</v>
          </cell>
        </row>
        <row r="112">
          <cell r="A112" t="str">
            <v xml:space="preserve"> 519  Грудинка 0,12 кг нарезка ТМ Стародворье  ПОКОМ</v>
          </cell>
          <cell r="D112">
            <v>2</v>
          </cell>
          <cell r="F112">
            <v>156</v>
          </cell>
        </row>
        <row r="113">
          <cell r="A113" t="str">
            <v xml:space="preserve"> 520  Колбаса Мраморная ТМ Стародворье в вакуумной упаковке 0,07 кг нарезка  ПОКОМ</v>
          </cell>
          <cell r="D113">
            <v>3</v>
          </cell>
          <cell r="F113">
            <v>148</v>
          </cell>
        </row>
        <row r="114">
          <cell r="A114" t="str">
            <v xml:space="preserve"> 521  Бекон ТМ Стародворье в вакуумной упаковке 0,12кг нарезка  ПОКОМ</v>
          </cell>
          <cell r="D114">
            <v>3</v>
          </cell>
          <cell r="F114">
            <v>147</v>
          </cell>
        </row>
        <row r="115">
          <cell r="A115" t="str">
            <v xml:space="preserve"> 523  Колбаса Сальчичон нарезка 0,07кг ТМ Стародворье  ПОКОМ </v>
          </cell>
          <cell r="D115">
            <v>9</v>
          </cell>
          <cell r="F115">
            <v>141</v>
          </cell>
        </row>
        <row r="116">
          <cell r="A116" t="str">
            <v xml:space="preserve"> 524  Колбаса Сервелат Ореховый нарезка 0,07кг ТМ Стародворье  ПОКОМ</v>
          </cell>
          <cell r="D116">
            <v>3</v>
          </cell>
          <cell r="F116">
            <v>143</v>
          </cell>
        </row>
        <row r="117">
          <cell r="A117" t="str">
            <v xml:space="preserve"> 525  Колбаса Фуэт нарезка 0,07кг ТМ Стародворье  ПОКОМ</v>
          </cell>
          <cell r="D117">
            <v>9</v>
          </cell>
          <cell r="F117">
            <v>159</v>
          </cell>
        </row>
        <row r="118">
          <cell r="A118" t="str">
            <v xml:space="preserve"> 526  Корейка вяленая выдержанная нарезка 0,05кг ТМ Стародворье  ПОКОМ</v>
          </cell>
          <cell r="D118">
            <v>11</v>
          </cell>
          <cell r="F118">
            <v>264</v>
          </cell>
        </row>
        <row r="119">
          <cell r="A119" t="str">
            <v xml:space="preserve"> 527  Окорок Прошутто выдержанный нарезка 0,055кг ТМ Стародворье  ПОКОМ</v>
          </cell>
          <cell r="D119">
            <v>5</v>
          </cell>
          <cell r="F119">
            <v>280</v>
          </cell>
        </row>
        <row r="120">
          <cell r="A120" t="str">
            <v>0108 Продукт По-Российски Классический с зам. молочного жира мдж 50% 200г ТМ КОРОВИНО   ОСТАНКИНО</v>
          </cell>
          <cell r="D120">
            <v>6</v>
          </cell>
          <cell r="F120">
            <v>7</v>
          </cell>
        </row>
        <row r="121">
          <cell r="A121" t="str">
            <v>0139 Продукт По-Российски Классический с зам. молочного жира мдж 50% ТМ Коровино  ВЕС  ОСТАНКИНО</v>
          </cell>
          <cell r="D121">
            <v>8</v>
          </cell>
          <cell r="F121">
            <v>8</v>
          </cell>
        </row>
        <row r="122">
          <cell r="A122" t="str">
            <v>0447 Сыр Голландский 45% Нарезка 125г ТМ Папа может ОСТАНКИНО</v>
          </cell>
          <cell r="D122">
            <v>39</v>
          </cell>
          <cell r="F122">
            <v>39</v>
          </cell>
        </row>
        <row r="123">
          <cell r="A123" t="str">
            <v>0454 Сыр Российский Особый 50%, Нарезка 125г тф ТМ Папа Может  ОСТАНКИНО</v>
          </cell>
          <cell r="D123">
            <v>85</v>
          </cell>
          <cell r="F123">
            <v>85</v>
          </cell>
        </row>
        <row r="124">
          <cell r="A124" t="str">
            <v>2504 Сыр Бурмакинский халуми ВЕС  ОСТАНКИНО</v>
          </cell>
          <cell r="D124">
            <v>11.7</v>
          </cell>
          <cell r="F124">
            <v>11.7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D125">
            <v>43.5</v>
          </cell>
          <cell r="F125">
            <v>45.982999999999997</v>
          </cell>
        </row>
        <row r="126">
          <cell r="A126" t="str">
            <v>3215 ВЕТЧ.МЯСНАЯ Папа может п/о 0.4кг 8шт.    ОСТАНКИНО</v>
          </cell>
          <cell r="D126">
            <v>1011</v>
          </cell>
          <cell r="F126">
            <v>1011</v>
          </cell>
        </row>
        <row r="127">
          <cell r="A127" t="str">
            <v>3684 ПРЕСИЖН с/к в/у 1/250 8шт.   ОСТАНКИНО</v>
          </cell>
          <cell r="D127">
            <v>67</v>
          </cell>
          <cell r="F127">
            <v>67</v>
          </cell>
        </row>
        <row r="128">
          <cell r="A128" t="str">
            <v>3798 Сыч/Прод Коровино Российский 50% 200г СЗМЖ  ОСТАНКИНО</v>
          </cell>
          <cell r="D128">
            <v>1938</v>
          </cell>
          <cell r="F128">
            <v>1939</v>
          </cell>
        </row>
        <row r="129">
          <cell r="A129" t="str">
            <v>3804 Сыч/Прод Коровино Тильзитер 50% 200г СЗМЖ  ОСТАНКИНО</v>
          </cell>
          <cell r="D129">
            <v>1387</v>
          </cell>
          <cell r="F129">
            <v>1388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169.7</v>
          </cell>
          <cell r="F130">
            <v>169.7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135.1</v>
          </cell>
          <cell r="F131">
            <v>135.1</v>
          </cell>
        </row>
        <row r="132">
          <cell r="A132" t="str">
            <v>4063 МЯСНАЯ Папа может вар п/о_Л   ОСТАНКИНО</v>
          </cell>
          <cell r="D132">
            <v>1938.7139999999999</v>
          </cell>
          <cell r="F132">
            <v>1938.7139999999999</v>
          </cell>
        </row>
        <row r="133">
          <cell r="A133" t="str">
            <v>4117 ЭКСТРА Папа может с/к в/у_Л   ОСТАНКИНО</v>
          </cell>
          <cell r="D133">
            <v>19.3</v>
          </cell>
          <cell r="F133">
            <v>19.3</v>
          </cell>
        </row>
        <row r="134">
          <cell r="A134" t="str">
            <v>4163 Сыр Боккончини копченый 40% 100 гр.  ОСТАНКИНО</v>
          </cell>
          <cell r="D134">
            <v>127</v>
          </cell>
          <cell r="F134">
            <v>127</v>
          </cell>
        </row>
        <row r="135">
          <cell r="A135" t="str">
            <v>4170 Сыр Скаморца свежий 40% 100 гр.  ОСТАНКИНО</v>
          </cell>
          <cell r="D135">
            <v>157</v>
          </cell>
          <cell r="F135">
            <v>157</v>
          </cell>
        </row>
        <row r="136">
          <cell r="A136" t="str">
            <v>4187 Сыр рассольный жирный Чечил 45% 100 гр  ОСТАНКИНО</v>
          </cell>
          <cell r="D136">
            <v>13</v>
          </cell>
          <cell r="F136">
            <v>13</v>
          </cell>
        </row>
        <row r="137">
          <cell r="A137" t="str">
            <v>4187 Сыр Чечил свежий 45% 100г/6шт ТМ Папа Может  ОСТАНКИНО</v>
          </cell>
          <cell r="D137">
            <v>246</v>
          </cell>
          <cell r="F137">
            <v>246</v>
          </cell>
        </row>
        <row r="138">
          <cell r="A138" t="str">
            <v>4194 Сыр рассольный жирный Чечил копченый 45% 100 гр  ОСТАНКИНО</v>
          </cell>
          <cell r="D138">
            <v>21</v>
          </cell>
          <cell r="F138">
            <v>21</v>
          </cell>
        </row>
        <row r="139">
          <cell r="A139" t="str">
            <v>4194 Сыр Чечил копченый 43% 100г/6шт ТМ Папа Может  ОСТАНКИНО</v>
          </cell>
          <cell r="D139">
            <v>180</v>
          </cell>
          <cell r="F139">
            <v>180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161.69999999999999</v>
          </cell>
          <cell r="F140">
            <v>161.69999999999999</v>
          </cell>
        </row>
        <row r="141">
          <cell r="A141" t="str">
            <v>4574 Мясная со шпиком Папа может вар п/о ОСТАНКИНО</v>
          </cell>
          <cell r="D141">
            <v>1.4</v>
          </cell>
          <cell r="F141">
            <v>1.4</v>
          </cell>
        </row>
        <row r="142">
          <cell r="A142" t="str">
            <v>4813 ФИЛЕЙНАЯ Папа может вар п/о_Л   ОСТАНКИНО</v>
          </cell>
          <cell r="D142">
            <v>612.9</v>
          </cell>
          <cell r="F142">
            <v>614.25400000000002</v>
          </cell>
        </row>
        <row r="143">
          <cell r="A143" t="str">
            <v>4819 Сыр "Пармезан" 40% кусок 180 гр  ОСТАНКИНО</v>
          </cell>
          <cell r="D143">
            <v>41</v>
          </cell>
          <cell r="F143">
            <v>41</v>
          </cell>
        </row>
        <row r="144">
          <cell r="A144" t="str">
            <v>4903 Сыр Перлини 40% 100гр (8шт)  ОСТАНКИНО</v>
          </cell>
          <cell r="D144">
            <v>64</v>
          </cell>
          <cell r="F144">
            <v>64</v>
          </cell>
        </row>
        <row r="145">
          <cell r="A145" t="str">
            <v>4910 Сыр Перлини копченый 40% 100гр (8шт)  ОСТАНКИНО</v>
          </cell>
          <cell r="D145">
            <v>59</v>
          </cell>
          <cell r="F145">
            <v>59</v>
          </cell>
        </row>
        <row r="146">
          <cell r="A146" t="str">
            <v>4927 Сыр Перлини со вкусом Васаби 40% 100гр (8шт)  ОСТАНКИНО</v>
          </cell>
          <cell r="D146">
            <v>67</v>
          </cell>
          <cell r="F146">
            <v>67</v>
          </cell>
        </row>
        <row r="147">
          <cell r="A147" t="str">
            <v>4993 САЛЯМИ ИТАЛЬЯНСКАЯ с/к в/у 1/250*8_120c ОСТАНКИНО</v>
          </cell>
          <cell r="D147">
            <v>453</v>
          </cell>
          <cell r="F147">
            <v>453</v>
          </cell>
        </row>
        <row r="148">
          <cell r="A148" t="str">
            <v>5204 Сыр полутвердый "Российский", ВЕС брус, с массовой долей жира 50%  ОСТАНКИНО</v>
          </cell>
          <cell r="D148">
            <v>54.5</v>
          </cell>
          <cell r="F148">
            <v>54.5</v>
          </cell>
        </row>
        <row r="149">
          <cell r="A149" t="str">
            <v>5235 Сыр полутвердый "Голландский" 45%, брус ВЕС  ОСТАНКИНО</v>
          </cell>
          <cell r="D149">
            <v>49</v>
          </cell>
          <cell r="F149">
            <v>49</v>
          </cell>
        </row>
        <row r="150">
          <cell r="A150" t="str">
            <v>5242 Сыр полутвердый "Гауда", 45%, ВЕС брус из блока 1/5  ОСТАНКИНО</v>
          </cell>
          <cell r="D150">
            <v>6</v>
          </cell>
          <cell r="F150">
            <v>6</v>
          </cell>
        </row>
        <row r="151">
          <cell r="A151" t="str">
            <v>5246 ДОКТОРСКАЯ ПРЕМИУМ вар б/о мгс_30с ОСТАНКИНО</v>
          </cell>
          <cell r="D151">
            <v>71.599999999999994</v>
          </cell>
          <cell r="F151">
            <v>71.599999999999994</v>
          </cell>
        </row>
        <row r="152">
          <cell r="A152" t="str">
            <v>5247 РУССКАЯ ПРЕМИУМ вар б/о мгс_30с ОСТАНКИНО</v>
          </cell>
          <cell r="D152">
            <v>45.1</v>
          </cell>
          <cell r="F152">
            <v>45.1</v>
          </cell>
        </row>
        <row r="153">
          <cell r="A153" t="str">
            <v>5483 ЭКСТРА Папа может с/к в/у 1/250 8шт.   ОСТАНКИНО</v>
          </cell>
          <cell r="D153">
            <v>931</v>
          </cell>
          <cell r="F153">
            <v>931</v>
          </cell>
        </row>
        <row r="154">
          <cell r="A154" t="str">
            <v>5544 Сервелат Финский в/к в/у_45с НОВАЯ ОСТАНКИНО</v>
          </cell>
          <cell r="D154">
            <v>1327.8</v>
          </cell>
          <cell r="F154">
            <v>1327.8</v>
          </cell>
        </row>
        <row r="155">
          <cell r="A155" t="str">
            <v>5679 САЛЯМИ ИТАЛЬЯНСКАЯ с/к в/у 1/150_60с ОСТАНКИНО</v>
          </cell>
          <cell r="D155">
            <v>286</v>
          </cell>
          <cell r="F155">
            <v>286</v>
          </cell>
        </row>
        <row r="156">
          <cell r="A156" t="str">
            <v>5682 САЛЯМИ МЕЛКОЗЕРНЕНАЯ с/к в/у 1/120_60с   ОСТАНКИНО</v>
          </cell>
          <cell r="D156">
            <v>2191</v>
          </cell>
          <cell r="F156">
            <v>2191</v>
          </cell>
        </row>
        <row r="157">
          <cell r="A157" t="str">
            <v>5706 АРОМАТНАЯ Папа может с/к в/у 1/250 8шт.  ОСТАНКИНО</v>
          </cell>
          <cell r="D157">
            <v>893</v>
          </cell>
          <cell r="F157">
            <v>893</v>
          </cell>
        </row>
        <row r="158">
          <cell r="A158" t="str">
            <v>5708 ПОСОЛЬСКАЯ Папа может с/к в/у ОСТАНКИНО</v>
          </cell>
          <cell r="D158">
            <v>59.4</v>
          </cell>
          <cell r="F158">
            <v>59.4</v>
          </cell>
        </row>
        <row r="159">
          <cell r="A159" t="str">
            <v>5851 ЭКСТРА Папа может вар п/о   ОСТАНКИНО</v>
          </cell>
          <cell r="D159">
            <v>313.85000000000002</v>
          </cell>
          <cell r="F159">
            <v>313.85000000000002</v>
          </cell>
        </row>
        <row r="160">
          <cell r="A160" t="str">
            <v>5931 ОХОТНИЧЬЯ Папа может с/к в/у 1/220 8шт.   ОСТАНКИНО</v>
          </cell>
          <cell r="D160">
            <v>1341</v>
          </cell>
          <cell r="F160">
            <v>1341</v>
          </cell>
        </row>
        <row r="161">
          <cell r="A161" t="str">
            <v>5992 ВРЕМЯ ОКРОШКИ Папа может вар п/о 0.4кг   ОСТАНКИНО</v>
          </cell>
          <cell r="D161">
            <v>1648</v>
          </cell>
          <cell r="F161">
            <v>1648</v>
          </cell>
        </row>
        <row r="162">
          <cell r="A162" t="str">
            <v>6004 РАГУ СВИНОЕ 1кг 8шт.зам_120с ОСТАНКИНО</v>
          </cell>
          <cell r="D162">
            <v>117</v>
          </cell>
          <cell r="F162">
            <v>117</v>
          </cell>
        </row>
        <row r="163">
          <cell r="A163" t="str">
            <v>6221 НЕАПОЛИТАНСКИЙ ДУЭТ с/к с/н мгс 1/90  ОСТАНКИНО</v>
          </cell>
          <cell r="D163">
            <v>364</v>
          </cell>
          <cell r="F163">
            <v>365</v>
          </cell>
        </row>
        <row r="164">
          <cell r="A164" t="str">
            <v>6228 МЯСНОЕ АССОРТИ к/з с/н мгс 1/90 10шт.  ОСТАНКИНО</v>
          </cell>
          <cell r="D164">
            <v>444</v>
          </cell>
          <cell r="F164">
            <v>445</v>
          </cell>
        </row>
        <row r="165">
          <cell r="A165" t="str">
            <v>6247 ДОМАШНЯЯ Папа может вар п/о 0,4кг 8шт.  ОСТАНКИНО</v>
          </cell>
          <cell r="D165">
            <v>134</v>
          </cell>
          <cell r="F165">
            <v>134</v>
          </cell>
        </row>
        <row r="166">
          <cell r="A166" t="str">
            <v>6268 ГОВЯЖЬЯ Папа может вар п/о 0,4кг 8 шт.  ОСТАНКИНО</v>
          </cell>
          <cell r="D166">
            <v>560</v>
          </cell>
          <cell r="F166">
            <v>560</v>
          </cell>
        </row>
        <row r="167">
          <cell r="A167" t="str">
            <v>6279 КОРЕЙКА ПО-ОСТ.к/в в/с с/н в/у 1/150_45с  ОСТАНКИНО</v>
          </cell>
          <cell r="D167">
            <v>479</v>
          </cell>
          <cell r="F167">
            <v>479</v>
          </cell>
        </row>
        <row r="168">
          <cell r="A168" t="str">
            <v>6303 МЯСНЫЕ Папа может сос п/о мгс 1.5*3  ОСТАНКИНО</v>
          </cell>
          <cell r="D168">
            <v>598</v>
          </cell>
          <cell r="F168">
            <v>598</v>
          </cell>
        </row>
        <row r="169">
          <cell r="A169" t="str">
            <v>6324 ДОКТОРСКАЯ ГОСТ вар п/о 0.4кг 8шт.  ОСТАНКИНО</v>
          </cell>
          <cell r="D169">
            <v>72</v>
          </cell>
          <cell r="F169">
            <v>72</v>
          </cell>
        </row>
        <row r="170">
          <cell r="A170" t="str">
            <v>6325 ДОКТОРСКАЯ ПРЕМИУМ вар п/о 0.4кг 8шт.  ОСТАНКИНО</v>
          </cell>
          <cell r="D170">
            <v>2348</v>
          </cell>
          <cell r="F170">
            <v>2348</v>
          </cell>
        </row>
        <row r="171">
          <cell r="A171" t="str">
            <v>6333 МЯСНАЯ Папа может вар п/о 0.4кг 8шт.  ОСТАНКИНО</v>
          </cell>
          <cell r="D171">
            <v>5142</v>
          </cell>
          <cell r="F171">
            <v>5142</v>
          </cell>
        </row>
        <row r="172">
          <cell r="A172" t="str">
            <v>6340 ДОМАШНИЙ РЕЦЕПТ Коровино 0.5кг 8шт.  ОСТАНКИНО</v>
          </cell>
          <cell r="D172">
            <v>354</v>
          </cell>
          <cell r="F172">
            <v>354</v>
          </cell>
        </row>
        <row r="173">
          <cell r="A173" t="str">
            <v>6353 ЭКСТРА Папа может вар п/о 0.4кг 8шт.  ОСТАНКИНО</v>
          </cell>
          <cell r="D173">
            <v>2597</v>
          </cell>
          <cell r="F173">
            <v>2597</v>
          </cell>
        </row>
        <row r="174">
          <cell r="A174" t="str">
            <v>6392 ФИЛЕЙНАЯ Папа может вар п/о 0.4кг. ОСТАНКИНО</v>
          </cell>
          <cell r="D174">
            <v>5109</v>
          </cell>
          <cell r="F174">
            <v>5109</v>
          </cell>
        </row>
        <row r="175">
          <cell r="A175" t="str">
            <v>6448 СВИНИНА МАДЕРА с/к с/н в/у 1/100 10шт.   ОСТАНКИНО</v>
          </cell>
          <cell r="D175">
            <v>335</v>
          </cell>
          <cell r="F175">
            <v>335</v>
          </cell>
        </row>
        <row r="176">
          <cell r="A176" t="str">
            <v>6453 ЭКСТРА Папа может с/к с/н в/у 1/100 14шт.   ОСТАНКИНО</v>
          </cell>
          <cell r="D176">
            <v>2403</v>
          </cell>
          <cell r="F176">
            <v>2403</v>
          </cell>
        </row>
        <row r="177">
          <cell r="A177" t="str">
            <v>6454 АРОМАТНАЯ с/к с/н в/у 1/100 14шт.  ОСТАНКИНО</v>
          </cell>
          <cell r="D177">
            <v>2105</v>
          </cell>
          <cell r="F177">
            <v>2105</v>
          </cell>
        </row>
        <row r="178">
          <cell r="A178" t="str">
            <v>6459 СЕРВЕЛАТ ШВЕЙЦАРСК. в/к с/н в/у 1/100*10  ОСТАНКИНО</v>
          </cell>
          <cell r="D178">
            <v>869</v>
          </cell>
          <cell r="F178">
            <v>869</v>
          </cell>
        </row>
        <row r="179">
          <cell r="A179" t="str">
            <v>6470 ВЕТЧ.МРАМОРНАЯ в/у_45с  ОСТАНКИНО</v>
          </cell>
          <cell r="D179">
            <v>57.41</v>
          </cell>
          <cell r="F179">
            <v>57.41</v>
          </cell>
        </row>
        <row r="180">
          <cell r="A180" t="str">
            <v>6495 ВЕТЧ.МРАМОРНАЯ в/у срез 0.3кг 6шт_45с  ОСТАНКИНО</v>
          </cell>
          <cell r="D180">
            <v>298</v>
          </cell>
          <cell r="F180">
            <v>298</v>
          </cell>
        </row>
        <row r="181">
          <cell r="A181" t="str">
            <v>6527 ШПИКАЧКИ СОЧНЫЕ ПМ сар б/о мгс 1*3 45с ОСТАНКИНО</v>
          </cell>
          <cell r="D181">
            <v>476.8</v>
          </cell>
          <cell r="F181">
            <v>476.8</v>
          </cell>
        </row>
        <row r="182">
          <cell r="A182" t="str">
            <v>6528 ШПИКАЧКИ СОЧНЫЕ ПМ сар б/о мгс 0.4кг 45с  ОСТАНКИНО</v>
          </cell>
          <cell r="D182">
            <v>31</v>
          </cell>
          <cell r="F182">
            <v>31</v>
          </cell>
        </row>
        <row r="183">
          <cell r="A183" t="str">
            <v>6586 МРАМОРНАЯ И БАЛЫКОВАЯ в/к с/н мгс 1/90 ОСТАНКИНО</v>
          </cell>
          <cell r="D183">
            <v>179</v>
          </cell>
          <cell r="F183">
            <v>180</v>
          </cell>
        </row>
        <row r="184">
          <cell r="A184" t="str">
            <v>6609 С ГОВЯДИНОЙ ПМ сар б/о мгс 0.4кг_45с ОСТАНКИНО</v>
          </cell>
          <cell r="D184">
            <v>79</v>
          </cell>
          <cell r="F184">
            <v>79</v>
          </cell>
        </row>
        <row r="185">
          <cell r="A185" t="str">
            <v>6616 МОЛОЧНЫЕ КЛАССИЧЕСКИЕ сос п/о в/у 0.3кг  ОСТАНКИНО</v>
          </cell>
          <cell r="D185">
            <v>3009</v>
          </cell>
          <cell r="F185">
            <v>3009</v>
          </cell>
        </row>
        <row r="186">
          <cell r="A186" t="str">
            <v>6697 СЕРВЕЛАТ ФИНСКИЙ ПМ в/к в/у 0,35кг 8шт.  ОСТАНКИНО</v>
          </cell>
          <cell r="D186">
            <v>5743</v>
          </cell>
          <cell r="F186">
            <v>5743</v>
          </cell>
        </row>
        <row r="187">
          <cell r="A187" t="str">
            <v>6713 СОЧНЫЙ ГРИЛЬ ПМ сос п/о мгс 0.41кг 8шт.  ОСТАНКИНО</v>
          </cell>
          <cell r="D187">
            <v>2536</v>
          </cell>
          <cell r="F187">
            <v>2536</v>
          </cell>
        </row>
        <row r="188">
          <cell r="A188" t="str">
            <v>6724 МОЛОЧНЫЕ ПМ сос п/о мгс 0.41кг 10шт.  ОСТАНКИНО</v>
          </cell>
          <cell r="D188">
            <v>682</v>
          </cell>
          <cell r="F188">
            <v>682</v>
          </cell>
        </row>
        <row r="189">
          <cell r="A189" t="str">
            <v>6762 СЛИВОЧНЫЕ сос ц/о мгс 0.41кг 8шт.  ОСТАНКИНО</v>
          </cell>
          <cell r="D189">
            <v>9</v>
          </cell>
          <cell r="F189">
            <v>9</v>
          </cell>
        </row>
        <row r="190">
          <cell r="A190" t="str">
            <v>6765 РУБЛЕНЫЕ сос ц/о мгс 0.36кг 6шт.  ОСТАНКИНО</v>
          </cell>
          <cell r="D190">
            <v>698</v>
          </cell>
          <cell r="F190">
            <v>698</v>
          </cell>
        </row>
        <row r="191">
          <cell r="A191" t="str">
            <v>6785 ВЕНСКАЯ САЛЯМИ п/к в/у 0.33кг 8шт.  ОСТАНКИНО</v>
          </cell>
          <cell r="D191">
            <v>201</v>
          </cell>
          <cell r="F191">
            <v>201</v>
          </cell>
        </row>
        <row r="192">
          <cell r="A192" t="str">
            <v>6787 СЕРВЕЛАТ КРЕМЛЕВСКИЙ в/к в/у 0,33кг 8шт.  ОСТАНКИНО</v>
          </cell>
          <cell r="D192">
            <v>208</v>
          </cell>
          <cell r="F192">
            <v>208</v>
          </cell>
        </row>
        <row r="193">
          <cell r="A193" t="str">
            <v>6793 БАЛЫКОВАЯ в/к в/у 0,33кг 8шт.  ОСТАНКИНО</v>
          </cell>
          <cell r="D193">
            <v>447</v>
          </cell>
          <cell r="F193">
            <v>447</v>
          </cell>
        </row>
        <row r="194">
          <cell r="A194" t="str">
            <v>6829 МОЛОЧНЫЕ КЛАССИЧЕСКИЕ сос п/о мгс 2*4_С  ОСТАНКИНО</v>
          </cell>
          <cell r="D194">
            <v>902</v>
          </cell>
          <cell r="F194">
            <v>902</v>
          </cell>
        </row>
        <row r="195">
          <cell r="A195" t="str">
            <v>6837 ФИЛЕЙНЫЕ Папа Может сос ц/о мгс 0.4кг  ОСТАНКИНО</v>
          </cell>
          <cell r="D195">
            <v>1119</v>
          </cell>
          <cell r="F195">
            <v>1119</v>
          </cell>
        </row>
        <row r="196">
          <cell r="A196" t="str">
            <v>6842 ДЫМОВИЦА ИЗ ОКОРОКА к/в мл/к в/у 0,3кг  ОСТАНКИНО</v>
          </cell>
          <cell r="D196">
            <v>39</v>
          </cell>
          <cell r="F196">
            <v>39</v>
          </cell>
        </row>
        <row r="197">
          <cell r="A197" t="str">
            <v>6861 ДОМАШНИЙ РЕЦЕПТ Коровино вар п/о  ОСТАНКИНО</v>
          </cell>
          <cell r="D197">
            <v>195.6</v>
          </cell>
          <cell r="F197">
            <v>195.6</v>
          </cell>
        </row>
        <row r="198">
          <cell r="A198" t="str">
            <v>6866 ВЕТЧ.НЕЖНАЯ Коровино п/о_Маяк  ОСТАНКИНО</v>
          </cell>
          <cell r="D198">
            <v>257.60000000000002</v>
          </cell>
          <cell r="F198">
            <v>257.60000000000002</v>
          </cell>
        </row>
        <row r="199">
          <cell r="A199" t="str">
            <v>6872 ШАШЛЫК ИЗ СВИНИНЫ зам. ВЕС ОСТАНКИНО</v>
          </cell>
          <cell r="D199">
            <v>8</v>
          </cell>
          <cell r="F199">
            <v>8</v>
          </cell>
        </row>
        <row r="200">
          <cell r="A200" t="str">
            <v>6877 В ОБВЯЗКЕ вар п/о  ОСТАНКИНО</v>
          </cell>
          <cell r="D200">
            <v>2.65</v>
          </cell>
          <cell r="F200">
            <v>2.65</v>
          </cell>
        </row>
        <row r="201">
          <cell r="A201" t="str">
            <v>6909 ДЛЯ ДЕТЕЙ сос п/о мгс 0.33кг 8шт.  ОСТАНКИНО</v>
          </cell>
          <cell r="D201">
            <v>118</v>
          </cell>
          <cell r="F201">
            <v>121</v>
          </cell>
        </row>
        <row r="202">
          <cell r="A202" t="str">
            <v>6919 БЕКОН с/к с/н в/у 1/180 10шт.  ОСТАНКИНО</v>
          </cell>
          <cell r="D202">
            <v>21</v>
          </cell>
          <cell r="F202">
            <v>21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Грудинка Особая Мясной Посол (Панский дворик МХ)  МК</v>
          </cell>
          <cell r="D204">
            <v>1</v>
          </cell>
          <cell r="F204">
            <v>1</v>
          </cell>
        </row>
        <row r="205">
          <cell r="A205" t="str">
            <v>7001 КЛАССИЧЕСКИЕ Папа может сар б/о мгс 1*3  ОСТАНКИНО</v>
          </cell>
          <cell r="D205">
            <v>245.9</v>
          </cell>
          <cell r="F205">
            <v>245.9</v>
          </cell>
        </row>
        <row r="206">
          <cell r="A206" t="str">
            <v>7038 С ГОВЯДИНОЙ ПМ сос п/о мгс 1.5*4  ОСТАНКИНО</v>
          </cell>
          <cell r="D206">
            <v>169.7</v>
          </cell>
          <cell r="F206">
            <v>169.7</v>
          </cell>
        </row>
        <row r="207">
          <cell r="A207" t="str">
            <v>7040 С ИНДЕЙКОЙ ПМ сос ц/о в/у 1/270 8шт.  ОСТАНКИНО</v>
          </cell>
          <cell r="D207">
            <v>123</v>
          </cell>
          <cell r="F207">
            <v>123</v>
          </cell>
        </row>
        <row r="208">
          <cell r="A208" t="str">
            <v>7059 ШПИКАЧКИ СОЧНЫЕ С БЕК. п/о мгс 0.3кг_60с  ОСТАНКИНО</v>
          </cell>
          <cell r="D208">
            <v>665</v>
          </cell>
          <cell r="F208">
            <v>665</v>
          </cell>
        </row>
        <row r="209">
          <cell r="A209" t="str">
            <v>7066 СОЧНЫЕ ПМ сос п/о мгс 0.41кг 10шт_50с  ОСТАНКИНО</v>
          </cell>
          <cell r="D209">
            <v>8595</v>
          </cell>
          <cell r="F209">
            <v>8600</v>
          </cell>
        </row>
        <row r="210">
          <cell r="A210" t="str">
            <v>7070 СОЧНЫЕ ПМ сос п/о мгс 1.5*4_А_50с  ОСТАНКИНО</v>
          </cell>
          <cell r="D210">
            <v>4083.1610000000001</v>
          </cell>
          <cell r="F210">
            <v>4083.1610000000001</v>
          </cell>
        </row>
        <row r="211">
          <cell r="A211" t="str">
            <v>7073 МОЛОЧ.ПРЕМИУМ ПМ сос п/о в/у 1/350_50с  ОСТАНКИНО</v>
          </cell>
          <cell r="D211">
            <v>2518</v>
          </cell>
          <cell r="F211">
            <v>2518</v>
          </cell>
        </row>
        <row r="212">
          <cell r="A212" t="str">
            <v>7074 МОЛОЧ.ПРЕМИУМ ПМ сос п/о мгс 0.6кг_50с  ОСТАНКИНО</v>
          </cell>
          <cell r="D212">
            <v>116</v>
          </cell>
          <cell r="F212">
            <v>116</v>
          </cell>
        </row>
        <row r="213">
          <cell r="A213" t="str">
            <v>7075 МОЛОЧ.ПРЕМИУМ ПМ сос п/о мгс 1.5*4_О_50с  ОСТАНКИНО</v>
          </cell>
          <cell r="D213">
            <v>129.30000000000001</v>
          </cell>
          <cell r="F213">
            <v>129.30000000000001</v>
          </cell>
        </row>
        <row r="214">
          <cell r="A214" t="str">
            <v>7077 МЯСНЫЕ С ГОВЯД.ПМ сос п/о мгс 0.4кг_50с  ОСТАНКИНО</v>
          </cell>
          <cell r="D214">
            <v>1379</v>
          </cell>
          <cell r="F214">
            <v>1379</v>
          </cell>
        </row>
        <row r="215">
          <cell r="A215" t="str">
            <v>7080 СЛИВОЧНЫЕ ПМ сос п/о мгс 0.41кг 10шт. 50с  ОСТАНКИНО</v>
          </cell>
          <cell r="D215">
            <v>4610</v>
          </cell>
          <cell r="F215">
            <v>4610</v>
          </cell>
        </row>
        <row r="216">
          <cell r="A216" t="str">
            <v>7082 СЛИВОЧНЫЕ ПМ сос п/о мгс 1.5*4_50с  ОСТАНКИНО</v>
          </cell>
          <cell r="D216">
            <v>179.3</v>
          </cell>
          <cell r="F216">
            <v>179.3</v>
          </cell>
        </row>
        <row r="217">
          <cell r="A217" t="str">
            <v>7087 ШПИК С ЧЕСНОК.И ПЕРЦЕМ к/в в/у 0.3кг_50с  ОСТАНКИНО</v>
          </cell>
          <cell r="D217">
            <v>135</v>
          </cell>
          <cell r="F217">
            <v>135</v>
          </cell>
        </row>
        <row r="218">
          <cell r="A218" t="str">
            <v>7090 СВИНИНА ПО-ДОМ. к/в мл/к в/у 0.3кг_50с  ОСТАНКИНО</v>
          </cell>
          <cell r="D218">
            <v>676</v>
          </cell>
          <cell r="F218">
            <v>676</v>
          </cell>
        </row>
        <row r="219">
          <cell r="A219" t="str">
            <v>7092 БЕКОН Папа может с/к с/н в/у 1/140_50с  ОСТАНКИНО</v>
          </cell>
          <cell r="D219">
            <v>1284</v>
          </cell>
          <cell r="F219">
            <v>1284</v>
          </cell>
        </row>
        <row r="220">
          <cell r="A220" t="str">
            <v>7105 МИЛАНО с/к с/н мгс 1/90 12шт.  ОСТАНКИНО</v>
          </cell>
          <cell r="D220">
            <v>91</v>
          </cell>
          <cell r="F220">
            <v>91</v>
          </cell>
        </row>
        <row r="221">
          <cell r="A221" t="str">
            <v>7106 ТОСКАНО с/к с/н мгс 1/90 12шт.  ОСТАНКИНО</v>
          </cell>
          <cell r="D221">
            <v>182</v>
          </cell>
          <cell r="F221">
            <v>182</v>
          </cell>
        </row>
        <row r="222">
          <cell r="A222" t="str">
            <v>7107 САН-РЕМО с/в с/н мгс 1/90 12шт.  ОСТАНКИНО</v>
          </cell>
          <cell r="D222">
            <v>117</v>
          </cell>
          <cell r="F222">
            <v>117</v>
          </cell>
        </row>
        <row r="223">
          <cell r="A223" t="str">
            <v>7126 МОЛОЧНАЯ Останкино вар п/о 0.4кг 8шт.  ОСТАНКИНО</v>
          </cell>
          <cell r="D223">
            <v>3</v>
          </cell>
          <cell r="F223">
            <v>3</v>
          </cell>
        </row>
        <row r="224">
          <cell r="A224" t="str">
            <v>7131 БАЛЫКОВАЯ в/к в/у 0,84кг ВЕС ОСТАНКИНО</v>
          </cell>
          <cell r="D224">
            <v>1</v>
          </cell>
          <cell r="F224">
            <v>1</v>
          </cell>
        </row>
        <row r="225">
          <cell r="A225" t="str">
            <v>7143 БРАУНШВЕЙГСКАЯ ГОСТ с/к в/у 1/220 8шт. ОСТАНКИНО</v>
          </cell>
          <cell r="D225">
            <v>8</v>
          </cell>
          <cell r="F225">
            <v>8</v>
          </cell>
        </row>
        <row r="226">
          <cell r="A226" t="str">
            <v>7147 САЛЬЧИЧОН Останкино с/к в/у 1/220 8шт.  ОСТАНКИНО</v>
          </cell>
          <cell r="D226">
            <v>98</v>
          </cell>
          <cell r="F226">
            <v>98</v>
          </cell>
        </row>
        <row r="227">
          <cell r="A227" t="str">
            <v>7149 БАЛЫКОВАЯ Коровино п/к в/у 0.84кг_50с  ОСТАНКИНО</v>
          </cell>
          <cell r="D227">
            <v>60</v>
          </cell>
          <cell r="F227">
            <v>60</v>
          </cell>
        </row>
        <row r="228">
          <cell r="A228" t="str">
            <v>7154 СЕРВЕЛАТ ЗЕРНИСТЫЙ ПМ в/к в/у 0.35кг_50с  ОСТАНКИНО</v>
          </cell>
          <cell r="D228">
            <v>3795</v>
          </cell>
          <cell r="F228">
            <v>3795</v>
          </cell>
        </row>
        <row r="229">
          <cell r="A229" t="str">
            <v>7166 СЕРВЕЛТ ОХОТНИЧИЙ ПМ в/к в/у_50с  ОСТАНКИНО</v>
          </cell>
          <cell r="D229">
            <v>486.4</v>
          </cell>
          <cell r="F229">
            <v>486.4</v>
          </cell>
        </row>
        <row r="230">
          <cell r="A230" t="str">
            <v>7169 СЕРВЕЛАТ ОХОТНИЧИЙ ПМ в/к в/у 0.35кг_50с  ОСТАНКИНО</v>
          </cell>
          <cell r="D230">
            <v>4266</v>
          </cell>
          <cell r="F230">
            <v>4266</v>
          </cell>
        </row>
        <row r="231">
          <cell r="A231" t="str">
            <v>7187 ГРУДИНКА ПРЕМИУМ к/в мл/к в/у 0,3кг_50с ОСТАНКИНО</v>
          </cell>
          <cell r="D231">
            <v>589</v>
          </cell>
          <cell r="F231">
            <v>589</v>
          </cell>
        </row>
        <row r="232">
          <cell r="A232" t="str">
            <v>7225 ТОСКАНО ПРЕМИУМ Останкино с/к в/у 1/180  ОСТАНКИНО</v>
          </cell>
          <cell r="D232">
            <v>129</v>
          </cell>
          <cell r="F232">
            <v>129</v>
          </cell>
        </row>
        <row r="233">
          <cell r="A233" t="str">
            <v>7226 ЧОРИЗО ПРЕМИУМ Останкино с/к в/у 1/180  ОСТАНКИНО</v>
          </cell>
          <cell r="D233">
            <v>92</v>
          </cell>
          <cell r="F233">
            <v>92</v>
          </cell>
        </row>
        <row r="234">
          <cell r="A234" t="str">
            <v>7227 САЛЯМИ ФИНСКАЯ Папа может с/к в/у 1/180  ОСТАНКИНО</v>
          </cell>
          <cell r="D234">
            <v>232</v>
          </cell>
          <cell r="F234">
            <v>232</v>
          </cell>
        </row>
        <row r="235">
          <cell r="A235" t="str">
            <v>7229 САЛЬЧИЧОН Останкино с/к в/у 1/180 ОСТАНКИНО</v>
          </cell>
          <cell r="D235">
            <v>117</v>
          </cell>
          <cell r="F235">
            <v>117</v>
          </cell>
        </row>
        <row r="236">
          <cell r="A236" t="str">
            <v>7231 КЛАССИЧЕСКАЯ ПМ вар п/о 0,3кг 8шт_209к ОСТАНКИНО</v>
          </cell>
          <cell r="D236">
            <v>1618</v>
          </cell>
          <cell r="F236">
            <v>1618</v>
          </cell>
        </row>
        <row r="237">
          <cell r="A237" t="str">
            <v>7232 БОЯNСКАЯ ПМ п/к в/у 0,28кг 8шт_209к ОСТАНКИНО</v>
          </cell>
          <cell r="D237">
            <v>1738</v>
          </cell>
          <cell r="F237">
            <v>1738</v>
          </cell>
        </row>
        <row r="238">
          <cell r="A238" t="str">
            <v>7234 ФИЛЕЙНЫЕ ПМ сос ц/о в/у 1/495 8шт.  ОСТАНКИНО</v>
          </cell>
          <cell r="D238">
            <v>22</v>
          </cell>
          <cell r="F238">
            <v>22</v>
          </cell>
        </row>
        <row r="239">
          <cell r="A239" t="str">
            <v>7235 ВЕТЧ.КЛАССИЧЕСКАЯ ПМ п/о 0,35кг 8шт_209к ОСТАНКИНО</v>
          </cell>
          <cell r="D239">
            <v>63</v>
          </cell>
          <cell r="F239">
            <v>63</v>
          </cell>
        </row>
        <row r="240">
          <cell r="A240" t="str">
            <v>7236 СЕРВЕЛАТ КАРЕЛЬСКИЙ в/к в/у 0,28кг_209к ОСТАНКИНО</v>
          </cell>
          <cell r="D240">
            <v>3786</v>
          </cell>
          <cell r="F240">
            <v>3786</v>
          </cell>
        </row>
        <row r="241">
          <cell r="A241" t="str">
            <v>7241 САЛЯМИ Папа может п/к в/у 0,28кг_209к ОСТАНКИНО</v>
          </cell>
          <cell r="D241">
            <v>767</v>
          </cell>
          <cell r="F241">
            <v>767</v>
          </cell>
        </row>
        <row r="242">
          <cell r="A242" t="str">
            <v>7244 ФИЛЕЙНЫЕ Папа может сос ц/о мгс 0,72*4 ОСТАНКИНО</v>
          </cell>
          <cell r="D242">
            <v>8.7799999999999994</v>
          </cell>
          <cell r="F242">
            <v>8.7799999999999994</v>
          </cell>
        </row>
        <row r="243">
          <cell r="A243" t="str">
            <v>7245 ВЕТЧ.ФИЛЕЙНАЯ ПМ п/о 0,4кг 8шт ОСТАНКИНО</v>
          </cell>
          <cell r="D243">
            <v>158</v>
          </cell>
          <cell r="F243">
            <v>158</v>
          </cell>
        </row>
        <row r="244">
          <cell r="A244" t="str">
            <v>7250 ТОМ ЯМ Папа Может сос п/о мгс 0,33кг 8 шт  ОСТАНКИНО</v>
          </cell>
          <cell r="D244">
            <v>85</v>
          </cell>
          <cell r="F244">
            <v>85</v>
          </cell>
        </row>
        <row r="245">
          <cell r="A245" t="str">
            <v>7276 СЛИВОЧНЫЕ ПМ сос п/о мгс 0,3кг 7шт ОСТАНКИНО</v>
          </cell>
          <cell r="D245">
            <v>17</v>
          </cell>
          <cell r="F245">
            <v>17</v>
          </cell>
        </row>
        <row r="246">
          <cell r="A246" t="str">
            <v>7284 ДЛЯ ДЕТЕЙ сос п/о мгс 0,33кг 6шт  ОСТАНКИНО</v>
          </cell>
          <cell r="D246">
            <v>144</v>
          </cell>
          <cell r="F246">
            <v>144</v>
          </cell>
        </row>
        <row r="247">
          <cell r="A247" t="str">
            <v>8377 Творожный Сыр 60% Сливочный  СТМ "ПапаМожет" - 140гр  ОСТАНКИНО</v>
          </cell>
          <cell r="D247">
            <v>244</v>
          </cell>
          <cell r="F247">
            <v>244</v>
          </cell>
        </row>
        <row r="248">
          <cell r="A248" t="str">
            <v>8391 Сыр творожный с зеленью 60% Папа может 140 гр.  ОСТАНКИНО</v>
          </cell>
          <cell r="D248">
            <v>69</v>
          </cell>
          <cell r="F248">
            <v>69</v>
          </cell>
        </row>
        <row r="249">
          <cell r="A249" t="str">
            <v>8398 Сыр ПАПА МОЖЕТ "Тильзитер" 45% 180 г  ОСТАНКИНО</v>
          </cell>
          <cell r="D249">
            <v>282</v>
          </cell>
          <cell r="F249">
            <v>282</v>
          </cell>
        </row>
        <row r="250">
          <cell r="A250" t="str">
            <v>8411 Сыр ПАПА МОЖЕТ "Гауда Голд" 45% 180 г  ОСТАНКИНО</v>
          </cell>
          <cell r="D250">
            <v>333</v>
          </cell>
          <cell r="F250">
            <v>333</v>
          </cell>
        </row>
        <row r="251">
          <cell r="A251" t="str">
            <v>8435 Сыр ПАПА МОЖЕТ "Российский традиционный" 45% 180 г  ОСТАНКИНО</v>
          </cell>
          <cell r="D251">
            <v>700</v>
          </cell>
          <cell r="F251">
            <v>700</v>
          </cell>
        </row>
        <row r="252">
          <cell r="A252" t="str">
            <v>8438 Плавленый Сыр 45% "С ветчиной" СТМ "ПапаМожет" 180гр  ОСТАНКИНО</v>
          </cell>
          <cell r="D252">
            <v>52</v>
          </cell>
          <cell r="F252">
            <v>52</v>
          </cell>
        </row>
        <row r="253">
          <cell r="A253" t="str">
            <v>8445 Плавленый Сыр 45% "С грибами" СТМ "ПапаМожет 180гр  ОСТАНКИНО</v>
          </cell>
          <cell r="D253">
            <v>42</v>
          </cell>
          <cell r="F253">
            <v>42</v>
          </cell>
        </row>
        <row r="254">
          <cell r="A254" t="str">
            <v>8452 Плавленый Сыр колбасный копченый 40% СТМ "ПапаМожет" 400 гр  ОСТАНКИНО</v>
          </cell>
          <cell r="D254">
            <v>1</v>
          </cell>
          <cell r="F254">
            <v>1</v>
          </cell>
        </row>
        <row r="255">
          <cell r="A255" t="str">
            <v>8452 Сыр колбасный копченый Папа Может 400 гр  ОСТАНКИНО</v>
          </cell>
          <cell r="D255">
            <v>7</v>
          </cell>
          <cell r="F255">
            <v>7</v>
          </cell>
        </row>
        <row r="256">
          <cell r="A256" t="str">
            <v>8459 Сыр ПАПА МОЖЕТ "Голландский традиционный" 45% 180 г  ОСТАНКИНО</v>
          </cell>
          <cell r="D256">
            <v>599</v>
          </cell>
          <cell r="F256">
            <v>599</v>
          </cell>
        </row>
        <row r="257">
          <cell r="A257" t="str">
            <v>8476 Продукт колбасный с сыром копченый Коровино 400 гр  ОСТАНКИНО</v>
          </cell>
          <cell r="D257">
            <v>11</v>
          </cell>
          <cell r="F257">
            <v>11</v>
          </cell>
        </row>
        <row r="258">
          <cell r="A258" t="str">
            <v>8572 Сыр Папа Может "Гауда Голд", 45% брусок ВЕС ОСТАНКИНО</v>
          </cell>
          <cell r="D258">
            <v>2.5</v>
          </cell>
          <cell r="F258">
            <v>2.5</v>
          </cell>
        </row>
        <row r="259">
          <cell r="A259" t="str">
            <v>8674 Плавленый сыр "Шоколадный" 30% 180 гр ТМ "ПАПА МОЖЕТ"  ОСТАНКИНО</v>
          </cell>
          <cell r="D259">
            <v>24</v>
          </cell>
          <cell r="F259">
            <v>24</v>
          </cell>
        </row>
        <row r="260">
          <cell r="A260" t="str">
            <v>8681 Сыр плавленый Сливочный ж 45 % 180г ТМ Папа Может (16шт) ОСТАНКИНО</v>
          </cell>
          <cell r="D260">
            <v>97</v>
          </cell>
          <cell r="F260">
            <v>97</v>
          </cell>
        </row>
        <row r="261">
          <cell r="A261" t="str">
            <v>8831 Сыр ПАПА МОЖЕТ "Министерский" 180гр, 45 %  ОСТАНКИНО</v>
          </cell>
          <cell r="D261">
            <v>114</v>
          </cell>
          <cell r="F261">
            <v>114</v>
          </cell>
        </row>
        <row r="262">
          <cell r="A262" t="str">
            <v>8855 Сыр ПАПА МОЖЕТ "Папин завтрак" 180гр, 45 %  ОСТАНКИНО</v>
          </cell>
          <cell r="D262">
            <v>64</v>
          </cell>
          <cell r="F262">
            <v>64</v>
          </cell>
        </row>
        <row r="263">
          <cell r="A263" t="str">
            <v>Балык говяжий с/к "Эликатессе" 0,10 кг.шт. нарезка (лоток с ср.защ.атм.)  СПК</v>
          </cell>
          <cell r="D263">
            <v>142</v>
          </cell>
          <cell r="F263">
            <v>142</v>
          </cell>
        </row>
        <row r="264">
          <cell r="A264" t="str">
            <v>Балык свиной с/к "Эликатессе" 0,10 кг.шт. нарезка (лоток с ср.защ.атм.)  СПК</v>
          </cell>
          <cell r="D264">
            <v>197</v>
          </cell>
          <cell r="F264">
            <v>197</v>
          </cell>
        </row>
        <row r="265">
          <cell r="A265" t="str">
            <v>Балыковая с/к 200 гр. срез "Эликатессе" термоформ.пак.  СПК</v>
          </cell>
          <cell r="D265">
            <v>151</v>
          </cell>
          <cell r="F265">
            <v>151</v>
          </cell>
        </row>
        <row r="266">
          <cell r="A266" t="str">
            <v>БОНУС МОЛОЧНЫЕ КЛАССИЧЕСКИЕ сос п/о в/у 0.3кг (6084)  ОСТАНКИНО</v>
          </cell>
          <cell r="D266">
            <v>64</v>
          </cell>
          <cell r="F266">
            <v>64</v>
          </cell>
        </row>
        <row r="267">
          <cell r="A267" t="str">
            <v>БОНУС МОЛОЧНЫЕ КЛАССИЧЕСКИЕ сос п/о мгс 2*4_С (4980)  ОСТАНКИНО</v>
          </cell>
          <cell r="D267">
            <v>16</v>
          </cell>
          <cell r="F267">
            <v>16</v>
          </cell>
        </row>
        <row r="268">
          <cell r="A268" t="str">
            <v>БОНУС СОЧНЫЕ Папа может сос п/о мгс 1.5*4 (6954)  ОСТАНКИНО</v>
          </cell>
          <cell r="D268">
            <v>248</v>
          </cell>
          <cell r="F268">
            <v>248</v>
          </cell>
        </row>
        <row r="269">
          <cell r="A269" t="str">
            <v>БОНУС СОЧНЫЕ сос п/о мгс 0.41кг_UZ (6087)  ОСТАНКИНО</v>
          </cell>
          <cell r="D269">
            <v>341</v>
          </cell>
          <cell r="F269">
            <v>341</v>
          </cell>
        </row>
        <row r="270">
          <cell r="A270" t="str">
            <v>БОНУС_ 017  Сосиски Вязанка Сливочные, Вязанка амицел ВЕС.ПОКОМ</v>
          </cell>
          <cell r="F270">
            <v>1</v>
          </cell>
        </row>
        <row r="271">
          <cell r="A271" t="str">
            <v>БОНУС_ 456  Колбаса Филейная ТМ Особый рецепт ВЕС большой батон  ПОКОМ</v>
          </cell>
          <cell r="F271">
            <v>2.5009999999999999</v>
          </cell>
        </row>
        <row r="272">
          <cell r="A272" t="str">
            <v>БОНУС_307 Колбаса Сервелат Мясорубский с мелкорубленным окороком 0,35 кг срез ТМ Стародворье   Поком</v>
          </cell>
          <cell r="F272">
            <v>672</v>
          </cell>
        </row>
        <row r="273">
          <cell r="A273" t="str">
            <v>БОНУС_319  Колбаса вареная Филейская ТМ Вязанка ТС Классическая, 0,45 кг. ПОКОМ</v>
          </cell>
          <cell r="F273">
            <v>2338</v>
          </cell>
        </row>
        <row r="274">
          <cell r="A274" t="str">
            <v>БОНУС_Готовые чебупели с ветчиной и сыром Горячая штучка 0,3кг зам  ПОКОМ</v>
          </cell>
          <cell r="F274">
            <v>2</v>
          </cell>
        </row>
        <row r="275">
          <cell r="A275" t="str">
            <v>БОНУС_Готовые чебупели сочные с мясом ТМ Горячая штучка  0,3кг зам    ПОКОМ</v>
          </cell>
          <cell r="F275">
            <v>2</v>
          </cell>
        </row>
        <row r="276">
          <cell r="A276" t="str">
            <v>БОНУС_Пельмени Бульмени с говядиной и свининой ТМ Горячая штучка. флоу-пак сфера 0,7 кг ПОКОМ</v>
          </cell>
          <cell r="F276">
            <v>2</v>
          </cell>
        </row>
        <row r="277">
          <cell r="A277" t="str">
            <v>Брошетт с/в 160 гр.шт. "Высокий вкус"  СПК</v>
          </cell>
          <cell r="D277">
            <v>5</v>
          </cell>
          <cell r="F277">
            <v>6</v>
          </cell>
        </row>
        <row r="278">
          <cell r="A278" t="str">
            <v>Бутербродная вареная 0,47 кг шт.  СПК</v>
          </cell>
          <cell r="D278">
            <v>102</v>
          </cell>
          <cell r="F278">
            <v>102</v>
          </cell>
        </row>
        <row r="279">
          <cell r="A279" t="str">
            <v>Вацлавская п/к (черева) 390 гр.шт. термоус.пак  СПК</v>
          </cell>
          <cell r="D279">
            <v>99</v>
          </cell>
          <cell r="F279">
            <v>99</v>
          </cell>
        </row>
        <row r="280">
          <cell r="A280" t="str">
            <v>Ветчина Альтаирская Столовая (для ХОРЕКА)  СПК</v>
          </cell>
          <cell r="D280">
            <v>8.2200000000000006</v>
          </cell>
          <cell r="F280">
            <v>8.2200000000000006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2</v>
          </cell>
          <cell r="F281">
            <v>2</v>
          </cell>
        </row>
        <row r="282">
          <cell r="A282" t="str">
            <v>Готовые бельмеши сочные с мясом ТМ Горячая штучка 0,3кг зам  ПОКОМ</v>
          </cell>
          <cell r="D282">
            <v>1</v>
          </cell>
          <cell r="F282">
            <v>246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362</v>
          </cell>
        </row>
        <row r="284">
          <cell r="A284" t="str">
            <v>Готовые чебупели острые с мясом Горячая штучка 0,3 кг зам  ПОКОМ</v>
          </cell>
          <cell r="D284">
            <v>1</v>
          </cell>
          <cell r="F284">
            <v>34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306</v>
          </cell>
          <cell r="F285">
            <v>1941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51</v>
          </cell>
          <cell r="F286">
            <v>1708</v>
          </cell>
        </row>
        <row r="287">
          <cell r="A287" t="str">
            <v>Готовые чебуреки мясо-томато. ТМ Горячая штучка 0,09 кг зам.  ПОКОМ_НЕАКТИВНА</v>
          </cell>
          <cell r="D287">
            <v>2</v>
          </cell>
          <cell r="F287">
            <v>2</v>
          </cell>
        </row>
        <row r="288">
          <cell r="A288" t="str">
            <v>Готовые чебуреки с мясом ТМ Горячая штучка 0,09 кг флоу-пак ПОКОМ</v>
          </cell>
          <cell r="D288">
            <v>5</v>
          </cell>
          <cell r="F288">
            <v>633</v>
          </cell>
        </row>
        <row r="289">
          <cell r="A289" t="str">
            <v>Готовые чебуреки Сочный мегачебурек.Готовые жареные.ВЕС  ПОКОМ</v>
          </cell>
          <cell r="D289">
            <v>5</v>
          </cell>
          <cell r="F289">
            <v>5</v>
          </cell>
        </row>
        <row r="290">
          <cell r="A290" t="str">
            <v>Грудинка "По-московски" в/к термоус.пак.  СПК</v>
          </cell>
          <cell r="D290">
            <v>13.3</v>
          </cell>
          <cell r="F290">
            <v>13.3</v>
          </cell>
        </row>
        <row r="291">
          <cell r="A291" t="str">
            <v>Гуцульская с/к "КолбасГрад" 160 гр.шт. термоус. пак  СПК</v>
          </cell>
          <cell r="D291">
            <v>173</v>
          </cell>
          <cell r="F291">
            <v>173</v>
          </cell>
        </row>
        <row r="292">
          <cell r="A292" t="str">
            <v>Дельгаро с/в "Эликатессе" 140 гр.шт.  СПК</v>
          </cell>
          <cell r="D292">
            <v>60</v>
          </cell>
          <cell r="F292">
            <v>61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D293">
            <v>291</v>
          </cell>
          <cell r="F293">
            <v>291</v>
          </cell>
        </row>
        <row r="294">
          <cell r="A294" t="str">
            <v>Для праздника с/к "Просто выгодно" 260 гр.шт.  СПК</v>
          </cell>
          <cell r="D294">
            <v>5</v>
          </cell>
          <cell r="F294">
            <v>5</v>
          </cell>
        </row>
        <row r="295">
          <cell r="A295" t="str">
            <v>Докторская вареная в/с  СПК</v>
          </cell>
          <cell r="D295">
            <v>1</v>
          </cell>
          <cell r="F295">
            <v>1</v>
          </cell>
        </row>
        <row r="296">
          <cell r="A296" t="str">
            <v>Докторская вареная в/с 0,47 кг шт.  СПК</v>
          </cell>
          <cell r="D296">
            <v>55</v>
          </cell>
          <cell r="F296">
            <v>57</v>
          </cell>
        </row>
        <row r="297">
          <cell r="A297" t="str">
            <v>Докторская вареная термоус.пак. "Высокий вкус"  СПК</v>
          </cell>
          <cell r="D297">
            <v>174.2</v>
          </cell>
          <cell r="F297">
            <v>174.2</v>
          </cell>
        </row>
        <row r="298">
          <cell r="A298" t="str">
            <v>ЖАР-ладушки с клубникой и вишней ТМ Стародворье 0,2 кг ПОКОМ</v>
          </cell>
          <cell r="F298">
            <v>67</v>
          </cell>
        </row>
        <row r="299">
          <cell r="A299" t="str">
            <v>ЖАР-ладушки с мясом 0,2кг ТМ Стародворье  ПОКОМ</v>
          </cell>
          <cell r="D299">
            <v>8</v>
          </cell>
          <cell r="F299">
            <v>652</v>
          </cell>
        </row>
        <row r="300">
          <cell r="A300" t="str">
            <v>ЖАР-ладушки с яблоком и грушей ТМ Стародворье 0,2 кг. ПОКОМ</v>
          </cell>
          <cell r="F300">
            <v>70</v>
          </cell>
        </row>
        <row r="301">
          <cell r="A301" t="str">
            <v>Карбонад Юбилейный термоус.пак.  СПК</v>
          </cell>
          <cell r="D301">
            <v>67.599999999999994</v>
          </cell>
          <cell r="F301">
            <v>67.599999999999994</v>
          </cell>
        </row>
        <row r="302">
          <cell r="A302" t="str">
            <v>Классическая вареная 400 гр.шт.  СПК</v>
          </cell>
          <cell r="D302">
            <v>12</v>
          </cell>
          <cell r="F302">
            <v>12</v>
          </cell>
        </row>
        <row r="303">
          <cell r="A303" t="str">
            <v>Классическая с/к 80 гр.шт.нар. (лоток с ср.защ.атм.)  СПК</v>
          </cell>
          <cell r="D303">
            <v>50</v>
          </cell>
          <cell r="F303">
            <v>50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1042</v>
          </cell>
          <cell r="F304">
            <v>1042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969</v>
          </cell>
          <cell r="F305">
            <v>969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272</v>
          </cell>
          <cell r="F306">
            <v>272</v>
          </cell>
        </row>
        <row r="307">
          <cell r="A307" t="str">
            <v>Круггетсы с сырным соусом ТМ Горячая штучка 0,25 кг зам  ПОКОМ</v>
          </cell>
          <cell r="D307">
            <v>5</v>
          </cell>
          <cell r="F307">
            <v>816</v>
          </cell>
        </row>
        <row r="308">
          <cell r="A308" t="str">
            <v>Круггетсы с чесночным соусом ТМ Горячая штучка 0,25 кг зам  ПОКОМ</v>
          </cell>
          <cell r="D308">
            <v>1</v>
          </cell>
          <cell r="F308">
            <v>1</v>
          </cell>
        </row>
        <row r="309">
          <cell r="A309" t="str">
            <v>Круггетсы сочные ТМ Горячая штучка ТС Круггетсы 0,25 кг зам  ПОКОМ</v>
          </cell>
          <cell r="D309">
            <v>378</v>
          </cell>
          <cell r="F309">
            <v>1406</v>
          </cell>
        </row>
        <row r="310">
          <cell r="A310" t="str">
            <v>Купеческая п/к 0,38 кг.шт. термофор.пак.  СПК</v>
          </cell>
          <cell r="D310">
            <v>6</v>
          </cell>
          <cell r="F310">
            <v>6</v>
          </cell>
        </row>
        <row r="311">
          <cell r="A311" t="str">
            <v>Ла Фаворте с/в "Эликатессе" 140 гр.шт.  СПК</v>
          </cell>
          <cell r="D311">
            <v>155</v>
          </cell>
          <cell r="F311">
            <v>155</v>
          </cell>
        </row>
        <row r="312">
          <cell r="A312" t="str">
            <v>Ливерная Печеночная "Просто выгодно" 0,3 кг.шт.  СПК</v>
          </cell>
          <cell r="D312">
            <v>11</v>
          </cell>
          <cell r="F312">
            <v>11</v>
          </cell>
        </row>
        <row r="313">
          <cell r="A313" t="str">
            <v>Любительская вареная термоус.пак. "Высокий вкус"  СПК</v>
          </cell>
          <cell r="D313">
            <v>162.4</v>
          </cell>
          <cell r="F313">
            <v>162.4</v>
          </cell>
        </row>
        <row r="314">
          <cell r="A314" t="str">
            <v>Мини-сосиски в тесте 3,7кг ВЕС заморож. ТМ Зареченские  ПОКОМ</v>
          </cell>
          <cell r="D314">
            <v>3.7</v>
          </cell>
          <cell r="F314">
            <v>222.101</v>
          </cell>
        </row>
        <row r="315">
          <cell r="A315" t="str">
            <v>Мини-чебуречки с мясом ВЕС 5,5кг ТМ Зареченские  ПОКОМ</v>
          </cell>
          <cell r="D315">
            <v>5.5</v>
          </cell>
          <cell r="F315">
            <v>99</v>
          </cell>
        </row>
        <row r="316">
          <cell r="A316" t="str">
            <v>Мини-шарики с курочкой и сыром ТМ Зареченские ВЕС  ПОКОМ</v>
          </cell>
          <cell r="D316">
            <v>3</v>
          </cell>
          <cell r="F316">
            <v>255.4</v>
          </cell>
        </row>
        <row r="317">
          <cell r="A317" t="str">
            <v>Наггетсы из печи 0,25кг ТМ Вязанка ТС Няняггетсы Сливушки замор.  ПОКОМ</v>
          </cell>
          <cell r="D317">
            <v>720</v>
          </cell>
          <cell r="F317">
            <v>3210</v>
          </cell>
        </row>
        <row r="318">
          <cell r="A318" t="str">
            <v>Наггетсы Нагетосы Сочная курочка в хруст. панир.со сметаной и зеленью ТМ Горячая штучка 0,25. ПОКОМ</v>
          </cell>
          <cell r="D318">
            <v>2</v>
          </cell>
          <cell r="F318">
            <v>2</v>
          </cell>
        </row>
        <row r="319">
          <cell r="A319" t="str">
            <v>Наггетсы Нагетосы Сочная курочка в хрустящей панировке 0,25кг ТМ Горячая штучка   ПОКОМ</v>
          </cell>
          <cell r="D319">
            <v>1</v>
          </cell>
          <cell r="F319">
            <v>1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486</v>
          </cell>
          <cell r="F320">
            <v>2252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635</v>
          </cell>
          <cell r="F321">
            <v>2780</v>
          </cell>
        </row>
        <row r="322">
          <cell r="A322" t="str">
            <v>Наггетсы с куриным филе и сыром ТМ Вязанка 0,25 кг ПОКОМ</v>
          </cell>
          <cell r="D322">
            <v>974</v>
          </cell>
          <cell r="F322">
            <v>2803</v>
          </cell>
        </row>
        <row r="323">
          <cell r="A323" t="str">
            <v>Наггетсы Хрустящие 0,3кг ТМ Зареченские  ПОКОМ</v>
          </cell>
          <cell r="F323">
            <v>70</v>
          </cell>
        </row>
        <row r="324">
          <cell r="A324" t="str">
            <v>Наггетсы Хрустящие ТМ Зареченские. ВЕС ПОКОМ</v>
          </cell>
          <cell r="F324">
            <v>891</v>
          </cell>
        </row>
        <row r="325">
          <cell r="A325" t="str">
            <v>Наггетсы Хрустящие ТМ Стародворье с сочной курочкой 0,23 кг  ПОКОМ</v>
          </cell>
          <cell r="D325">
            <v>1</v>
          </cell>
          <cell r="F325">
            <v>49</v>
          </cell>
        </row>
        <row r="326">
          <cell r="A326" t="str">
            <v>Оригинальная с перцем с/к  СПК</v>
          </cell>
          <cell r="D326">
            <v>113.1</v>
          </cell>
          <cell r="F326">
            <v>113.1</v>
          </cell>
        </row>
        <row r="327">
          <cell r="A327" t="str">
            <v>Паштет печеночный 140 гр.шт.  СПК</v>
          </cell>
          <cell r="D327">
            <v>46</v>
          </cell>
          <cell r="F327">
            <v>46</v>
          </cell>
        </row>
        <row r="328">
          <cell r="A328" t="str">
            <v>Пекерсы с индейкой в сливочном соусе ТМ Горячая штучка 0,25 кг зам  ПОКОМ</v>
          </cell>
          <cell r="D328">
            <v>4</v>
          </cell>
          <cell r="F328">
            <v>381</v>
          </cell>
        </row>
        <row r="329">
          <cell r="A329" t="str">
            <v>Пельмени Grandmeni с говядиной и свининой 0,7кг ТМ Горячая штучка  ПОКОМ</v>
          </cell>
          <cell r="D329">
            <v>10</v>
          </cell>
          <cell r="F329">
            <v>379</v>
          </cell>
        </row>
        <row r="330">
          <cell r="A330" t="str">
            <v>Пельмени Бигбули #МЕГАВКУСИЩЕ с сочной грудинкой 0,43 кг  ПОКОМ</v>
          </cell>
          <cell r="D330">
            <v>6</v>
          </cell>
          <cell r="F330">
            <v>6</v>
          </cell>
        </row>
        <row r="331">
          <cell r="A331" t="str">
            <v>Пельмени Бигбули #МЕГАВКУСИЩЕ с сочной грудинкой 0,9 кг  ПОКОМ</v>
          </cell>
          <cell r="D331">
            <v>3</v>
          </cell>
          <cell r="F331">
            <v>3</v>
          </cell>
        </row>
        <row r="332">
          <cell r="A332" t="str">
            <v>Пельмени Бигбули #МЕГАВКУСИЩЕ с сочной грудинкой ТМ Горячая штучка 0,4 кг. ПОКОМ</v>
          </cell>
          <cell r="F332">
            <v>111</v>
          </cell>
        </row>
        <row r="333">
          <cell r="A333" t="str">
            <v>Пельмени Бигбули #МЕГАВКУСИЩЕ с сочной грудинкой ТМ Горячая штучка 0,7 кг. ПОКОМ</v>
          </cell>
          <cell r="D333">
            <v>1</v>
          </cell>
          <cell r="F333">
            <v>854</v>
          </cell>
        </row>
        <row r="334">
          <cell r="A334" t="str">
            <v>Пельмени Бигбули с мясом ТМ Горячая штучка. флоу-пак сфера 0,4 кг. ПОКОМ</v>
          </cell>
          <cell r="D334">
            <v>1</v>
          </cell>
          <cell r="F334">
            <v>174</v>
          </cell>
        </row>
        <row r="335">
          <cell r="A335" t="str">
            <v>Пельмени Бигбули с мясом ТМ Горячая штучка. флоу-пак сфера 0,7 кг ПОКОМ</v>
          </cell>
          <cell r="D335">
            <v>291</v>
          </cell>
          <cell r="F335">
            <v>1087</v>
          </cell>
        </row>
        <row r="336">
          <cell r="A336" t="str">
            <v>Пельмени Бигбули с мясом, Горячая штучка 0,43кг  ПОКОМ</v>
          </cell>
          <cell r="D336">
            <v>2</v>
          </cell>
          <cell r="F336">
            <v>2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1</v>
          </cell>
          <cell r="F337">
            <v>1</v>
          </cell>
        </row>
        <row r="338">
          <cell r="A338" t="str">
            <v>Пельмени Бигбули со сливочным маслом ТМ Горячая штучка, флоу-пак сфера 0,4. ПОКОМ</v>
          </cell>
          <cell r="D338">
            <v>1</v>
          </cell>
          <cell r="F338">
            <v>6</v>
          </cell>
        </row>
        <row r="339">
          <cell r="A339" t="str">
            <v>Пельмени Бигбули со сливочным маслом ТМ Горячая штучка, флоу-пак сфера 0,7. ПОКОМ</v>
          </cell>
          <cell r="D339">
            <v>22</v>
          </cell>
          <cell r="F339">
            <v>925</v>
          </cell>
        </row>
        <row r="340">
          <cell r="A340" t="str">
            <v>Пельмени Бульмени мини с мясом и оливковым маслом 0,7 кг ТМ Горячая штучка  ПОКОМ</v>
          </cell>
          <cell r="D340">
            <v>9</v>
          </cell>
          <cell r="F340">
            <v>667</v>
          </cell>
        </row>
        <row r="341">
          <cell r="A341" t="str">
            <v>Пельмени Бульмени по-сибирски с говядиной и свининой ТМ Горячая штучка 0,8 кг ПОКОМ</v>
          </cell>
          <cell r="D341">
            <v>11</v>
          </cell>
          <cell r="F341">
            <v>507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8</v>
          </cell>
          <cell r="F342">
            <v>8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4</v>
          </cell>
          <cell r="F343">
            <v>4</v>
          </cell>
        </row>
        <row r="344">
          <cell r="A344" t="str">
            <v>Пельмени Бульмени с говядиной и свининой Наваристые 2,7кг Горячая штучка ВЕС  ПОКОМ</v>
          </cell>
          <cell r="F344">
            <v>56.6</v>
          </cell>
        </row>
        <row r="345">
          <cell r="A345" t="str">
            <v>Пельмени Бульмени с говядиной и свининой Наваристые 5кг Горячая штучка ВЕС  ПОКОМ</v>
          </cell>
          <cell r="D345">
            <v>25</v>
          </cell>
          <cell r="F345">
            <v>2735</v>
          </cell>
        </row>
        <row r="346">
          <cell r="A346" t="str">
            <v>Пельмени Бульмени с говядиной и свининой ТМ Горячая штучка. флоу-пак сфера 0,4 кг ПОКОМ</v>
          </cell>
          <cell r="D346">
            <v>18</v>
          </cell>
          <cell r="F346">
            <v>1123</v>
          </cell>
        </row>
        <row r="347">
          <cell r="A347" t="str">
            <v>Пельмени Бульмени с говядиной и свининой ТМ Горячая штучка. флоу-пак сфера 0,7 кг ПОКОМ</v>
          </cell>
          <cell r="D347">
            <v>1110</v>
          </cell>
          <cell r="F347">
            <v>3413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4</v>
          </cell>
          <cell r="F348">
            <v>4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4</v>
          </cell>
          <cell r="F349">
            <v>4</v>
          </cell>
        </row>
        <row r="350">
          <cell r="A350" t="str">
            <v>Пельмени Бульмени со сливочным маслом ТМ Горячая штучка. флоу-пак сфера 0,4 кг. ПОКОМ</v>
          </cell>
          <cell r="D350">
            <v>18</v>
          </cell>
          <cell r="F350">
            <v>1415</v>
          </cell>
        </row>
        <row r="351">
          <cell r="A351" t="str">
            <v>Пельмени Бульмени со сливочным маслом ТМ Горячая штучка.флоу-пак сфера 0,7 кг. ПОКОМ</v>
          </cell>
          <cell r="D351">
            <v>1027</v>
          </cell>
          <cell r="F351">
            <v>3760</v>
          </cell>
        </row>
        <row r="352">
          <cell r="A352" t="str">
            <v>Пельмени Бульмени хрустящие с мясом 0,22 кг ТМ Горячая штучка  ПОКОМ</v>
          </cell>
          <cell r="D352">
            <v>7</v>
          </cell>
          <cell r="F352">
            <v>430</v>
          </cell>
        </row>
        <row r="353">
          <cell r="A353" t="str">
            <v>Пельмени Зареченские сфера 5 кг.  ПОКОМ</v>
          </cell>
          <cell r="F353">
            <v>30</v>
          </cell>
        </row>
        <row r="354">
          <cell r="A354" t="str">
            <v>Пельмени Медвежьи ушки с фермерскими сливками 0,7кг  ПОКОМ</v>
          </cell>
          <cell r="F354">
            <v>103</v>
          </cell>
        </row>
        <row r="355">
          <cell r="A355" t="str">
            <v>Пельмени Медвежьи ушки с фермерской свининой и говядиной Малые 0,7кг  ПОКОМ</v>
          </cell>
          <cell r="D355">
            <v>4</v>
          </cell>
          <cell r="F355">
            <v>146</v>
          </cell>
        </row>
        <row r="356">
          <cell r="A356" t="str">
            <v>Пельмени Мясные с говядиной ТМ Стародворье сфера флоу-пак 1 кг  ПОКОМ</v>
          </cell>
          <cell r="F356">
            <v>50</v>
          </cell>
        </row>
        <row r="357">
          <cell r="A357" t="str">
            <v>Пельмени Мясорубские с рубленой грудинкой ТМ Стародворье флоупак  0,7 кг. ПОКОМ</v>
          </cell>
          <cell r="D357">
            <v>1</v>
          </cell>
          <cell r="F357">
            <v>77</v>
          </cell>
        </row>
        <row r="358">
          <cell r="A358" t="str">
            <v>Пельмени Мясорубские ТМ Стародворье фоупак равиоли 0,7 кг  ПОКОМ</v>
          </cell>
          <cell r="D358">
            <v>15</v>
          </cell>
          <cell r="F358">
            <v>1440</v>
          </cell>
        </row>
        <row r="359">
          <cell r="A359" t="str">
            <v>Пельмени Отборные из свинины и говядины 0,9 кг ТМ Стародворье ТС Медвежье ушко  ПОКОМ</v>
          </cell>
          <cell r="D359">
            <v>5</v>
          </cell>
          <cell r="F359">
            <v>662</v>
          </cell>
        </row>
        <row r="360">
          <cell r="A360" t="str">
            <v>Пельмени Отборные с говядиной 0,9 кг НОВА ТМ Стародворье ТС Медвежье ушко  ПОКОМ</v>
          </cell>
          <cell r="D360">
            <v>2</v>
          </cell>
          <cell r="F360">
            <v>2</v>
          </cell>
        </row>
        <row r="361">
          <cell r="A361" t="str">
            <v>Пельмени С говядиной и свининой, ВЕС, сфера пуговки Мясная Галерея  ПОКОМ</v>
          </cell>
          <cell r="D361">
            <v>10</v>
          </cell>
          <cell r="F361">
            <v>445</v>
          </cell>
        </row>
        <row r="362">
          <cell r="A362" t="str">
            <v>Пельмени Со свининой и говядиной ТМ Особый рецепт Любимая ложка 1,0 кг  ПОКОМ</v>
          </cell>
          <cell r="D362">
            <v>15</v>
          </cell>
          <cell r="F362">
            <v>679</v>
          </cell>
        </row>
        <row r="363">
          <cell r="A363" t="str">
            <v>Пельмени Сочные сфера 0,8 кг ТМ Стародворье  ПОКОМ</v>
          </cell>
          <cell r="F363">
            <v>111</v>
          </cell>
        </row>
        <row r="364">
          <cell r="A364" t="str">
            <v>Пирожки с мясом 0,3кг ТМ Зареченские  ПОКОМ</v>
          </cell>
          <cell r="F364">
            <v>6</v>
          </cell>
        </row>
        <row r="365">
          <cell r="A365" t="str">
            <v>Пирожки с мясом 3,7кг ВЕС ТМ Зареченские  ПОКОМ</v>
          </cell>
          <cell r="F365">
            <v>170.203</v>
          </cell>
        </row>
        <row r="366">
          <cell r="A366" t="str">
            <v>Покровская вареная 0,47 кг шт.  СПК</v>
          </cell>
          <cell r="D366">
            <v>1</v>
          </cell>
          <cell r="F366">
            <v>1</v>
          </cell>
        </row>
        <row r="367">
          <cell r="A367" t="str">
            <v>Ричеза с/к 230 гр.шт.  СПК</v>
          </cell>
          <cell r="D367">
            <v>152</v>
          </cell>
          <cell r="F367">
            <v>152</v>
          </cell>
        </row>
        <row r="368">
          <cell r="A368" t="str">
            <v>Сальчетти с/к 230 гр.шт.  СПК</v>
          </cell>
          <cell r="D368">
            <v>282</v>
          </cell>
          <cell r="F368">
            <v>282</v>
          </cell>
        </row>
        <row r="369">
          <cell r="A369" t="str">
            <v>Салями Русская с/к "Просто выгодно" 0,26 кг.шт. термофор.пак.  СПК</v>
          </cell>
          <cell r="D369">
            <v>4</v>
          </cell>
          <cell r="F369">
            <v>4</v>
          </cell>
        </row>
        <row r="370">
          <cell r="A370" t="str">
            <v>Салями с перчиком с/к "КолбасГрад" 160 гр.шт. термоус. пак.  СПК</v>
          </cell>
          <cell r="D370">
            <v>185</v>
          </cell>
          <cell r="F370">
            <v>185</v>
          </cell>
        </row>
        <row r="371">
          <cell r="A371" t="str">
            <v>Салями с/к 100 гр.шт.нар. (лоток с ср.защ.атм.)  СПК</v>
          </cell>
          <cell r="D371">
            <v>65</v>
          </cell>
          <cell r="F371">
            <v>65</v>
          </cell>
        </row>
        <row r="372">
          <cell r="A372" t="str">
            <v>Салями Трюфель с/в "Эликатессе" 0,16 кг.шт.  СПК</v>
          </cell>
          <cell r="D372">
            <v>154</v>
          </cell>
          <cell r="F372">
            <v>154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78</v>
          </cell>
          <cell r="F373">
            <v>78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51</v>
          </cell>
          <cell r="F374">
            <v>51.99</v>
          </cell>
        </row>
        <row r="375">
          <cell r="A375" t="str">
            <v>Семейная с чесночком Экстра вареная  СПК</v>
          </cell>
          <cell r="D375">
            <v>8</v>
          </cell>
          <cell r="F375">
            <v>8</v>
          </cell>
        </row>
        <row r="376">
          <cell r="A376" t="str">
            <v>Сервелат Европейский в/к, в/с 0,38 кг.шт.термофор.пак  СПК</v>
          </cell>
          <cell r="D376">
            <v>66</v>
          </cell>
          <cell r="F376">
            <v>66</v>
          </cell>
        </row>
        <row r="377">
          <cell r="A377" t="str">
            <v>Сервелат Коньячный в/к 0,38 кг.шт термофор.пак  СПК</v>
          </cell>
          <cell r="D377">
            <v>4</v>
          </cell>
          <cell r="F377">
            <v>4</v>
          </cell>
        </row>
        <row r="378">
          <cell r="A378" t="str">
            <v>Сервелат мелкозернистый в/к 0,5 кг.шт. термоус.пак. "Высокий вкус"  СПК</v>
          </cell>
          <cell r="D378">
            <v>60</v>
          </cell>
          <cell r="F378">
            <v>64</v>
          </cell>
        </row>
        <row r="379">
          <cell r="A379" t="str">
            <v>Сервелат Финский в/к 0,38 кг.шт. термофор.пак.  СПК</v>
          </cell>
          <cell r="D379">
            <v>79</v>
          </cell>
          <cell r="F379">
            <v>79</v>
          </cell>
        </row>
        <row r="380">
          <cell r="A380" t="str">
            <v>Сервелат Фирменный в/к 0,10 кг.шт. нарезка (лоток с ср.защ.атм.)  СПК</v>
          </cell>
          <cell r="D380">
            <v>84</v>
          </cell>
          <cell r="F380">
            <v>84</v>
          </cell>
        </row>
        <row r="381">
          <cell r="A381" t="str">
            <v>Сибирская особая с/к 0,10 кг.шт. нарезка (лоток с ср.защ.атм.)  СПК</v>
          </cell>
          <cell r="D381">
            <v>210</v>
          </cell>
          <cell r="F381">
            <v>210</v>
          </cell>
        </row>
        <row r="382">
          <cell r="A382" t="str">
            <v>Сибирская особая с/к 0,235 кг шт.  СПК</v>
          </cell>
          <cell r="D382">
            <v>224</v>
          </cell>
          <cell r="F382">
            <v>224</v>
          </cell>
        </row>
        <row r="383">
          <cell r="A383" t="str">
            <v>Сосиски "Баварские" 0,36 кг.шт. вак.упак.  СПК</v>
          </cell>
          <cell r="D383">
            <v>10</v>
          </cell>
          <cell r="F383">
            <v>10</v>
          </cell>
        </row>
        <row r="384">
          <cell r="A384" t="str">
            <v>Сосиски "Молочные" 0,36 кг.шт. вак.упак.  СПК</v>
          </cell>
          <cell r="D384">
            <v>22</v>
          </cell>
          <cell r="F384">
            <v>22</v>
          </cell>
        </row>
        <row r="385">
          <cell r="A385" t="str">
            <v>Сосиски Классические (в ср.защ.атм.) СПК</v>
          </cell>
          <cell r="D385">
            <v>31</v>
          </cell>
          <cell r="F385">
            <v>31</v>
          </cell>
        </row>
        <row r="386">
          <cell r="A386" t="str">
            <v>Сосиски Мусульманские "Просто выгодно" (в ср.защ.атм.)  СПК</v>
          </cell>
          <cell r="D386">
            <v>16</v>
          </cell>
          <cell r="F386">
            <v>16</v>
          </cell>
        </row>
        <row r="387">
          <cell r="A387" t="str">
            <v>Сосиски Хот-дог подкопченные (лоток с ср.защ.атм.)  СПК</v>
          </cell>
          <cell r="D387">
            <v>18</v>
          </cell>
          <cell r="F387">
            <v>18</v>
          </cell>
        </row>
        <row r="388">
          <cell r="A388" t="str">
            <v>Сочный мегачебурек ТМ Зареченские ВЕС ПОКОМ</v>
          </cell>
          <cell r="D388">
            <v>2.5</v>
          </cell>
          <cell r="F388">
            <v>189.28</v>
          </cell>
        </row>
        <row r="389">
          <cell r="A389" t="str">
            <v>Торо Неро с/в "Эликатессе" 140 гр.шт.  СПК</v>
          </cell>
          <cell r="D389">
            <v>91</v>
          </cell>
          <cell r="F389">
            <v>91</v>
          </cell>
        </row>
        <row r="390">
          <cell r="A390" t="str">
            <v>Утренняя вареная ВЕС СПК</v>
          </cell>
          <cell r="D390">
            <v>34</v>
          </cell>
          <cell r="F390">
            <v>34</v>
          </cell>
        </row>
        <row r="391">
          <cell r="A391" t="str">
            <v>Уши свиные копченые к пиву 0,15кг нар. д/ф шт.  СПК</v>
          </cell>
          <cell r="D391">
            <v>27</v>
          </cell>
          <cell r="F391">
            <v>27</v>
          </cell>
        </row>
        <row r="392">
          <cell r="A392" t="str">
            <v>Фестивальная пора с/к 100 гр.шт.нар. (лоток с ср.защ.атм.)  СПК</v>
          </cell>
          <cell r="D392">
            <v>281</v>
          </cell>
          <cell r="F392">
            <v>281</v>
          </cell>
        </row>
        <row r="393">
          <cell r="A393" t="str">
            <v>Фестивальная пора с/к 235 гр.шт.  СПК</v>
          </cell>
          <cell r="D393">
            <v>493</v>
          </cell>
          <cell r="F393">
            <v>493</v>
          </cell>
        </row>
        <row r="394">
          <cell r="A394" t="str">
            <v>Фестивальная пора с/к термоус.пак  СПК</v>
          </cell>
          <cell r="D394">
            <v>29.6</v>
          </cell>
          <cell r="F394">
            <v>29.6</v>
          </cell>
        </row>
        <row r="395">
          <cell r="A395" t="str">
            <v>Фирменная с/к 200 гр. срез "Эликатессе" термоформ.пак.  СПК</v>
          </cell>
          <cell r="D395">
            <v>83</v>
          </cell>
          <cell r="F395">
            <v>83</v>
          </cell>
        </row>
        <row r="396">
          <cell r="A396" t="str">
            <v>Фуэт с/в "Эликатессе" 160 гр.шт.  СПК</v>
          </cell>
          <cell r="D396">
            <v>225</v>
          </cell>
          <cell r="F396">
            <v>226</v>
          </cell>
        </row>
        <row r="397">
          <cell r="A397" t="str">
            <v>Хинкали Классические ТМ Зареченские ВЕС ПОКОМ</v>
          </cell>
          <cell r="F397">
            <v>130</v>
          </cell>
        </row>
        <row r="398">
          <cell r="A398" t="str">
            <v>Хот-догстер ТМ Горячая штучка ТС Хот-Догстер флоу-пак 0,09 кг. ПОКОМ</v>
          </cell>
          <cell r="D398">
            <v>5</v>
          </cell>
          <cell r="F398">
            <v>509</v>
          </cell>
        </row>
        <row r="399">
          <cell r="A399" t="str">
            <v>Хотстеры с сыром 0,25кг ТМ Горячая штучка  ПОКОМ</v>
          </cell>
          <cell r="F399">
            <v>666</v>
          </cell>
        </row>
        <row r="400">
          <cell r="A400" t="str">
            <v>Хотстеры ТМ Горячая штучка ТС Хотстеры 0,25 кг зам  ПОКОМ</v>
          </cell>
          <cell r="D400">
            <v>815</v>
          </cell>
          <cell r="F400">
            <v>2809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2</v>
          </cell>
          <cell r="F401">
            <v>579</v>
          </cell>
        </row>
        <row r="402">
          <cell r="A402" t="str">
            <v>Хрустящие крылышки ТМ Горячая штучка 0,3 кг зам  ПОКОМ</v>
          </cell>
          <cell r="D402">
            <v>2</v>
          </cell>
          <cell r="F402">
            <v>646</v>
          </cell>
        </row>
        <row r="403">
          <cell r="A403" t="str">
            <v>Чебупели Курочка гриль ТМ Горячая штучка, 0,3 кг зам  ПОКОМ</v>
          </cell>
          <cell r="F403">
            <v>389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967</v>
          </cell>
          <cell r="F404">
            <v>3094</v>
          </cell>
        </row>
        <row r="405">
          <cell r="A405" t="str">
            <v>Чебупицца Маргарита 0,2кг ТМ Горячая штучка ТС Foodgital  ПОКОМ</v>
          </cell>
          <cell r="D405">
            <v>6</v>
          </cell>
          <cell r="F405">
            <v>658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1488</v>
          </cell>
          <cell r="F406">
            <v>5479</v>
          </cell>
        </row>
        <row r="407">
          <cell r="A407" t="str">
            <v>Чебупицца со вкусом 4 сыра 0,2кг ТМ Горячая штучка ТС Foodgital  ПОКОМ</v>
          </cell>
          <cell r="D407">
            <v>6</v>
          </cell>
          <cell r="F407">
            <v>651</v>
          </cell>
        </row>
        <row r="408">
          <cell r="A408" t="str">
            <v>Чебуреки Мясные вес 2,7 кг ТМ Зареченские ВЕС ПОКОМ</v>
          </cell>
          <cell r="F408">
            <v>20</v>
          </cell>
        </row>
        <row r="409">
          <cell r="A409" t="str">
            <v>Чебуреки сочные ВЕС ТМ Зареченские  ПОКОМ</v>
          </cell>
          <cell r="D409">
            <v>15</v>
          </cell>
          <cell r="F409">
            <v>1321</v>
          </cell>
        </row>
        <row r="410">
          <cell r="A410" t="str">
            <v>Чебуреки сочные, ВЕС, куриные жарен. зам  ПОКОМ</v>
          </cell>
          <cell r="F410">
            <v>25</v>
          </cell>
        </row>
        <row r="411">
          <cell r="A411" t="str">
            <v>Шпикачки Русские (черева) (в ср.защ.атм.) "Высокий вкус"  СПК</v>
          </cell>
          <cell r="D411">
            <v>70</v>
          </cell>
          <cell r="F411">
            <v>70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35</v>
          </cell>
          <cell r="F412">
            <v>35</v>
          </cell>
        </row>
        <row r="413">
          <cell r="A413" t="str">
            <v>Юбилейная с/к 0,10 кг.шт. нарезка (лоток с ср.защ.атм.)  СПК</v>
          </cell>
          <cell r="D413">
            <v>1</v>
          </cell>
          <cell r="F413">
            <v>1</v>
          </cell>
        </row>
        <row r="414">
          <cell r="A414" t="str">
            <v>Юбилейная с/к 0,235 кг.шт.  СПК</v>
          </cell>
          <cell r="D414">
            <v>749</v>
          </cell>
          <cell r="F414">
            <v>749</v>
          </cell>
        </row>
        <row r="415">
          <cell r="A415" t="str">
            <v>Итого</v>
          </cell>
          <cell r="D415">
            <v>147359.83900000001</v>
          </cell>
          <cell r="F415">
            <v>331089.288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11.06.2025 - 11.06.2025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186.23500000000001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234.37299999999999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458.346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93.144999999999996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1240.0989999999999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118.193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275.935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147.40899999999999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2.52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48.752000000000002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39.789000000000001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96.567999999999998</v>
          </cell>
        </row>
        <row r="30">
          <cell r="A30" t="str">
            <v xml:space="preserve"> 247  Сардельки Нежные, ВЕС.  ПОКОМ</v>
          </cell>
          <cell r="D30">
            <v>25.847000000000001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33.795999999999999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455.06400000000002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24.55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18.663</v>
          </cell>
        </row>
        <row r="35">
          <cell r="A35" t="str">
            <v xml:space="preserve"> 263  Шпикачки Стародворские, ВЕС.  ПОКОМ</v>
          </cell>
          <cell r="D35">
            <v>38.618000000000002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5.4130000000000003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6.415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7.8140000000000001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856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1025</v>
          </cell>
        </row>
        <row r="42">
          <cell r="A42" t="str">
            <v xml:space="preserve"> 283  Сосиски Сочинки, ВЕС, ТМ Стародворье ПОКОМ</v>
          </cell>
          <cell r="D42">
            <v>124.098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326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53.719000000000001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334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644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20.306999999999999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94.373999999999995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481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316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89.045000000000002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187.762</v>
          </cell>
        </row>
        <row r="55">
          <cell r="A55" t="str">
            <v xml:space="preserve"> 316  Колбаса Нежная ТМ Зареченские ВЕС  ПОКОМ</v>
          </cell>
          <cell r="D55">
            <v>16.356000000000002</v>
          </cell>
        </row>
        <row r="56">
          <cell r="A56" t="str">
            <v xml:space="preserve"> 318  Сосиски Датские ТМ Зареченские, ВЕС  ПОКОМ</v>
          </cell>
          <cell r="D56">
            <v>980.202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648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984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277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130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241.67099999999999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90</v>
          </cell>
        </row>
        <row r="64">
          <cell r="A64" t="str">
            <v xml:space="preserve"> 335  Колбаса Сливушка ТМ Вязанка. ВЕС.  ПОКОМ </v>
          </cell>
          <cell r="D64">
            <v>75.269000000000005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716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611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128.38300000000001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51.610999999999997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257.15800000000002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73.909000000000006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36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28.492000000000001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142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213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132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1662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92.355999999999995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2.9060000000000001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7.23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99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87.716999999999999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968.90599999999995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1383.1890000000001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1900.748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57.3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31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4.2229999999999999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292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170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223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154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2.6819999999999999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-3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43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25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60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37</v>
          </cell>
        </row>
        <row r="111">
          <cell r="A111" t="str">
            <v>1146 Ароматная с/к в/у ОСТАНКИНО</v>
          </cell>
          <cell r="D111">
            <v>-0.499</v>
          </cell>
        </row>
        <row r="112">
          <cell r="A112" t="str">
            <v>3215 ВЕТЧ.МЯСНАЯ Папа может п/о 0.4кг 8шт.    ОСТАНКИНО</v>
          </cell>
          <cell r="D112">
            <v>269</v>
          </cell>
        </row>
        <row r="113">
          <cell r="A113" t="str">
            <v>3684 ПРЕСИЖН с/к в/у 1/250 8шт.   ОСТАНКИНО</v>
          </cell>
          <cell r="D113">
            <v>10</v>
          </cell>
        </row>
        <row r="114">
          <cell r="A114" t="str">
            <v>4063 МЯСНАЯ Папа может вар п/о_Л   ОСТАНКИНО</v>
          </cell>
          <cell r="D114">
            <v>458.01</v>
          </cell>
        </row>
        <row r="115">
          <cell r="A115" t="str">
            <v>4117 ЭКСТРА Папа может с/к в/у_Л   ОСТАНКИНО</v>
          </cell>
          <cell r="D115">
            <v>4.95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36.363999999999997</v>
          </cell>
        </row>
        <row r="117">
          <cell r="A117" t="str">
            <v>4813 ФИЛЕЙНАЯ Папа может вар п/о_Л   ОСТАНКИНО</v>
          </cell>
          <cell r="D117">
            <v>118.096</v>
          </cell>
        </row>
        <row r="118">
          <cell r="A118" t="str">
            <v>4993 САЛЯМИ ИТАЛЬЯНСКАЯ с/к в/у 1/250*8_120c ОСТАНКИНО</v>
          </cell>
          <cell r="D118">
            <v>134</v>
          </cell>
        </row>
        <row r="119">
          <cell r="A119" t="str">
            <v>5247 РУССКАЯ ПРЕМИУМ вар б/о мгс_30с ОСТАНКИНО</v>
          </cell>
          <cell r="D119">
            <v>2.9649999999999999</v>
          </cell>
        </row>
        <row r="120">
          <cell r="A120" t="str">
            <v>5483 ЭКСТРА Папа может с/к в/у 1/250 8шт.   ОСТАНКИНО</v>
          </cell>
          <cell r="D120">
            <v>226</v>
          </cell>
        </row>
        <row r="121">
          <cell r="A121" t="str">
            <v>5544 Сервелат Финский в/к в/у_45с НОВАЯ ОСТАНКИНО</v>
          </cell>
          <cell r="D121">
            <v>199.75200000000001</v>
          </cell>
        </row>
        <row r="122">
          <cell r="A122" t="str">
            <v>5679 САЛЯМИ ИТАЛЬЯНСКАЯ с/к в/у 1/150_60с ОСТАНКИНО</v>
          </cell>
          <cell r="D122">
            <v>74</v>
          </cell>
        </row>
        <row r="123">
          <cell r="A123" t="str">
            <v>5682 САЛЯМИ МЕЛКОЗЕРНЕНАЯ с/к в/у 1/120_60с   ОСТАНКИНО</v>
          </cell>
          <cell r="D123">
            <v>629</v>
          </cell>
        </row>
        <row r="124">
          <cell r="A124" t="str">
            <v>5706 АРОМАТНАЯ Папа может с/к в/у 1/250 8шт.  ОСТАНКИНО</v>
          </cell>
          <cell r="D124">
            <v>216</v>
          </cell>
        </row>
        <row r="125">
          <cell r="A125" t="str">
            <v>5708 ПОСОЛЬСКАЯ Папа может с/к в/у ОСТАНКИНО</v>
          </cell>
          <cell r="D125">
            <v>10.597</v>
          </cell>
        </row>
        <row r="126">
          <cell r="A126" t="str">
            <v>5851 ЭКСТРА Папа может вар п/о   ОСТАНКИНО</v>
          </cell>
          <cell r="D126">
            <v>61.545000000000002</v>
          </cell>
        </row>
        <row r="127">
          <cell r="A127" t="str">
            <v>5931 ОХОТНИЧЬЯ Папа может с/к в/у 1/220 8шт.   ОСТАНКИНО</v>
          </cell>
          <cell r="D127">
            <v>260</v>
          </cell>
        </row>
        <row r="128">
          <cell r="A128" t="str">
            <v>5992 ВРЕМЯ ОКРОШКИ Папа может вар п/о 0.4кг   ОСТАНКИНО</v>
          </cell>
          <cell r="D128">
            <v>449</v>
          </cell>
        </row>
        <row r="129">
          <cell r="A129" t="str">
            <v>6004 РАГУ СВИНОЕ 1кг 8шт.зам_120с ОСТАНКИНО</v>
          </cell>
          <cell r="D129">
            <v>32</v>
          </cell>
        </row>
        <row r="130">
          <cell r="A130" t="str">
            <v>6221 НЕАПОЛИТАНСКИЙ ДУЭТ с/к с/н мгс 1/90  ОСТАНКИНО</v>
          </cell>
          <cell r="D130">
            <v>62</v>
          </cell>
        </row>
        <row r="131">
          <cell r="A131" t="str">
            <v>6228 МЯСНОЕ АССОРТИ к/з с/н мгс 1/90 10шт.  ОСТАНКИНО</v>
          </cell>
          <cell r="D131">
            <v>145</v>
          </cell>
        </row>
        <row r="132">
          <cell r="A132" t="str">
            <v>6247 ДОМАШНЯЯ Папа может вар п/о 0,4кг 8шт.  ОСТАНКИНО</v>
          </cell>
          <cell r="D132">
            <v>35</v>
          </cell>
        </row>
        <row r="133">
          <cell r="A133" t="str">
            <v>6268 ГОВЯЖЬЯ Папа может вар п/о 0,4кг 8 шт.  ОСТАНКИНО</v>
          </cell>
          <cell r="D133">
            <v>113</v>
          </cell>
        </row>
        <row r="134">
          <cell r="A134" t="str">
            <v>6279 КОРЕЙКА ПО-ОСТ.к/в в/с с/н в/у 1/150_45с  ОСТАНКИНО</v>
          </cell>
          <cell r="D134">
            <v>21</v>
          </cell>
        </row>
        <row r="135">
          <cell r="A135" t="str">
            <v>6303 МЯСНЫЕ Папа может сос п/о мгс 1.5*3  ОСТАНКИНО</v>
          </cell>
          <cell r="D135">
            <v>150.422</v>
          </cell>
        </row>
        <row r="136">
          <cell r="A136" t="str">
            <v>6324 ДОКТОРСКАЯ ГОСТ вар п/о 0.4кг 8шт.  ОСТАНКИНО</v>
          </cell>
          <cell r="D136">
            <v>9</v>
          </cell>
        </row>
        <row r="137">
          <cell r="A137" t="str">
            <v>6325 ДОКТОРСКАЯ ПРЕМИУМ вар п/о 0.4кг 8шт.  ОСТАНКИНО</v>
          </cell>
          <cell r="D137">
            <v>597</v>
          </cell>
        </row>
        <row r="138">
          <cell r="A138" t="str">
            <v>6333 МЯСНАЯ Папа может вар п/о 0.4кг 8шт.  ОСТАНКИНО</v>
          </cell>
          <cell r="D138">
            <v>1093</v>
          </cell>
        </row>
        <row r="139">
          <cell r="A139" t="str">
            <v>6340 ДОМАШНИЙ РЕЦЕПТ Коровино 0.5кг 8шт.  ОСТАНКИНО</v>
          </cell>
          <cell r="D139">
            <v>44</v>
          </cell>
        </row>
        <row r="140">
          <cell r="A140" t="str">
            <v>6344 СОЧНАЯ Папа может вар п/о 0.4кг  ОСТАНКИНО</v>
          </cell>
          <cell r="D140">
            <v>-1</v>
          </cell>
        </row>
        <row r="141">
          <cell r="A141" t="str">
            <v>6353 ЭКСТРА Папа может вар п/о 0.4кг 8шт.  ОСТАНКИНО</v>
          </cell>
          <cell r="D141">
            <v>635</v>
          </cell>
        </row>
        <row r="142">
          <cell r="A142" t="str">
            <v>6392 ФИЛЕЙНАЯ Папа может вар п/о 0.4кг. ОСТАНКИНО</v>
          </cell>
          <cell r="D142">
            <v>1113</v>
          </cell>
        </row>
        <row r="143">
          <cell r="A143" t="str">
            <v>6448 СВИНИНА МАДЕРА с/к с/н в/у 1/100 10шт.   ОСТАНКИНО</v>
          </cell>
          <cell r="D143">
            <v>57</v>
          </cell>
        </row>
        <row r="144">
          <cell r="A144" t="str">
            <v>6453 ЭКСТРА Папа может с/к с/н в/у 1/100 14шт.   ОСТАНКИНО</v>
          </cell>
          <cell r="D144">
            <v>560</v>
          </cell>
        </row>
        <row r="145">
          <cell r="A145" t="str">
            <v>6454 АРОМАТНАЯ с/к с/н в/у 1/100 14шт.  ОСТАНКИНО</v>
          </cell>
          <cell r="D145">
            <v>519</v>
          </cell>
        </row>
        <row r="146">
          <cell r="A146" t="str">
            <v>6459 СЕРВЕЛАТ ШВЕЙЦАРСК. в/к с/н в/у 1/100*10  ОСТАНКИНО</v>
          </cell>
          <cell r="D146">
            <v>218</v>
          </cell>
        </row>
        <row r="147">
          <cell r="A147" t="str">
            <v>6470 ВЕТЧ.МРАМОРНАЯ в/у_45с  ОСТАНКИНО</v>
          </cell>
          <cell r="D147">
            <v>12.14</v>
          </cell>
        </row>
        <row r="148">
          <cell r="A148" t="str">
            <v>6495 ВЕТЧ.МРАМОРНАЯ в/у срез 0.3кг 6шт_45с  ОСТАНКИНО</v>
          </cell>
          <cell r="D148">
            <v>57</v>
          </cell>
        </row>
        <row r="149">
          <cell r="A149" t="str">
            <v>6527 ШПИКАЧКИ СОЧНЫЕ ПМ сар б/о мгс 1*3 45с ОСТАНКИНО</v>
          </cell>
          <cell r="D149">
            <v>100.78700000000001</v>
          </cell>
        </row>
        <row r="150">
          <cell r="A150" t="str">
            <v>6528 ШПИКАЧКИ СОЧНЫЕ ПМ сар б/о мгс 0.4кг 45с  ОСТАНКИНО</v>
          </cell>
          <cell r="D150">
            <v>1</v>
          </cell>
        </row>
        <row r="151">
          <cell r="A151" t="str">
            <v>6586 МРАМОРНАЯ И БАЛЫКОВАЯ в/к с/н мгс 1/90 ОСТАНКИНО</v>
          </cell>
          <cell r="D151">
            <v>54</v>
          </cell>
        </row>
        <row r="152">
          <cell r="A152" t="str">
            <v>6609 С ГОВЯДИНОЙ ПМ сар б/о мгс 0.4кг_45с ОСТАНКИНО</v>
          </cell>
          <cell r="D152">
            <v>12</v>
          </cell>
        </row>
        <row r="153">
          <cell r="A153" t="str">
            <v>6616 МОЛОЧНЫЕ КЛАССИЧЕСКИЕ сос п/о в/у 0.3кг  ОСТАНКИНО</v>
          </cell>
          <cell r="D153">
            <v>335</v>
          </cell>
        </row>
        <row r="154">
          <cell r="A154" t="str">
            <v>6697 СЕРВЕЛАТ ФИНСКИЙ ПМ в/к в/у 0,35кг 8шт.  ОСТАНКИНО</v>
          </cell>
          <cell r="D154">
            <v>1182</v>
          </cell>
        </row>
        <row r="155">
          <cell r="A155" t="str">
            <v>6713 СОЧНЫЙ ГРИЛЬ ПМ сос п/о мгс 0.41кг 8шт.  ОСТАНКИНО</v>
          </cell>
          <cell r="D155">
            <v>455</v>
          </cell>
        </row>
        <row r="156">
          <cell r="A156" t="str">
            <v>6724 МОЛОЧНЫЕ ПМ сос п/о мгс 0.41кг 10шт.  ОСТАНКИНО</v>
          </cell>
          <cell r="D156">
            <v>195</v>
          </cell>
        </row>
        <row r="157">
          <cell r="A157" t="str">
            <v>6765 РУБЛЕНЫЕ сос ц/о мгс 0.36кг 6шт.  ОСТАНКИНО</v>
          </cell>
          <cell r="D157">
            <v>154</v>
          </cell>
        </row>
        <row r="158">
          <cell r="A158" t="str">
            <v>6785 ВЕНСКАЯ САЛЯМИ п/к в/у 0.33кг 8шт.  ОСТАНКИНО</v>
          </cell>
          <cell r="D158">
            <v>52</v>
          </cell>
        </row>
        <row r="159">
          <cell r="A159" t="str">
            <v>6787 СЕРВЕЛАТ КРЕМЛЕВСКИЙ в/к в/у 0,33кг 8шт.  ОСТАНКИНО</v>
          </cell>
          <cell r="D159">
            <v>35</v>
          </cell>
        </row>
        <row r="160">
          <cell r="A160" t="str">
            <v>6793 БАЛЫКОВАЯ в/к в/у 0,33кг 8шт.  ОСТАНКИНО</v>
          </cell>
          <cell r="D160">
            <v>61</v>
          </cell>
        </row>
        <row r="161">
          <cell r="A161" t="str">
            <v>6829 МОЛОЧНЫЕ КЛАССИЧЕСКИЕ сос п/о мгс 2*4_С  ОСТАНКИНО</v>
          </cell>
          <cell r="D161">
            <v>121.137</v>
          </cell>
        </row>
        <row r="162">
          <cell r="A162" t="str">
            <v>6837 ФИЛЕЙНЫЕ Папа Может сос ц/о мгс 0.4кг  ОСТАНКИНО</v>
          </cell>
          <cell r="D162">
            <v>239</v>
          </cell>
        </row>
        <row r="163">
          <cell r="A163" t="str">
            <v>6842 ДЫМОВИЦА ИЗ ОКОРОКА к/в мл/к в/у 0,3кг  ОСТАНКИНО</v>
          </cell>
          <cell r="D163">
            <v>20</v>
          </cell>
        </row>
        <row r="164">
          <cell r="A164" t="str">
            <v>6861 ДОМАШНИЙ РЕЦЕПТ Коровино вар п/о  ОСТАНКИНО</v>
          </cell>
          <cell r="D164">
            <v>41.667999999999999</v>
          </cell>
        </row>
        <row r="165">
          <cell r="A165" t="str">
            <v>6866 ВЕТЧ.НЕЖНАЯ Коровино п/о_Маяк  ОСТАНКИНО</v>
          </cell>
          <cell r="D165">
            <v>56.122</v>
          </cell>
        </row>
        <row r="166">
          <cell r="A166" t="str">
            <v>6872 ШАШЛЫК ИЗ СВИНИНЫ зам. ВЕС ОСТАНКИНО</v>
          </cell>
          <cell r="D166">
            <v>7.742</v>
          </cell>
        </row>
        <row r="167">
          <cell r="A167" t="str">
            <v>7001 КЛАССИЧЕСКИЕ Папа может сар б/о мгс 1*3  ОСТАНКИНО</v>
          </cell>
          <cell r="D167">
            <v>48.578000000000003</v>
          </cell>
        </row>
        <row r="168">
          <cell r="A168" t="str">
            <v>7038 С ГОВЯДИНОЙ ПМ сос п/о мгс 1.5*4  ОСТАНКИНО</v>
          </cell>
          <cell r="D168">
            <v>21.991</v>
          </cell>
        </row>
        <row r="169">
          <cell r="A169" t="str">
            <v>7040 С ИНДЕЙКОЙ ПМ сос ц/о в/у 1/270 8шт.  ОСТАНКИНО</v>
          </cell>
          <cell r="D169">
            <v>23</v>
          </cell>
        </row>
        <row r="170">
          <cell r="A170" t="str">
            <v>7059 ШПИКАЧКИ СОЧНЫЕ С БЕК. п/о мгс 0.3кг_60с  ОСТАНКИНО</v>
          </cell>
          <cell r="D170">
            <v>192</v>
          </cell>
        </row>
        <row r="171">
          <cell r="A171" t="str">
            <v>7066 СОЧНЫЕ ПМ сос п/о мгс 0.41кг 10шт_50с  ОСТАНКИНО</v>
          </cell>
          <cell r="D171">
            <v>1773</v>
          </cell>
        </row>
        <row r="172">
          <cell r="A172" t="str">
            <v>7070 СОЧНЫЕ ПМ сос п/о мгс 1.5*4_А_50с  ОСТАНКИНО</v>
          </cell>
          <cell r="D172">
            <v>915.21</v>
          </cell>
        </row>
        <row r="173">
          <cell r="A173" t="str">
            <v>7073 МОЛОЧ.ПРЕМИУМ ПМ сос п/о в/у 1/350_50с  ОСТАНКИНО</v>
          </cell>
          <cell r="D173">
            <v>588</v>
          </cell>
        </row>
        <row r="174">
          <cell r="A174" t="str">
            <v>7074 МОЛОЧ.ПРЕМИУМ ПМ сос п/о мгс 0.6кг_50с  ОСТАНКИНО</v>
          </cell>
          <cell r="D174">
            <v>31</v>
          </cell>
        </row>
        <row r="175">
          <cell r="A175" t="str">
            <v>7075 МОЛОЧ.ПРЕМИУМ ПМ сос п/о мгс 1.5*4_О_50с  ОСТАНКИНО</v>
          </cell>
          <cell r="D175">
            <v>20.638999999999999</v>
          </cell>
        </row>
        <row r="176">
          <cell r="A176" t="str">
            <v>7077 МЯСНЫЕ С ГОВЯД.ПМ сос п/о мгс 0.4кг_50с  ОСТАНКИНО</v>
          </cell>
          <cell r="D176">
            <v>368</v>
          </cell>
        </row>
        <row r="177">
          <cell r="A177" t="str">
            <v>7080 СЛИВОЧНЫЕ ПМ сос п/о мгс 0.41кг 10шт. 50с  ОСТАНКИНО</v>
          </cell>
          <cell r="D177">
            <v>1027</v>
          </cell>
        </row>
        <row r="178">
          <cell r="A178" t="str">
            <v>7082 СЛИВОЧНЫЕ ПМ сос п/о мгс 1.5*4_50с  ОСТАНКИНО</v>
          </cell>
          <cell r="D178">
            <v>48.124000000000002</v>
          </cell>
        </row>
        <row r="179">
          <cell r="A179" t="str">
            <v>7087 ШПИК С ЧЕСНОК.И ПЕРЦЕМ к/в в/у 0.3кг_50с  ОСТАНКИНО</v>
          </cell>
          <cell r="D179">
            <v>29</v>
          </cell>
        </row>
        <row r="180">
          <cell r="A180" t="str">
            <v>7090 СВИНИНА ПО-ДОМ. к/в мл/к в/у 0.3кг_50с  ОСТАНКИНО</v>
          </cell>
          <cell r="D180">
            <v>161</v>
          </cell>
        </row>
        <row r="181">
          <cell r="A181" t="str">
            <v>7092 БЕКОН Папа может с/к с/н в/у 1/140_50с  ОСТАНКИНО</v>
          </cell>
          <cell r="D181">
            <v>299</v>
          </cell>
        </row>
        <row r="182">
          <cell r="A182" t="str">
            <v>7105 МИЛАНО с/к с/н мгс 1/90 12шт.  ОСТАНКИНО</v>
          </cell>
          <cell r="D182">
            <v>16</v>
          </cell>
        </row>
        <row r="183">
          <cell r="A183" t="str">
            <v>7106 ТОСКАНО с/к с/н мгс 1/90 12шт.  ОСТАНКИНО</v>
          </cell>
          <cell r="D183">
            <v>33</v>
          </cell>
        </row>
        <row r="184">
          <cell r="A184" t="str">
            <v>7107 САН-РЕМО с/в с/н мгс 1/90 12шт.  ОСТАНКИНО</v>
          </cell>
          <cell r="D184">
            <v>28</v>
          </cell>
        </row>
        <row r="185">
          <cell r="A185" t="str">
            <v>7126 МОЛОЧНАЯ Останкино вар п/о 0.4кг 8шт.  ОСТАНКИНО</v>
          </cell>
          <cell r="D185">
            <v>-1</v>
          </cell>
        </row>
        <row r="186">
          <cell r="A186" t="str">
            <v>7143 БРАУНШВЕЙГСКАЯ ГОСТ с/к в/у 1/220 8шт. ОСТАНКИНО</v>
          </cell>
          <cell r="D186">
            <v>3</v>
          </cell>
        </row>
        <row r="187">
          <cell r="A187" t="str">
            <v>7147 САЛЬЧИЧОН Останкино с/к в/у 1/220 8шт.  ОСТАНКИНО</v>
          </cell>
          <cell r="D187">
            <v>28</v>
          </cell>
        </row>
        <row r="188">
          <cell r="A188" t="str">
            <v>7149 БАЛЫКОВАЯ Коровино п/к в/у 0.84кг_50с  ОСТАНКИНО</v>
          </cell>
          <cell r="D188">
            <v>23</v>
          </cell>
        </row>
        <row r="189">
          <cell r="A189" t="str">
            <v>7154 СЕРВЕЛАТ ЗЕРНИСТЫЙ ПМ в/к в/у 0.35кг_50с  ОСТАНКИНО</v>
          </cell>
          <cell r="D189">
            <v>1135</v>
          </cell>
        </row>
        <row r="190">
          <cell r="A190" t="str">
            <v>7166 СЕРВЕЛТ ОХОТНИЧИЙ ПМ в/к в/у_50с  ОСТАНКИНО</v>
          </cell>
          <cell r="D190">
            <v>85.063000000000002</v>
          </cell>
        </row>
        <row r="191">
          <cell r="A191" t="str">
            <v>7169 СЕРВЕЛАТ ОХОТНИЧИЙ ПМ в/к в/у 0.35кг_50с  ОСТАНКИНО</v>
          </cell>
          <cell r="D191">
            <v>872</v>
          </cell>
        </row>
        <row r="192">
          <cell r="A192" t="str">
            <v>7187 ГРУДИНКА ПРЕМИУМ к/в мл/к в/у 0,3кг_50с ОСТАНКИНО</v>
          </cell>
          <cell r="D192">
            <v>189</v>
          </cell>
        </row>
        <row r="193">
          <cell r="A193" t="str">
            <v>7225 ТОСКАНО ПРЕМИУМ Останкино с/к в/у 1/180  ОСТАНКИНО</v>
          </cell>
          <cell r="D193">
            <v>11</v>
          </cell>
        </row>
        <row r="194">
          <cell r="A194" t="str">
            <v>7226 ЧОРИЗО ПРЕМИУМ Останкино с/к в/у 1/180  ОСТАНКИНО</v>
          </cell>
          <cell r="D194">
            <v>24</v>
          </cell>
        </row>
        <row r="195">
          <cell r="A195" t="str">
            <v>7227 САЛЯМИ ФИНСКАЯ Папа может с/к в/у 1/180  ОСТАНКИНО</v>
          </cell>
          <cell r="D195">
            <v>7</v>
          </cell>
        </row>
        <row r="196">
          <cell r="A196" t="str">
            <v>7229 САЛЬЧИЧОН Останкино с/к в/у 1/180 ОСТАНКИНО</v>
          </cell>
          <cell r="D196">
            <v>30</v>
          </cell>
        </row>
        <row r="197">
          <cell r="A197" t="str">
            <v>7231 КЛАССИЧЕСКАЯ ПМ вар п/о 0,3кг 8шт_209к ОСТАНКИНО</v>
          </cell>
          <cell r="D197">
            <v>401</v>
          </cell>
        </row>
        <row r="198">
          <cell r="A198" t="str">
            <v>7232 БОЯNСКАЯ ПМ п/к в/у 0,28кг 8шт_209к ОСТАНКИНО</v>
          </cell>
          <cell r="D198">
            <v>438</v>
          </cell>
        </row>
        <row r="199">
          <cell r="A199" t="str">
            <v>7234 ФИЛЕЙНЫЕ ПМ сос ц/о в/у 1/495 8шт.  ОСТАНКИНО</v>
          </cell>
          <cell r="D199">
            <v>-3</v>
          </cell>
        </row>
        <row r="200">
          <cell r="A200" t="str">
            <v>7235 ВЕТЧ.КЛАССИЧЕСКАЯ ПМ п/о 0,35кг 8шт_209к ОСТАНКИНО</v>
          </cell>
          <cell r="D200">
            <v>19</v>
          </cell>
        </row>
        <row r="201">
          <cell r="A201" t="str">
            <v>7236 СЕРВЕЛАТ КАРЕЛЬСКИЙ в/к в/у 0,28кг_209к ОСТАНКИНО</v>
          </cell>
          <cell r="D201">
            <v>814</v>
          </cell>
        </row>
        <row r="202">
          <cell r="A202" t="str">
            <v>7241 САЛЯМИ Папа может п/к в/у 0,28кг_209к ОСТАНКИНО</v>
          </cell>
          <cell r="D202">
            <v>203</v>
          </cell>
        </row>
        <row r="203">
          <cell r="A203" t="str">
            <v>7244 ФИЛЕЙНЫЕ Папа может сос ц/о мгс 0,72*4 ОСТАНКИНО</v>
          </cell>
          <cell r="D203">
            <v>-1.7070000000000001</v>
          </cell>
        </row>
        <row r="204">
          <cell r="A204" t="str">
            <v>7245 ВЕТЧ.ФИЛЕЙНАЯ ПМ п/о 0,4кг 8шт ОСТАНКИНО</v>
          </cell>
          <cell r="D204">
            <v>30</v>
          </cell>
        </row>
        <row r="205">
          <cell r="A205" t="str">
            <v>7250 ТОМ ЯМ Папа Может сос п/о мгс 0,33кг 8 шт  ОСТАНКИНО</v>
          </cell>
          <cell r="D205">
            <v>31</v>
          </cell>
        </row>
        <row r="206">
          <cell r="A206" t="str">
            <v>7276 СЛИВОЧНЫЕ ПМ сос п/о мгс 0,3кг 7шт ОСТАНКИНО</v>
          </cell>
          <cell r="D206">
            <v>4</v>
          </cell>
        </row>
        <row r="207">
          <cell r="A207" t="str">
            <v>7284 ДЛЯ ДЕТЕЙ сос п/о мгс 0,33кг 6шт  ОСТАНКИНО</v>
          </cell>
          <cell r="D207">
            <v>45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23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16</v>
          </cell>
        </row>
        <row r="210">
          <cell r="A210" t="str">
            <v>БОНУС МОЛОЧНЫЕ КЛАССИЧЕСКИЕ сос п/о в/у 0.3кг (6084)  ОСТАНКИНО</v>
          </cell>
          <cell r="D210">
            <v>18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2.0870000000000002</v>
          </cell>
        </row>
        <row r="212">
          <cell r="A212" t="str">
            <v>БОНУС СОЧНЫЕ Папа может сос п/о мгс 1.5*4 (6954)  ОСТАНКИНО</v>
          </cell>
          <cell r="D212">
            <v>54.38</v>
          </cell>
        </row>
        <row r="213">
          <cell r="A213" t="str">
            <v>БОНУС СОЧНЫЕ сос п/о мгс 0.41кг_UZ (6087)  ОСТАНКИНО</v>
          </cell>
          <cell r="D213">
            <v>65</v>
          </cell>
        </row>
        <row r="214">
          <cell r="A214" t="str">
            <v>БОНУС_307 Колбаса Сервелат Мясорубский с мелкорубленным окороком 0,35 кг срез ТМ Стародворье   Поком</v>
          </cell>
          <cell r="D214">
            <v>156</v>
          </cell>
        </row>
        <row r="215">
          <cell r="A215" t="str">
            <v>БОНУС_319  Колбаса вареная Филейская ТМ Вязанка ТС Классическая, 0,45 кг. ПОКОМ</v>
          </cell>
          <cell r="D215">
            <v>611</v>
          </cell>
        </row>
        <row r="216">
          <cell r="A216" t="str">
            <v>Брошетт с/в 160 гр.шт. "Высокий вкус"  СПК</v>
          </cell>
          <cell r="D216">
            <v>3</v>
          </cell>
        </row>
        <row r="217">
          <cell r="A217" t="str">
            <v>Бутербродная вареная 0,47 кг шт.  СПК</v>
          </cell>
          <cell r="D217">
            <v>27</v>
          </cell>
        </row>
        <row r="218">
          <cell r="A218" t="str">
            <v>Вацлавская п/к (черева) 390 гр.шт. термоус.пак  СПК</v>
          </cell>
          <cell r="D218">
            <v>37</v>
          </cell>
        </row>
        <row r="219">
          <cell r="A219" t="str">
            <v>Ветчина Альтаирская Столовая (для ХОРЕКА)  СПК</v>
          </cell>
          <cell r="D219">
            <v>2.4489999999999998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59</v>
          </cell>
        </row>
        <row r="221">
          <cell r="A221" t="str">
            <v>Готовые чебупели острые с мясом 0,24кг ТМ Горячая штучка  ПОКОМ</v>
          </cell>
          <cell r="D221">
            <v>82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7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385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371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127</v>
          </cell>
        </row>
        <row r="226">
          <cell r="A226" t="str">
            <v>Грудинка "По-московски" в/к термоус.пак.  СПК</v>
          </cell>
          <cell r="D226">
            <v>-0.91600000000000004</v>
          </cell>
        </row>
        <row r="227">
          <cell r="A227" t="str">
            <v>Гуцульская с/к "КолбасГрад" 160 гр.шт. термоус. пак  СПК</v>
          </cell>
          <cell r="D227">
            <v>34</v>
          </cell>
        </row>
        <row r="228">
          <cell r="A228" t="str">
            <v>Дельгаро с/в "Эликатессе" 140 гр.шт.  СПК</v>
          </cell>
          <cell r="D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25</v>
          </cell>
        </row>
        <row r="230">
          <cell r="A230" t="str">
            <v>Докторская вареная в/с 0,47 кг шт.  СПК</v>
          </cell>
          <cell r="D230">
            <v>18</v>
          </cell>
        </row>
        <row r="231">
          <cell r="A231" t="str">
            <v>Докторская вареная термоус.пак. "Высокий вкус"  СПК</v>
          </cell>
          <cell r="D231">
            <v>39.064999999999998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9</v>
          </cell>
        </row>
        <row r="233">
          <cell r="A233" t="str">
            <v>ЖАР-ладушки с мясом 0,2кг ТМ Стародворье  ПОКОМ</v>
          </cell>
          <cell r="D233">
            <v>57</v>
          </cell>
        </row>
        <row r="234">
          <cell r="A234" t="str">
            <v>ЖАР-ладушки с яблоком и грушей ТМ Стародворье 0,2 кг. ПОКОМ</v>
          </cell>
          <cell r="D234">
            <v>6</v>
          </cell>
        </row>
        <row r="235">
          <cell r="A235" t="str">
            <v>Карбонад Юбилейный термоус.пак.  СПК</v>
          </cell>
          <cell r="D235">
            <v>17.751999999999999</v>
          </cell>
        </row>
        <row r="236">
          <cell r="A236" t="str">
            <v>Классическая вареная 400 гр.шт.  СПК</v>
          </cell>
          <cell r="D236">
            <v>3</v>
          </cell>
        </row>
        <row r="237">
          <cell r="A237" t="str">
            <v>Классическая с/к 80 гр.шт.нар. (лоток с ср.защ.атм.)  СПК</v>
          </cell>
          <cell r="D237">
            <v>17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242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185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63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214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257</v>
          </cell>
        </row>
        <row r="243">
          <cell r="A243" t="str">
            <v>Ла Фаворте с/в "Эликатессе" 140 гр.шт.  СПК</v>
          </cell>
          <cell r="D243">
            <v>19</v>
          </cell>
        </row>
        <row r="244">
          <cell r="A244" t="str">
            <v>Любительская вареная термоус.пак. "Высокий вкус"  СПК</v>
          </cell>
          <cell r="D244">
            <v>34.844999999999999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51.8</v>
          </cell>
        </row>
        <row r="246">
          <cell r="A246" t="str">
            <v>Мини-чебуречки с мясом ВЕС 5,5кг ТМ Зареченские  ПОКОМ</v>
          </cell>
          <cell r="D246">
            <v>16.5</v>
          </cell>
        </row>
        <row r="247">
          <cell r="A247" t="str">
            <v>Мини-шарики с курочкой и сыром ТМ Зареченские ВЕС  ПОКОМ</v>
          </cell>
          <cell r="D247">
            <v>57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600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476</v>
          </cell>
        </row>
        <row r="251">
          <cell r="A251" t="str">
            <v>Наггетсы с куриным филе и сыром ТМ Вязанка 0,25 кг ПОКОМ</v>
          </cell>
          <cell r="D251">
            <v>501</v>
          </cell>
        </row>
        <row r="252">
          <cell r="A252" t="str">
            <v>Наггетсы Хрустящие 0,3кг ТМ Зареченские  ПОКОМ</v>
          </cell>
          <cell r="D252">
            <v>6</v>
          </cell>
        </row>
        <row r="253">
          <cell r="A253" t="str">
            <v>Наггетсы Хрустящие ТМ Зареченские. ВЕС ПОКОМ</v>
          </cell>
          <cell r="D253">
            <v>216</v>
          </cell>
        </row>
        <row r="254">
          <cell r="A254" t="str">
            <v>Наггетсы Хрустящие ТМ Стародворье с сочной курочкой 0,23 кг  ПОКОМ</v>
          </cell>
          <cell r="D254">
            <v>34</v>
          </cell>
        </row>
        <row r="255">
          <cell r="A255" t="str">
            <v>Оригинальная с перцем с/к  СПК</v>
          </cell>
          <cell r="D255">
            <v>30.614000000000001</v>
          </cell>
        </row>
        <row r="256">
          <cell r="A256" t="str">
            <v>Оригинальная с перцем с/к 0,235 кг.шт.  СПК</v>
          </cell>
          <cell r="D256">
            <v>-1</v>
          </cell>
        </row>
        <row r="257">
          <cell r="A257" t="str">
            <v>Пекерсы с индейкой в сливочном соусе ТМ Горячая штучка 0,25 кг зам  ПОКОМ</v>
          </cell>
          <cell r="D257">
            <v>83</v>
          </cell>
        </row>
        <row r="258">
          <cell r="A258" t="str">
            <v>Пельмени Grandmeni с говядиной и свининой 0,7кг ТМ Горячая штучка  ПОКОМ</v>
          </cell>
          <cell r="D258">
            <v>133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44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200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62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151</v>
          </cell>
        </row>
        <row r="263">
          <cell r="A263" t="str">
            <v>Пельмени Бигбули со сливочным маслом ТМ Горячая штучка, флоу-пак сфера 0,7. ПОКОМ</v>
          </cell>
          <cell r="D263">
            <v>261</v>
          </cell>
        </row>
        <row r="264">
          <cell r="A264" t="str">
            <v>Пельмени Бульмени мини с мясом и оливковым маслом 0,7 кг ТМ Горячая штучка  ПОКОМ</v>
          </cell>
          <cell r="D264">
            <v>142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162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13.1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630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305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694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406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773</v>
          </cell>
        </row>
        <row r="272">
          <cell r="A272" t="str">
            <v>Пельмени Бульмени хрустящие с мясом 0,22 кг ТМ Горячая штучка  ПОКОМ</v>
          </cell>
          <cell r="D272">
            <v>81</v>
          </cell>
        </row>
        <row r="273">
          <cell r="A273" t="str">
            <v>Пельмени Зареченские сфера 5 кг.  ПОКОМ</v>
          </cell>
          <cell r="D273">
            <v>5</v>
          </cell>
        </row>
        <row r="274">
          <cell r="A274" t="str">
            <v>Пельмени Медвежьи ушки с фермерскими сливками 0,7кг  ПОКОМ</v>
          </cell>
          <cell r="D274">
            <v>42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D275">
            <v>56</v>
          </cell>
        </row>
        <row r="276">
          <cell r="A276" t="str">
            <v>Пельмени Мясные с говядиной ТМ Стародворье сфера флоу-пак 1 кг  ПОКОМ</v>
          </cell>
          <cell r="D276">
            <v>44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29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334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156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125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162</v>
          </cell>
        </row>
        <row r="282">
          <cell r="A282" t="str">
            <v>Пельмени Сочные сфера 0,8 кг ТМ Стародворье  ПОКОМ</v>
          </cell>
          <cell r="D282">
            <v>18</v>
          </cell>
        </row>
        <row r="283">
          <cell r="A283" t="str">
            <v>Пирожки с мясом 0,3кг ТМ Зареченские  ПОКОМ</v>
          </cell>
          <cell r="D283">
            <v>2</v>
          </cell>
        </row>
        <row r="284">
          <cell r="A284" t="str">
            <v>Пирожки с мясом 3,7кг ВЕС ТМ Зареченские  ПОКОМ</v>
          </cell>
          <cell r="D284">
            <v>22.2</v>
          </cell>
        </row>
        <row r="285">
          <cell r="A285" t="str">
            <v>Ричеза с/к 230 гр.шт.  СПК</v>
          </cell>
          <cell r="D285">
            <v>27</v>
          </cell>
        </row>
        <row r="286">
          <cell r="A286" t="str">
            <v>Сальчетти с/к 230 гр.шт.  СПК</v>
          </cell>
          <cell r="D286">
            <v>56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25</v>
          </cell>
        </row>
        <row r="288">
          <cell r="A288" t="str">
            <v>Салями с/к 100 гр.шт.нар. (лоток с ср.защ.атм.)  СПК</v>
          </cell>
          <cell r="D288">
            <v>22</v>
          </cell>
        </row>
        <row r="289">
          <cell r="A289" t="str">
            <v>Салями Трюфель с/в "Эликатессе" 0,16 кг.шт.  СПК</v>
          </cell>
          <cell r="D289">
            <v>16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13.891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9.5180000000000007</v>
          </cell>
        </row>
        <row r="292">
          <cell r="A292" t="str">
            <v>Семейная с чесночком Экстра вареная  СПК</v>
          </cell>
          <cell r="D292">
            <v>7.351</v>
          </cell>
        </row>
        <row r="293">
          <cell r="A293" t="str">
            <v>Сервелат Европейский в/к, в/с 0,38 кг.шт.термофор.пак  СПК</v>
          </cell>
          <cell r="D293">
            <v>19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24</v>
          </cell>
        </row>
        <row r="295">
          <cell r="A295" t="str">
            <v>Сервелат Финский в/к 0,38 кг.шт. термофор.пак.  СПК</v>
          </cell>
          <cell r="D295">
            <v>40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40</v>
          </cell>
        </row>
        <row r="297">
          <cell r="A297" t="str">
            <v>Сервелат Фирменный в/к 0,38 кг.шт. термофор.пак.  СПК</v>
          </cell>
          <cell r="D297">
            <v>-1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48</v>
          </cell>
        </row>
        <row r="299">
          <cell r="A299" t="str">
            <v>Сибирская особая с/к 0,235 кг шт.  СПК</v>
          </cell>
          <cell r="D299">
            <v>61</v>
          </cell>
        </row>
        <row r="300">
          <cell r="A300" t="str">
            <v>Сосиски "Баварские" 0,36 кг.шт. вак.упак.  СПК</v>
          </cell>
          <cell r="D300">
            <v>2</v>
          </cell>
        </row>
        <row r="301">
          <cell r="A301" t="str">
            <v>Сосиски "Молочные" 0,36 кг.шт. вак.упак.  СПК</v>
          </cell>
          <cell r="D301">
            <v>1</v>
          </cell>
        </row>
        <row r="302">
          <cell r="A302" t="str">
            <v>Сосиски Классические (в ср.защ.атм.) СПК</v>
          </cell>
          <cell r="D302">
            <v>1.236</v>
          </cell>
        </row>
        <row r="303">
          <cell r="A303" t="str">
            <v>Сосиски Мусульманские "Просто выгодно" (в ср.защ.атм.)  СПК</v>
          </cell>
          <cell r="D303">
            <v>7.6070000000000002</v>
          </cell>
        </row>
        <row r="304">
          <cell r="A304" t="str">
            <v>Сосиски Хот-дог подкопченные (лоток с ср.защ.атм.)  СПК</v>
          </cell>
          <cell r="D304">
            <v>6.1150000000000002</v>
          </cell>
        </row>
        <row r="305">
          <cell r="A305" t="str">
            <v>Сочный мегачебурек ТМ Зареченские ВЕС ПОКОМ</v>
          </cell>
          <cell r="D305">
            <v>51.52</v>
          </cell>
        </row>
        <row r="306">
          <cell r="A306" t="str">
            <v>Торо Неро с/в "Эликатессе" 140 гр.шт.  СПК</v>
          </cell>
          <cell r="D306">
            <v>29</v>
          </cell>
        </row>
        <row r="307">
          <cell r="A307" t="str">
            <v>У_517  Сосиски С сыром ТМ Ядрена копоть 0,3кг  ПОКОМ</v>
          </cell>
          <cell r="D307">
            <v>-1</v>
          </cell>
        </row>
        <row r="308">
          <cell r="A308" t="str">
            <v>Утренняя вареная ВЕС СПК</v>
          </cell>
          <cell r="D308">
            <v>9.5340000000000007</v>
          </cell>
        </row>
        <row r="309">
          <cell r="A309" t="str">
            <v>Уши свиные копченые к пиву 0,15кг нар. д/ф шт.  СПК</v>
          </cell>
          <cell r="D309">
            <v>5</v>
          </cell>
        </row>
        <row r="310">
          <cell r="A310" t="str">
            <v>Фестивальная пора с/к 100 гр.шт.нар. (лоток с ср.защ.атм.)  СПК</v>
          </cell>
          <cell r="D310">
            <v>79</v>
          </cell>
        </row>
        <row r="311">
          <cell r="A311" t="str">
            <v>Фестивальная пора с/к 235 гр.шт.  СПК</v>
          </cell>
          <cell r="D311">
            <v>77</v>
          </cell>
        </row>
        <row r="312">
          <cell r="A312" t="str">
            <v>Фестивальная пора с/к термоус.пак  СПК</v>
          </cell>
          <cell r="D312">
            <v>7.2080000000000002</v>
          </cell>
        </row>
        <row r="313">
          <cell r="A313" t="str">
            <v>Фирменная с/к 200 гр. срез "Эликатессе" термоформ.пак.  СПК</v>
          </cell>
          <cell r="D313">
            <v>26</v>
          </cell>
        </row>
        <row r="314">
          <cell r="A314" t="str">
            <v>Фуэт с/в "Эликатессе" 160 гр.шт.  СПК</v>
          </cell>
          <cell r="D314">
            <v>59</v>
          </cell>
        </row>
        <row r="315">
          <cell r="A315" t="str">
            <v>Хинкали Классические ТМ Зареченские ВЕС ПОКОМ</v>
          </cell>
          <cell r="D315">
            <v>25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137</v>
          </cell>
        </row>
        <row r="317">
          <cell r="A317" t="str">
            <v>Хотстеры с сыром 0,25кг ТМ Горячая штучка  ПОКОМ</v>
          </cell>
          <cell r="D317">
            <v>178</v>
          </cell>
        </row>
        <row r="318">
          <cell r="A318" t="str">
            <v>Хотстеры ТМ Горячая штучка ТС Хотстеры 0,25 кг зам  ПОКОМ</v>
          </cell>
          <cell r="D318">
            <v>588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156</v>
          </cell>
        </row>
        <row r="320">
          <cell r="A320" t="str">
            <v>Хрустящие крылышки ТМ Горячая штучка 0,3 кг зам  ПОКОМ</v>
          </cell>
          <cell r="D320">
            <v>171</v>
          </cell>
        </row>
        <row r="321">
          <cell r="A321" t="str">
            <v>Чебупели Курочка гриль ТМ Горячая штучка, 0,3 кг зам  ПОКОМ</v>
          </cell>
          <cell r="D321">
            <v>129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523</v>
          </cell>
        </row>
        <row r="323">
          <cell r="A323" t="str">
            <v>Чебупицца Маргарита 0,2кг ТМ Горячая штучка ТС Foodgital  ПОКОМ</v>
          </cell>
          <cell r="D323">
            <v>86</v>
          </cell>
        </row>
        <row r="324">
          <cell r="A324" t="str">
            <v>Чебупицца Пепперони ТМ Горячая штучка ТС Чебупицца 0.25кг зам  ПОКОМ</v>
          </cell>
          <cell r="D324">
            <v>1053</v>
          </cell>
        </row>
        <row r="325">
          <cell r="A325" t="str">
            <v>Чебупицца со вкусом 4 сыра 0,2кг ТМ Горячая штучка ТС Foodgital  ПОКОМ</v>
          </cell>
          <cell r="D325">
            <v>125</v>
          </cell>
        </row>
        <row r="326">
          <cell r="A326" t="str">
            <v>Чебуреки сочные ВЕС ТМ Зареченские  ПОКОМ</v>
          </cell>
          <cell r="D326">
            <v>385</v>
          </cell>
        </row>
        <row r="327">
          <cell r="A327" t="str">
            <v>Шпикачки Русские (черева) (в ср.защ.атм.) "Высокий вкус"  СПК</v>
          </cell>
          <cell r="D327">
            <v>10.311999999999999</v>
          </cell>
        </row>
        <row r="328">
          <cell r="A328" t="str">
            <v>Эликапреза с/в "Эликатессе" 85 гр.шт. нарезка (лоток с ср.защ.атм.)  СПК</v>
          </cell>
          <cell r="D328">
            <v>4</v>
          </cell>
        </row>
        <row r="329">
          <cell r="A329" t="str">
            <v>Юбилейная с/к 0,235 кг.шт.  СПК</v>
          </cell>
          <cell r="D329">
            <v>179</v>
          </cell>
        </row>
        <row r="330">
          <cell r="A330" t="str">
            <v>Итого</v>
          </cell>
          <cell r="D330">
            <v>64366.021000000001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05.06.2025 - 11.06.2025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546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4380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2330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1990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900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810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4752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240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360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708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462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576</v>
          </cell>
        </row>
        <row r="24">
          <cell r="A24" t="str">
            <v>Наггетсы с куриным филе и сыром ТМ Вязанка 0,25 кг ПОКОМ</v>
          </cell>
          <cell r="D24">
            <v>936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270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1090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980</v>
          </cell>
        </row>
        <row r="28">
          <cell r="A28" t="str">
            <v>Хотстеры ТМ Горячая штучка ТС Хотстеры 0,25 кг зам  ПОКОМ</v>
          </cell>
          <cell r="D28">
            <v>804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948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1464</v>
          </cell>
        </row>
        <row r="31">
          <cell r="A31" t="str">
            <v>Итого</v>
          </cell>
          <cell r="D31">
            <v>29806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3" sqref="X23"/>
    </sheetView>
  </sheetViews>
  <sheetFormatPr defaultColWidth="10.5" defaultRowHeight="11.45" customHeight="1" outlineLevelRow="1" x14ac:dyDescent="0.2"/>
  <cols>
    <col min="1" max="1" width="67.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83203125" style="5" customWidth="1"/>
    <col min="36" max="36" width="5.6640625" style="5" bestFit="1" customWidth="1"/>
    <col min="37" max="38" width="6.6640625" style="5" bestFit="1" customWidth="1"/>
    <col min="39" max="40" width="0.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7" t="s">
        <v>146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  <c r="AL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T5" s="14" t="s">
        <v>140</v>
      </c>
      <c r="V5" s="14" t="s">
        <v>140</v>
      </c>
      <c r="X5" s="14" t="s">
        <v>141</v>
      </c>
      <c r="AE5" s="14" t="s">
        <v>142</v>
      </c>
      <c r="AF5" s="14" t="s">
        <v>143</v>
      </c>
      <c r="AG5" s="14" t="s">
        <v>144</v>
      </c>
      <c r="AH5" s="14" t="s">
        <v>145</v>
      </c>
      <c r="AJ5" s="14" t="s">
        <v>128</v>
      </c>
      <c r="AK5" s="14" t="s">
        <v>140</v>
      </c>
      <c r="AL5" s="14" t="s">
        <v>141</v>
      </c>
    </row>
    <row r="6" spans="1:41" ht="11.1" customHeight="1" x14ac:dyDescent="0.2">
      <c r="A6" s="6"/>
      <c r="B6" s="6"/>
      <c r="C6" s="3"/>
      <c r="D6" s="3"/>
      <c r="E6" s="12">
        <f>SUM(E7:E156)</f>
        <v>150545.44699999999</v>
      </c>
      <c r="F6" s="12">
        <f>SUM(F7:F156)</f>
        <v>69306.55</v>
      </c>
      <c r="J6" s="12">
        <f>SUM(J7:J156)</f>
        <v>156479.092</v>
      </c>
      <c r="K6" s="12">
        <f t="shared" ref="K6:X6" si="0">SUM(K7:K156)</f>
        <v>-5933.6450000000013</v>
      </c>
      <c r="L6" s="12">
        <f t="shared" si="0"/>
        <v>28010</v>
      </c>
      <c r="M6" s="12">
        <f t="shared" si="0"/>
        <v>29700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12112</v>
      </c>
      <c r="U6" s="12">
        <f t="shared" si="0"/>
        <v>0</v>
      </c>
      <c r="V6" s="12">
        <f t="shared" si="0"/>
        <v>17150</v>
      </c>
      <c r="W6" s="12">
        <f t="shared" si="0"/>
        <v>25915.489400000006</v>
      </c>
      <c r="X6" s="12">
        <f t="shared" si="0"/>
        <v>26800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20968</v>
      </c>
      <c r="AE6" s="12">
        <f t="shared" ref="AE6" si="5">SUM(AE7:AE156)</f>
        <v>23482.424599999995</v>
      </c>
      <c r="AF6" s="12">
        <f t="shared" ref="AF6" si="6">SUM(AF7:AF156)</f>
        <v>23436.543800000003</v>
      </c>
      <c r="AG6" s="12">
        <f t="shared" ref="AG6" si="7">SUM(AG7:AG156)</f>
        <v>25139.794200000008</v>
      </c>
      <c r="AH6" s="12">
        <f t="shared" ref="AH6" si="8">SUM(AH7:AH156)</f>
        <v>28001.636999999999</v>
      </c>
      <c r="AI6" s="12"/>
      <c r="AJ6" s="12">
        <f t="shared" ref="AJ6" si="9">SUM(AJ7:AJ156)</f>
        <v>4938.8000000000011</v>
      </c>
      <c r="AK6" s="12">
        <f t="shared" ref="AK6" si="10">SUM(AK7:AK156)</f>
        <v>12347.6</v>
      </c>
      <c r="AL6" s="12">
        <f t="shared" ref="AL6" si="11">SUM(AL7:AL156)</f>
        <v>17534.899999999998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261.50200000000001</v>
      </c>
      <c r="D7" s="8">
        <v>668.60199999999998</v>
      </c>
      <c r="E7" s="8">
        <v>681.02</v>
      </c>
      <c r="F7" s="8">
        <v>235.71799999999999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689.77599999999995</v>
      </c>
      <c r="K7" s="13">
        <f>E7-J7</f>
        <v>-8.7559999999999718</v>
      </c>
      <c r="L7" s="13">
        <f>VLOOKUP(A:A,[1]TDSheet!$A:$V,22,0)</f>
        <v>100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3"/>
      <c r="V7" s="15">
        <v>200</v>
      </c>
      <c r="W7" s="13">
        <f>(E7-AD7)/5</f>
        <v>136.20400000000001</v>
      </c>
      <c r="X7" s="15">
        <v>200</v>
      </c>
      <c r="Y7" s="16">
        <f>(F7+L7+M7+V7+X7)/W7</f>
        <v>6.1357816216851191</v>
      </c>
      <c r="Z7" s="13">
        <f>F7/W7</f>
        <v>1.7306246512584063</v>
      </c>
      <c r="AA7" s="13"/>
      <c r="AB7" s="13"/>
      <c r="AC7" s="13"/>
      <c r="AD7" s="13">
        <v>0</v>
      </c>
      <c r="AE7" s="13">
        <f>VLOOKUP(A:A,[1]TDSheet!$A:$AF,32,0)</f>
        <v>120.4768</v>
      </c>
      <c r="AF7" s="13">
        <f>VLOOKUP(A:A,[1]TDSheet!$A:$AG,33,0)</f>
        <v>119.60119999999999</v>
      </c>
      <c r="AG7" s="13">
        <f>VLOOKUP(A:A,[1]TDSheet!$A:$W,23,0)</f>
        <v>109.97880000000001</v>
      </c>
      <c r="AH7" s="13">
        <f>VLOOKUP(A:A,[3]TDSheet!$A:$D,4,0)</f>
        <v>186.23500000000001</v>
      </c>
      <c r="AI7" s="13" t="str">
        <f>VLOOKUP(A:A,[1]TDSheet!$A:$AI,35,0)</f>
        <v>оконч</v>
      </c>
      <c r="AJ7" s="13">
        <f>T7*H7</f>
        <v>0</v>
      </c>
      <c r="AK7" s="13">
        <f>V7*H7</f>
        <v>200</v>
      </c>
      <c r="AL7" s="13">
        <f>X7*H7</f>
        <v>200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85.965999999999994</v>
      </c>
      <c r="D8" s="8">
        <v>3345.2710000000002</v>
      </c>
      <c r="E8" s="8">
        <v>1230.029</v>
      </c>
      <c r="F8" s="8">
        <v>444.625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1456.6859999999999</v>
      </c>
      <c r="K8" s="13">
        <f t="shared" ref="K8:K71" si="12">E8-J8</f>
        <v>-226.65699999999993</v>
      </c>
      <c r="L8" s="13">
        <f>VLOOKUP(A:A,[1]TDSheet!$A:$V,22,0)</f>
        <v>450</v>
      </c>
      <c r="M8" s="13">
        <f>VLOOKUP(A:A,[1]TDSheet!$A:$X,24,0)</f>
        <v>400</v>
      </c>
      <c r="N8" s="13"/>
      <c r="O8" s="13"/>
      <c r="P8" s="13"/>
      <c r="Q8" s="13"/>
      <c r="R8" s="13"/>
      <c r="S8" s="13"/>
      <c r="T8" s="13"/>
      <c r="U8" s="13"/>
      <c r="V8" s="15">
        <v>350</v>
      </c>
      <c r="W8" s="13">
        <f t="shared" ref="W8:W71" si="13">(E8-AD8)/5</f>
        <v>246.00579999999999</v>
      </c>
      <c r="X8" s="15">
        <v>350</v>
      </c>
      <c r="Y8" s="16">
        <f t="shared" ref="Y8:Y71" si="14">(F8+L8+M8+V8+X8)/W8</f>
        <v>8.1080405421335602</v>
      </c>
      <c r="Z8" s="13">
        <f t="shared" ref="Z8:Z71" si="15">F8/W8</f>
        <v>1.8073760862548769</v>
      </c>
      <c r="AA8" s="13"/>
      <c r="AB8" s="13"/>
      <c r="AC8" s="13"/>
      <c r="AD8" s="13">
        <v>0</v>
      </c>
      <c r="AE8" s="13">
        <f>VLOOKUP(A:A,[1]TDSheet!$A:$AF,32,0)</f>
        <v>118.6396</v>
      </c>
      <c r="AF8" s="13">
        <f>VLOOKUP(A:A,[1]TDSheet!$A:$AG,33,0)</f>
        <v>138.61500000000001</v>
      </c>
      <c r="AG8" s="13">
        <f>VLOOKUP(A:A,[1]TDSheet!$A:$W,23,0)</f>
        <v>204.80540000000002</v>
      </c>
      <c r="AH8" s="13">
        <f>VLOOKUP(A:A,[3]TDSheet!$A:$D,4,0)</f>
        <v>234.37299999999999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V8*H8</f>
        <v>350</v>
      </c>
      <c r="AL8" s="13">
        <f t="shared" ref="AL8:AL71" si="18">X8*H8</f>
        <v>350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314.58600000000001</v>
      </c>
      <c r="D9" s="8">
        <v>3482.2379999999998</v>
      </c>
      <c r="E9" s="8">
        <v>2405.7739999999999</v>
      </c>
      <c r="F9" s="8">
        <v>660.96199999999999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2780.1060000000002</v>
      </c>
      <c r="K9" s="13">
        <f t="shared" si="12"/>
        <v>-374.33200000000033</v>
      </c>
      <c r="L9" s="13">
        <f>VLOOKUP(A:A,[1]TDSheet!$A:$V,22,0)</f>
        <v>650</v>
      </c>
      <c r="M9" s="13">
        <f>VLOOKUP(A:A,[1]TDSheet!$A:$X,24,0)</f>
        <v>550</v>
      </c>
      <c r="N9" s="13"/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3"/>
        <v>481.15479999999997</v>
      </c>
      <c r="X9" s="15">
        <v>600</v>
      </c>
      <c r="Y9" s="16">
        <f t="shared" si="14"/>
        <v>6.5695323002077508</v>
      </c>
      <c r="Z9" s="13">
        <f t="shared" si="15"/>
        <v>1.3736992751605097</v>
      </c>
      <c r="AA9" s="13"/>
      <c r="AB9" s="13"/>
      <c r="AC9" s="13"/>
      <c r="AD9" s="13">
        <v>0</v>
      </c>
      <c r="AE9" s="13">
        <f>VLOOKUP(A:A,[1]TDSheet!$A:$AF,32,0)</f>
        <v>543.6</v>
      </c>
      <c r="AF9" s="13">
        <f>VLOOKUP(A:A,[1]TDSheet!$A:$AG,33,0)</f>
        <v>400.61019999999996</v>
      </c>
      <c r="AG9" s="13">
        <f>VLOOKUP(A:A,[1]TDSheet!$A:$W,23,0)</f>
        <v>432.82060000000001</v>
      </c>
      <c r="AH9" s="13">
        <f>VLOOKUP(A:A,[3]TDSheet!$A:$D,4,0)</f>
        <v>458.346</v>
      </c>
      <c r="AI9" s="13" t="str">
        <f>VLOOKUP(A:A,[1]TDSheet!$A:$AI,35,0)</f>
        <v>продиюнь</v>
      </c>
      <c r="AJ9" s="13">
        <f t="shared" si="16"/>
        <v>0</v>
      </c>
      <c r="AK9" s="13">
        <f t="shared" si="17"/>
        <v>700</v>
      </c>
      <c r="AL9" s="13">
        <f t="shared" si="18"/>
        <v>600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1144</v>
      </c>
      <c r="D10" s="8">
        <v>3965</v>
      </c>
      <c r="E10" s="8">
        <v>3866</v>
      </c>
      <c r="F10" s="8">
        <v>1186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3977</v>
      </c>
      <c r="K10" s="13">
        <f t="shared" si="12"/>
        <v>-111</v>
      </c>
      <c r="L10" s="13">
        <f>VLOOKUP(A:A,[1]TDSheet!$A:$V,22,0)</f>
        <v>600</v>
      </c>
      <c r="M10" s="13">
        <f>VLOOKUP(A:A,[1]TDSheet!$A:$X,24,0)</f>
        <v>550</v>
      </c>
      <c r="N10" s="13"/>
      <c r="O10" s="13"/>
      <c r="P10" s="13"/>
      <c r="Q10" s="13"/>
      <c r="R10" s="13"/>
      <c r="S10" s="13"/>
      <c r="T10" s="13">
        <v>1700</v>
      </c>
      <c r="U10" s="13"/>
      <c r="V10" s="15">
        <v>500</v>
      </c>
      <c r="W10" s="13">
        <f t="shared" si="13"/>
        <v>537.20000000000005</v>
      </c>
      <c r="X10" s="15">
        <v>600</v>
      </c>
      <c r="Y10" s="16">
        <f t="shared" si="14"/>
        <v>6.3961280714817565</v>
      </c>
      <c r="Z10" s="13">
        <f t="shared" si="15"/>
        <v>2.2077438570364851</v>
      </c>
      <c r="AA10" s="13"/>
      <c r="AB10" s="13"/>
      <c r="AC10" s="13"/>
      <c r="AD10" s="13">
        <f>VLOOKUP(A:A,[4]TDSheet!$A:$D,4,0)</f>
        <v>1180</v>
      </c>
      <c r="AE10" s="13">
        <f>VLOOKUP(A:A,[1]TDSheet!$A:$AF,32,0)</f>
        <v>390.8</v>
      </c>
      <c r="AF10" s="13">
        <f>VLOOKUP(A:A,[1]TDSheet!$A:$AG,33,0)</f>
        <v>404.4</v>
      </c>
      <c r="AG10" s="13">
        <f>VLOOKUP(A:A,[1]TDSheet!$A:$W,23,0)</f>
        <v>496.6</v>
      </c>
      <c r="AH10" s="13">
        <f>VLOOKUP(A:A,[3]TDSheet!$A:$D,4,0)</f>
        <v>564</v>
      </c>
      <c r="AI10" s="13" t="str">
        <f>VLOOKUP(A:A,[1]TDSheet!$A:$AI,35,0)</f>
        <v>июньяб</v>
      </c>
      <c r="AJ10" s="13">
        <f t="shared" si="16"/>
        <v>680</v>
      </c>
      <c r="AK10" s="13">
        <f t="shared" si="17"/>
        <v>200</v>
      </c>
      <c r="AL10" s="13">
        <f t="shared" si="18"/>
        <v>240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1090</v>
      </c>
      <c r="D11" s="8">
        <v>7727</v>
      </c>
      <c r="E11" s="8">
        <v>5827</v>
      </c>
      <c r="F11" s="8">
        <v>2889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5934</v>
      </c>
      <c r="K11" s="13">
        <f t="shared" si="12"/>
        <v>-107</v>
      </c>
      <c r="L11" s="13">
        <f>VLOOKUP(A:A,[1]TDSheet!$A:$V,22,0)</f>
        <v>700</v>
      </c>
      <c r="M11" s="13">
        <f>VLOOKUP(A:A,[1]TDSheet!$A:$X,24,0)</f>
        <v>900</v>
      </c>
      <c r="N11" s="13"/>
      <c r="O11" s="13"/>
      <c r="P11" s="13"/>
      <c r="Q11" s="13"/>
      <c r="R11" s="13"/>
      <c r="S11" s="13"/>
      <c r="T11" s="13">
        <v>366</v>
      </c>
      <c r="U11" s="13"/>
      <c r="V11" s="15"/>
      <c r="W11" s="13">
        <f t="shared" si="13"/>
        <v>805.4</v>
      </c>
      <c r="X11" s="15">
        <v>600</v>
      </c>
      <c r="Y11" s="16">
        <f t="shared" si="14"/>
        <v>6.3185994536876091</v>
      </c>
      <c r="Z11" s="13">
        <f t="shared" si="15"/>
        <v>3.5870374968959524</v>
      </c>
      <c r="AA11" s="13"/>
      <c r="AB11" s="13"/>
      <c r="AC11" s="13"/>
      <c r="AD11" s="13">
        <f>VLOOKUP(A:A,[4]TDSheet!$A:$D,4,0)</f>
        <v>1800</v>
      </c>
      <c r="AE11" s="13">
        <f>VLOOKUP(A:A,[1]TDSheet!$A:$AF,32,0)</f>
        <v>817</v>
      </c>
      <c r="AF11" s="13">
        <f>VLOOKUP(A:A,[1]TDSheet!$A:$AG,33,0)</f>
        <v>805.8</v>
      </c>
      <c r="AG11" s="13">
        <f>VLOOKUP(A:A,[1]TDSheet!$A:$W,23,0)</f>
        <v>873.2</v>
      </c>
      <c r="AH11" s="13">
        <f>VLOOKUP(A:A,[3]TDSheet!$A:$D,4,0)</f>
        <v>927</v>
      </c>
      <c r="AI11" s="13" t="str">
        <f>VLOOKUP(A:A,[1]TDSheet!$A:$AI,35,0)</f>
        <v>оконч</v>
      </c>
      <c r="AJ11" s="13">
        <f t="shared" si="16"/>
        <v>164.70000000000002</v>
      </c>
      <c r="AK11" s="13">
        <f t="shared" si="17"/>
        <v>0</v>
      </c>
      <c r="AL11" s="13">
        <f t="shared" si="18"/>
        <v>270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1184</v>
      </c>
      <c r="D12" s="8">
        <v>7178</v>
      </c>
      <c r="E12" s="8">
        <v>6006</v>
      </c>
      <c r="F12" s="8">
        <v>2286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6116</v>
      </c>
      <c r="K12" s="13">
        <f t="shared" si="12"/>
        <v>-110</v>
      </c>
      <c r="L12" s="13">
        <f>VLOOKUP(A:A,[1]TDSheet!$A:$V,22,0)</f>
        <v>1000</v>
      </c>
      <c r="M12" s="13">
        <f>VLOOKUP(A:A,[1]TDSheet!$A:$X,24,0)</f>
        <v>1000</v>
      </c>
      <c r="N12" s="13"/>
      <c r="O12" s="13"/>
      <c r="P12" s="13"/>
      <c r="Q12" s="13"/>
      <c r="R12" s="13"/>
      <c r="S12" s="13"/>
      <c r="T12" s="13">
        <v>1890</v>
      </c>
      <c r="U12" s="13"/>
      <c r="V12" s="15">
        <v>300</v>
      </c>
      <c r="W12" s="13">
        <f t="shared" si="13"/>
        <v>872.4</v>
      </c>
      <c r="X12" s="15">
        <v>900</v>
      </c>
      <c r="Y12" s="16">
        <f t="shared" si="14"/>
        <v>6.2883998165978907</v>
      </c>
      <c r="Z12" s="13">
        <f t="shared" si="15"/>
        <v>2.6203576341127923</v>
      </c>
      <c r="AA12" s="13"/>
      <c r="AB12" s="13"/>
      <c r="AC12" s="13"/>
      <c r="AD12" s="13">
        <f>VLOOKUP(A:A,[4]TDSheet!$A:$D,4,0)</f>
        <v>1644</v>
      </c>
      <c r="AE12" s="13">
        <f>VLOOKUP(A:A,[1]TDSheet!$A:$AF,32,0)</f>
        <v>803.2</v>
      </c>
      <c r="AF12" s="13">
        <f>VLOOKUP(A:A,[1]TDSheet!$A:$AG,33,0)</f>
        <v>815.8</v>
      </c>
      <c r="AG12" s="13">
        <f>VLOOKUP(A:A,[1]TDSheet!$A:$W,23,0)</f>
        <v>873.6</v>
      </c>
      <c r="AH12" s="13">
        <f>VLOOKUP(A:A,[3]TDSheet!$A:$D,4,0)</f>
        <v>919</v>
      </c>
      <c r="AI12" s="13">
        <f>VLOOKUP(A:A,[1]TDSheet!$A:$AI,35,0)</f>
        <v>0</v>
      </c>
      <c r="AJ12" s="13">
        <f t="shared" si="16"/>
        <v>850.5</v>
      </c>
      <c r="AK12" s="13">
        <f t="shared" si="17"/>
        <v>135</v>
      </c>
      <c r="AL12" s="13">
        <f t="shared" si="18"/>
        <v>405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16</v>
      </c>
      <c r="D13" s="8">
        <v>53</v>
      </c>
      <c r="E13" s="8">
        <v>50</v>
      </c>
      <c r="F13" s="8">
        <v>17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79</v>
      </c>
      <c r="K13" s="13">
        <f t="shared" si="12"/>
        <v>-29</v>
      </c>
      <c r="L13" s="13">
        <f>VLOOKUP(A:A,[1]TDSheet!$A:$V,22,0)</f>
        <v>10</v>
      </c>
      <c r="M13" s="13">
        <f>VLOOKUP(A:A,[1]TDSheet!$A:$X,24,0)</f>
        <v>10</v>
      </c>
      <c r="N13" s="13"/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3"/>
        <v>10</v>
      </c>
      <c r="X13" s="15">
        <v>20</v>
      </c>
      <c r="Y13" s="16">
        <f t="shared" si="14"/>
        <v>7.7</v>
      </c>
      <c r="Z13" s="13">
        <f t="shared" si="15"/>
        <v>1.7</v>
      </c>
      <c r="AA13" s="13"/>
      <c r="AB13" s="13"/>
      <c r="AC13" s="13"/>
      <c r="AD13" s="13">
        <v>0</v>
      </c>
      <c r="AE13" s="13">
        <f>VLOOKUP(A:A,[1]TDSheet!$A:$AF,32,0)</f>
        <v>6.6</v>
      </c>
      <c r="AF13" s="13">
        <f>VLOOKUP(A:A,[1]TDSheet!$A:$AG,33,0)</f>
        <v>7.4</v>
      </c>
      <c r="AG13" s="13">
        <f>VLOOKUP(A:A,[1]TDSheet!$A:$W,23,0)</f>
        <v>6.4</v>
      </c>
      <c r="AH13" s="13">
        <f>VLOOKUP(A:A,[3]TDSheet!$A:$D,4,0)</f>
        <v>22</v>
      </c>
      <c r="AI13" s="13">
        <f>VLOOKUP(A:A,[1]TDSheet!$A:$AI,35,0)</f>
        <v>0</v>
      </c>
      <c r="AJ13" s="13">
        <f t="shared" si="16"/>
        <v>0</v>
      </c>
      <c r="AK13" s="13">
        <f t="shared" si="17"/>
        <v>8</v>
      </c>
      <c r="AL13" s="13">
        <f t="shared" si="18"/>
        <v>8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310</v>
      </c>
      <c r="D14" s="8">
        <v>228</v>
      </c>
      <c r="E14" s="8">
        <v>328</v>
      </c>
      <c r="F14" s="8">
        <v>200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341</v>
      </c>
      <c r="K14" s="13">
        <f t="shared" si="12"/>
        <v>-13</v>
      </c>
      <c r="L14" s="13">
        <f>VLOOKUP(A:A,[1]TDSheet!$A:$V,22,0)</f>
        <v>0</v>
      </c>
      <c r="M14" s="13">
        <f>VLOOKUP(A:A,[1]TDSheet!$A:$X,24,0)</f>
        <v>200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65.599999999999994</v>
      </c>
      <c r="X14" s="15">
        <v>100</v>
      </c>
      <c r="Y14" s="16">
        <f t="shared" si="14"/>
        <v>7.6219512195121961</v>
      </c>
      <c r="Z14" s="13">
        <f t="shared" si="15"/>
        <v>3.0487804878048781</v>
      </c>
      <c r="AA14" s="13"/>
      <c r="AB14" s="13"/>
      <c r="AC14" s="13"/>
      <c r="AD14" s="13">
        <v>0</v>
      </c>
      <c r="AE14" s="13">
        <f>VLOOKUP(A:A,[1]TDSheet!$A:$AF,32,0)</f>
        <v>56.2</v>
      </c>
      <c r="AF14" s="13">
        <f>VLOOKUP(A:A,[1]TDSheet!$A:$AG,33,0)</f>
        <v>48.4</v>
      </c>
      <c r="AG14" s="13">
        <f>VLOOKUP(A:A,[1]TDSheet!$A:$W,23,0)</f>
        <v>57.2</v>
      </c>
      <c r="AH14" s="13">
        <f>VLOOKUP(A:A,[3]TDSheet!$A:$D,4,0)</f>
        <v>62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17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54</v>
      </c>
      <c r="D15" s="8">
        <v>425</v>
      </c>
      <c r="E15" s="8">
        <v>292</v>
      </c>
      <c r="F15" s="8">
        <v>71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391</v>
      </c>
      <c r="K15" s="13">
        <f t="shared" si="12"/>
        <v>-99</v>
      </c>
      <c r="L15" s="13">
        <f>VLOOKUP(A:A,[1]TDSheet!$A:$V,22,0)</f>
        <v>80</v>
      </c>
      <c r="M15" s="13">
        <f>VLOOKUP(A:A,[1]TDSheet!$A:$X,24,0)</f>
        <v>100</v>
      </c>
      <c r="N15" s="13"/>
      <c r="O15" s="13"/>
      <c r="P15" s="13"/>
      <c r="Q15" s="13"/>
      <c r="R15" s="13"/>
      <c r="S15" s="13"/>
      <c r="T15" s="13"/>
      <c r="U15" s="13"/>
      <c r="V15" s="15">
        <v>60</v>
      </c>
      <c r="W15" s="13">
        <f t="shared" si="13"/>
        <v>58.4</v>
      </c>
      <c r="X15" s="15">
        <v>70</v>
      </c>
      <c r="Y15" s="16">
        <f t="shared" si="14"/>
        <v>6.5239726027397262</v>
      </c>
      <c r="Z15" s="13">
        <f t="shared" si="15"/>
        <v>1.2157534246575343</v>
      </c>
      <c r="AA15" s="13"/>
      <c r="AB15" s="13"/>
      <c r="AC15" s="13"/>
      <c r="AD15" s="13">
        <v>0</v>
      </c>
      <c r="AE15" s="13">
        <f>VLOOKUP(A:A,[1]TDSheet!$A:$AF,32,0)</f>
        <v>50.6</v>
      </c>
      <c r="AF15" s="13">
        <f>VLOOKUP(A:A,[1]TDSheet!$A:$AG,33,0)</f>
        <v>48.6</v>
      </c>
      <c r="AG15" s="13">
        <f>VLOOKUP(A:A,[1]TDSheet!$A:$W,23,0)</f>
        <v>33.799999999999997</v>
      </c>
      <c r="AH15" s="13">
        <f>VLOOKUP(A:A,[3]TDSheet!$A:$D,4,0)</f>
        <v>56</v>
      </c>
      <c r="AI15" s="13">
        <f>VLOOKUP(A:A,[1]TDSheet!$A:$AI,35,0)</f>
        <v>0</v>
      </c>
      <c r="AJ15" s="13">
        <f t="shared" si="16"/>
        <v>0</v>
      </c>
      <c r="AK15" s="13">
        <f t="shared" si="17"/>
        <v>18</v>
      </c>
      <c r="AL15" s="13">
        <f t="shared" si="18"/>
        <v>21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779</v>
      </c>
      <c r="D16" s="8">
        <v>3111</v>
      </c>
      <c r="E16" s="8">
        <v>1468</v>
      </c>
      <c r="F16" s="8">
        <v>1055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1520</v>
      </c>
      <c r="K16" s="13">
        <f t="shared" si="12"/>
        <v>-52</v>
      </c>
      <c r="L16" s="13">
        <f>VLOOKUP(A:A,[1]TDSheet!$A:$V,22,0)</f>
        <v>300</v>
      </c>
      <c r="M16" s="13">
        <f>VLOOKUP(A:A,[1]TDSheet!$A:$X,24,0)</f>
        <v>1200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293.60000000000002</v>
      </c>
      <c r="X16" s="15"/>
      <c r="Y16" s="16">
        <f t="shared" si="14"/>
        <v>8.7023160762942773</v>
      </c>
      <c r="Z16" s="13">
        <f t="shared" si="15"/>
        <v>3.5933242506811984</v>
      </c>
      <c r="AA16" s="13"/>
      <c r="AB16" s="13"/>
      <c r="AC16" s="13"/>
      <c r="AD16" s="13">
        <v>0</v>
      </c>
      <c r="AE16" s="13">
        <f>VLOOKUP(A:A,[1]TDSheet!$A:$AF,32,0)</f>
        <v>265.2</v>
      </c>
      <c r="AF16" s="13">
        <f>VLOOKUP(A:A,[1]TDSheet!$A:$AG,33,0)</f>
        <v>240.8</v>
      </c>
      <c r="AG16" s="13">
        <f>VLOOKUP(A:A,[1]TDSheet!$A:$W,23,0)</f>
        <v>331.6</v>
      </c>
      <c r="AH16" s="13">
        <f>VLOOKUP(A:A,[3]TDSheet!$A:$D,4,0)</f>
        <v>274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279</v>
      </c>
      <c r="D17" s="8">
        <v>406</v>
      </c>
      <c r="E17" s="8">
        <v>410</v>
      </c>
      <c r="F17" s="8">
        <v>266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452</v>
      </c>
      <c r="K17" s="13">
        <f t="shared" si="12"/>
        <v>-42</v>
      </c>
      <c r="L17" s="13">
        <f>VLOOKUP(A:A,[1]TDSheet!$A:$V,22,0)</f>
        <v>50</v>
      </c>
      <c r="M17" s="13">
        <f>VLOOKUP(A:A,[1]TDSheet!$A:$X,24,0)</f>
        <v>40</v>
      </c>
      <c r="N17" s="13"/>
      <c r="O17" s="13"/>
      <c r="P17" s="13"/>
      <c r="Q17" s="13"/>
      <c r="R17" s="13"/>
      <c r="S17" s="13"/>
      <c r="T17" s="13"/>
      <c r="U17" s="13"/>
      <c r="V17" s="15">
        <v>90</v>
      </c>
      <c r="W17" s="13">
        <f t="shared" si="13"/>
        <v>82</v>
      </c>
      <c r="X17" s="15">
        <v>100</v>
      </c>
      <c r="Y17" s="16">
        <f t="shared" si="14"/>
        <v>6.6585365853658534</v>
      </c>
      <c r="Z17" s="13">
        <f t="shared" si="15"/>
        <v>3.2439024390243905</v>
      </c>
      <c r="AA17" s="13"/>
      <c r="AB17" s="13"/>
      <c r="AC17" s="13"/>
      <c r="AD17" s="13">
        <v>0</v>
      </c>
      <c r="AE17" s="13">
        <f>VLOOKUP(A:A,[1]TDSheet!$A:$AF,32,0)</f>
        <v>81.599999999999994</v>
      </c>
      <c r="AF17" s="13">
        <f>VLOOKUP(A:A,[1]TDSheet!$A:$AG,33,0)</f>
        <v>81.2</v>
      </c>
      <c r="AG17" s="13">
        <f>VLOOKUP(A:A,[1]TDSheet!$A:$W,23,0)</f>
        <v>63.8</v>
      </c>
      <c r="AH17" s="13">
        <f>VLOOKUP(A:A,[3]TDSheet!$A:$D,4,0)</f>
        <v>70</v>
      </c>
      <c r="AI17" s="13" t="str">
        <f>VLOOKUP(A:A,[1]TDSheet!$A:$AI,35,0)</f>
        <v>продиюнь</v>
      </c>
      <c r="AJ17" s="13">
        <f t="shared" si="16"/>
        <v>0</v>
      </c>
      <c r="AK17" s="13">
        <f t="shared" si="17"/>
        <v>31.499999999999996</v>
      </c>
      <c r="AL17" s="13">
        <f t="shared" si="18"/>
        <v>35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102</v>
      </c>
      <c r="D18" s="8">
        <v>105</v>
      </c>
      <c r="E18" s="8">
        <v>127</v>
      </c>
      <c r="F18" s="8">
        <v>79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150</v>
      </c>
      <c r="K18" s="13">
        <f t="shared" si="12"/>
        <v>-23</v>
      </c>
      <c r="L18" s="13">
        <f>VLOOKUP(A:A,[1]TDSheet!$A:$V,22,0)</f>
        <v>40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3"/>
        <v>25.4</v>
      </c>
      <c r="X18" s="15">
        <v>30</v>
      </c>
      <c r="Y18" s="16">
        <f t="shared" si="14"/>
        <v>7.0472440944881898</v>
      </c>
      <c r="Z18" s="13">
        <f t="shared" si="15"/>
        <v>3.1102362204724412</v>
      </c>
      <c r="AA18" s="13"/>
      <c r="AB18" s="13"/>
      <c r="AC18" s="13"/>
      <c r="AD18" s="13">
        <v>0</v>
      </c>
      <c r="AE18" s="13">
        <f>VLOOKUP(A:A,[1]TDSheet!$A:$AF,32,0)</f>
        <v>22.2</v>
      </c>
      <c r="AF18" s="13">
        <f>VLOOKUP(A:A,[1]TDSheet!$A:$AG,33,0)</f>
        <v>26.4</v>
      </c>
      <c r="AG18" s="13">
        <f>VLOOKUP(A:A,[1]TDSheet!$A:$W,23,0)</f>
        <v>23.8</v>
      </c>
      <c r="AH18" s="13">
        <f>VLOOKUP(A:A,[3]TDSheet!$A:$D,4,0)</f>
        <v>26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10.5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103</v>
      </c>
      <c r="D19" s="8">
        <v>919</v>
      </c>
      <c r="E19" s="8">
        <v>452</v>
      </c>
      <c r="F19" s="8">
        <v>220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596</v>
      </c>
      <c r="K19" s="13">
        <f t="shared" si="12"/>
        <v>-144</v>
      </c>
      <c r="L19" s="13">
        <f>VLOOKUP(A:A,[1]TDSheet!$A:$V,22,0)</f>
        <v>150</v>
      </c>
      <c r="M19" s="13">
        <f>VLOOKUP(A:A,[1]TDSheet!$A:$X,24,0)</f>
        <v>150</v>
      </c>
      <c r="N19" s="13"/>
      <c r="O19" s="13"/>
      <c r="P19" s="13"/>
      <c r="Q19" s="13"/>
      <c r="R19" s="13"/>
      <c r="S19" s="13"/>
      <c r="T19" s="13"/>
      <c r="U19" s="13"/>
      <c r="V19" s="15">
        <v>150</v>
      </c>
      <c r="W19" s="13">
        <f t="shared" si="13"/>
        <v>90.4</v>
      </c>
      <c r="X19" s="15">
        <v>150</v>
      </c>
      <c r="Y19" s="16">
        <f t="shared" si="14"/>
        <v>9.0707964601769913</v>
      </c>
      <c r="Z19" s="13">
        <f t="shared" si="15"/>
        <v>2.4336283185840708</v>
      </c>
      <c r="AA19" s="13"/>
      <c r="AB19" s="13"/>
      <c r="AC19" s="13"/>
      <c r="AD19" s="13">
        <v>0</v>
      </c>
      <c r="AE19" s="13">
        <f>VLOOKUP(A:A,[1]TDSheet!$A:$AF,32,0)</f>
        <v>21.8</v>
      </c>
      <c r="AF19" s="13">
        <f>VLOOKUP(A:A,[1]TDSheet!$A:$AG,33,0)</f>
        <v>25.8</v>
      </c>
      <c r="AG19" s="13">
        <f>VLOOKUP(A:A,[1]TDSheet!$A:$W,23,0)</f>
        <v>62.8</v>
      </c>
      <c r="AH19" s="13">
        <f>VLOOKUP(A:A,[3]TDSheet!$A:$D,4,0)</f>
        <v>120</v>
      </c>
      <c r="AI19" s="13" t="str">
        <f>VLOOKUP(A:A,[1]TDSheet!$A:$AI,35,0)</f>
        <v>акц3сети</v>
      </c>
      <c r="AJ19" s="13">
        <f t="shared" si="16"/>
        <v>0</v>
      </c>
      <c r="AK19" s="13">
        <f t="shared" si="17"/>
        <v>52.5</v>
      </c>
      <c r="AL19" s="13">
        <f t="shared" si="18"/>
        <v>52.5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335</v>
      </c>
      <c r="D20" s="8">
        <v>499</v>
      </c>
      <c r="E20" s="8">
        <v>598</v>
      </c>
      <c r="F20" s="8">
        <v>227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621</v>
      </c>
      <c r="K20" s="13">
        <f t="shared" si="12"/>
        <v>-23</v>
      </c>
      <c r="L20" s="13">
        <f>VLOOKUP(A:A,[1]TDSheet!$A:$V,22,0)</f>
        <v>100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3"/>
      <c r="V20" s="15">
        <v>180</v>
      </c>
      <c r="W20" s="13">
        <f t="shared" si="13"/>
        <v>119.6</v>
      </c>
      <c r="X20" s="15">
        <v>180</v>
      </c>
      <c r="Y20" s="16">
        <f t="shared" si="14"/>
        <v>6.580267558528428</v>
      </c>
      <c r="Z20" s="13">
        <f t="shared" si="15"/>
        <v>1.8979933110367895</v>
      </c>
      <c r="AA20" s="13"/>
      <c r="AB20" s="13"/>
      <c r="AC20" s="13"/>
      <c r="AD20" s="13">
        <v>0</v>
      </c>
      <c r="AE20" s="13">
        <f>VLOOKUP(A:A,[1]TDSheet!$A:$AF,32,0)</f>
        <v>105.8</v>
      </c>
      <c r="AF20" s="13">
        <f>VLOOKUP(A:A,[1]TDSheet!$A:$AG,33,0)</f>
        <v>98.8</v>
      </c>
      <c r="AG20" s="13">
        <f>VLOOKUP(A:A,[1]TDSheet!$A:$W,23,0)</f>
        <v>88</v>
      </c>
      <c r="AH20" s="13">
        <f>VLOOKUP(A:A,[3]TDSheet!$A:$D,4,0)</f>
        <v>169</v>
      </c>
      <c r="AI20" s="13" t="str">
        <f>VLOOKUP(A:A,[1]TDSheet!$A:$AI,35,0)</f>
        <v>продиюнь</v>
      </c>
      <c r="AJ20" s="13">
        <f t="shared" si="16"/>
        <v>0</v>
      </c>
      <c r="AK20" s="13">
        <f t="shared" si="17"/>
        <v>62.999999999999993</v>
      </c>
      <c r="AL20" s="13">
        <f t="shared" si="18"/>
        <v>62.999999999999993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174.72300000000001</v>
      </c>
      <c r="D21" s="8">
        <v>650.10900000000004</v>
      </c>
      <c r="E21" s="8">
        <v>489.81200000000001</v>
      </c>
      <c r="F21" s="8">
        <v>315.42200000000003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489.90100000000001</v>
      </c>
      <c r="K21" s="13">
        <f t="shared" si="12"/>
        <v>-8.8999999999998636E-2</v>
      </c>
      <c r="L21" s="13">
        <f>VLOOKUP(A:A,[1]TDSheet!$A:$V,22,0)</f>
        <v>80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3"/>
        <v>97.962400000000002</v>
      </c>
      <c r="X21" s="15">
        <v>100</v>
      </c>
      <c r="Y21" s="16">
        <f t="shared" si="14"/>
        <v>6.5884665953467865</v>
      </c>
      <c r="Z21" s="13">
        <f t="shared" si="15"/>
        <v>3.219827199006966</v>
      </c>
      <c r="AA21" s="13"/>
      <c r="AB21" s="13"/>
      <c r="AC21" s="13"/>
      <c r="AD21" s="13">
        <v>0</v>
      </c>
      <c r="AE21" s="13">
        <f>VLOOKUP(A:A,[1]TDSheet!$A:$AF,32,0)</f>
        <v>95.92</v>
      </c>
      <c r="AF21" s="13">
        <f>VLOOKUP(A:A,[1]TDSheet!$A:$AG,33,0)</f>
        <v>105.23679999999999</v>
      </c>
      <c r="AG21" s="13">
        <f>VLOOKUP(A:A,[1]TDSheet!$A:$W,23,0)</f>
        <v>101.729</v>
      </c>
      <c r="AH21" s="13">
        <f>VLOOKUP(A:A,[3]TDSheet!$A:$D,4,0)</f>
        <v>93.144999999999996</v>
      </c>
      <c r="AI21" s="13">
        <f>VLOOKUP(A:A,[1]TDSheet!$A:$AI,35,0)</f>
        <v>0</v>
      </c>
      <c r="AJ21" s="13">
        <f t="shared" si="16"/>
        <v>0</v>
      </c>
      <c r="AK21" s="13">
        <f t="shared" si="17"/>
        <v>50</v>
      </c>
      <c r="AL21" s="13">
        <f t="shared" si="18"/>
        <v>100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1685.55</v>
      </c>
      <c r="D22" s="8">
        <v>6980.7889999999998</v>
      </c>
      <c r="E22" s="8">
        <v>5602.0749999999998</v>
      </c>
      <c r="F22" s="8">
        <v>2919.5050000000001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5719.7280000000001</v>
      </c>
      <c r="K22" s="13">
        <f t="shared" si="12"/>
        <v>-117.65300000000025</v>
      </c>
      <c r="L22" s="13">
        <f>VLOOKUP(A:A,[1]TDSheet!$A:$V,22,0)</f>
        <v>1000</v>
      </c>
      <c r="M22" s="13">
        <f>VLOOKUP(A:A,[1]TDSheet!$A:$X,24,0)</f>
        <v>1000</v>
      </c>
      <c r="N22" s="13"/>
      <c r="O22" s="13"/>
      <c r="P22" s="13"/>
      <c r="Q22" s="13"/>
      <c r="R22" s="13"/>
      <c r="S22" s="13"/>
      <c r="T22" s="13"/>
      <c r="U22" s="13"/>
      <c r="V22" s="15">
        <v>900</v>
      </c>
      <c r="W22" s="13">
        <f t="shared" si="13"/>
        <v>1120.415</v>
      </c>
      <c r="X22" s="15">
        <v>1100</v>
      </c>
      <c r="Y22" s="16">
        <f t="shared" si="14"/>
        <v>6.1758410945944142</v>
      </c>
      <c r="Z22" s="13">
        <f t="shared" si="15"/>
        <v>2.6057353748387877</v>
      </c>
      <c r="AA22" s="13"/>
      <c r="AB22" s="13"/>
      <c r="AC22" s="13"/>
      <c r="AD22" s="13">
        <v>0</v>
      </c>
      <c r="AE22" s="13">
        <f>VLOOKUP(A:A,[1]TDSheet!$A:$AF,32,0)</f>
        <v>1172.2646</v>
      </c>
      <c r="AF22" s="13">
        <f>VLOOKUP(A:A,[1]TDSheet!$A:$AG,33,0)</f>
        <v>1106.5434</v>
      </c>
      <c r="AG22" s="13">
        <f>VLOOKUP(A:A,[1]TDSheet!$A:$W,23,0)</f>
        <v>1076.779</v>
      </c>
      <c r="AH22" s="13">
        <f>VLOOKUP(A:A,[3]TDSheet!$A:$D,4,0)</f>
        <v>1240.0989999999999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900</v>
      </c>
      <c r="AL22" s="13">
        <f t="shared" si="18"/>
        <v>1100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41.323999999999998</v>
      </c>
      <c r="D23" s="8">
        <v>651.404</v>
      </c>
      <c r="E23" s="8">
        <v>444.71899999999999</v>
      </c>
      <c r="F23" s="8">
        <v>243.36799999999999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450.51299999999998</v>
      </c>
      <c r="K23" s="13">
        <f t="shared" si="12"/>
        <v>-5.7939999999999827</v>
      </c>
      <c r="L23" s="13">
        <f>VLOOKUP(A:A,[1]TDSheet!$A:$V,22,0)</f>
        <v>0</v>
      </c>
      <c r="M23" s="13">
        <f>VLOOKUP(A:A,[1]TDSheet!$A:$X,24,0)</f>
        <v>100</v>
      </c>
      <c r="N23" s="13"/>
      <c r="O23" s="13"/>
      <c r="P23" s="13"/>
      <c r="Q23" s="13"/>
      <c r="R23" s="13"/>
      <c r="S23" s="13"/>
      <c r="T23" s="13"/>
      <c r="U23" s="13"/>
      <c r="V23" s="15">
        <v>120</v>
      </c>
      <c r="W23" s="13">
        <f t="shared" si="13"/>
        <v>88.943799999999996</v>
      </c>
      <c r="X23" s="15">
        <v>120</v>
      </c>
      <c r="Y23" s="16">
        <f t="shared" si="14"/>
        <v>6.5588382776539786</v>
      </c>
      <c r="Z23" s="13">
        <f t="shared" si="15"/>
        <v>2.7361997126275246</v>
      </c>
      <c r="AA23" s="13"/>
      <c r="AB23" s="13"/>
      <c r="AC23" s="13"/>
      <c r="AD23" s="13">
        <v>0</v>
      </c>
      <c r="AE23" s="13">
        <f>VLOOKUP(A:A,[1]TDSheet!$A:$AF,32,0)</f>
        <v>86.724999999999994</v>
      </c>
      <c r="AF23" s="13">
        <f>VLOOKUP(A:A,[1]TDSheet!$A:$AG,33,0)</f>
        <v>88.090999999999994</v>
      </c>
      <c r="AG23" s="13">
        <f>VLOOKUP(A:A,[1]TDSheet!$A:$W,23,0)</f>
        <v>78.870399999999989</v>
      </c>
      <c r="AH23" s="13">
        <f>VLOOKUP(A:A,[3]TDSheet!$A:$D,4,0)</f>
        <v>118.193</v>
      </c>
      <c r="AI23" s="13">
        <f>VLOOKUP(A:A,[1]TDSheet!$A:$AI,35,0)</f>
        <v>0</v>
      </c>
      <c r="AJ23" s="13">
        <f t="shared" si="16"/>
        <v>0</v>
      </c>
      <c r="AK23" s="13">
        <f t="shared" si="17"/>
        <v>120</v>
      </c>
      <c r="AL23" s="13">
        <f t="shared" si="18"/>
        <v>120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308.29700000000003</v>
      </c>
      <c r="D24" s="8">
        <v>1285.5309999999999</v>
      </c>
      <c r="E24" s="8">
        <v>1388.4480000000001</v>
      </c>
      <c r="F24" s="8">
        <v>191.35499999999999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1393.0419999999999</v>
      </c>
      <c r="K24" s="13">
        <f t="shared" si="12"/>
        <v>-4.5939999999998236</v>
      </c>
      <c r="L24" s="13">
        <f>VLOOKUP(A:A,[1]TDSheet!$A:$V,22,0)</f>
        <v>350</v>
      </c>
      <c r="M24" s="13">
        <f>VLOOKUP(A:A,[1]TDSheet!$A:$X,24,0)</f>
        <v>300</v>
      </c>
      <c r="N24" s="13"/>
      <c r="O24" s="13"/>
      <c r="P24" s="13"/>
      <c r="Q24" s="13"/>
      <c r="R24" s="13"/>
      <c r="S24" s="13"/>
      <c r="T24" s="13"/>
      <c r="U24" s="13"/>
      <c r="V24" s="15">
        <v>400</v>
      </c>
      <c r="W24" s="13">
        <f t="shared" si="13"/>
        <v>277.68960000000004</v>
      </c>
      <c r="X24" s="15">
        <v>500</v>
      </c>
      <c r="Y24" s="16">
        <f t="shared" si="14"/>
        <v>6.2708686245361722</v>
      </c>
      <c r="Z24" s="13">
        <f t="shared" si="15"/>
        <v>0.68909674687132672</v>
      </c>
      <c r="AA24" s="13"/>
      <c r="AB24" s="13"/>
      <c r="AC24" s="13"/>
      <c r="AD24" s="13">
        <v>0</v>
      </c>
      <c r="AE24" s="13">
        <f>VLOOKUP(A:A,[1]TDSheet!$A:$AF,32,0)</f>
        <v>199.35239999999999</v>
      </c>
      <c r="AF24" s="13">
        <f>VLOOKUP(A:A,[1]TDSheet!$A:$AG,33,0)</f>
        <v>201.0772</v>
      </c>
      <c r="AG24" s="13">
        <f>VLOOKUP(A:A,[1]TDSheet!$A:$W,23,0)</f>
        <v>222.19760000000002</v>
      </c>
      <c r="AH24" s="13">
        <f>VLOOKUP(A:A,[3]TDSheet!$A:$D,4,0)</f>
        <v>275.935</v>
      </c>
      <c r="AI24" s="13">
        <f>VLOOKUP(A:A,[1]TDSheet!$A:$AI,35,0)</f>
        <v>0</v>
      </c>
      <c r="AJ24" s="13">
        <f t="shared" si="16"/>
        <v>0</v>
      </c>
      <c r="AK24" s="13">
        <f t="shared" si="17"/>
        <v>400</v>
      </c>
      <c r="AL24" s="13">
        <f t="shared" si="18"/>
        <v>500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228.71</v>
      </c>
      <c r="D25" s="8">
        <v>752.22500000000002</v>
      </c>
      <c r="E25" s="8">
        <v>653.78099999999995</v>
      </c>
      <c r="F25" s="8">
        <v>300.29899999999998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678.05600000000004</v>
      </c>
      <c r="K25" s="13">
        <f t="shared" si="12"/>
        <v>-24.275000000000091</v>
      </c>
      <c r="L25" s="13">
        <f>VLOOKUP(A:A,[1]TDSheet!$A:$V,22,0)</f>
        <v>120</v>
      </c>
      <c r="M25" s="13">
        <f>VLOOKUP(A:A,[1]TDSheet!$A:$X,24,0)</f>
        <v>110</v>
      </c>
      <c r="N25" s="13"/>
      <c r="O25" s="13"/>
      <c r="P25" s="13"/>
      <c r="Q25" s="13"/>
      <c r="R25" s="13"/>
      <c r="S25" s="13"/>
      <c r="T25" s="13"/>
      <c r="U25" s="13"/>
      <c r="V25" s="15">
        <v>130</v>
      </c>
      <c r="W25" s="13">
        <f t="shared" si="13"/>
        <v>130.75619999999998</v>
      </c>
      <c r="X25" s="15">
        <v>200</v>
      </c>
      <c r="Y25" s="16">
        <f t="shared" si="14"/>
        <v>6.5794126779456734</v>
      </c>
      <c r="Z25" s="13">
        <f t="shared" si="15"/>
        <v>2.2966329703677535</v>
      </c>
      <c r="AA25" s="13"/>
      <c r="AB25" s="13"/>
      <c r="AC25" s="13"/>
      <c r="AD25" s="13">
        <v>0</v>
      </c>
      <c r="AE25" s="13">
        <f>VLOOKUP(A:A,[1]TDSheet!$A:$AF,32,0)</f>
        <v>116.07039999999999</v>
      </c>
      <c r="AF25" s="13">
        <f>VLOOKUP(A:A,[1]TDSheet!$A:$AG,33,0)</f>
        <v>111.35299999999999</v>
      </c>
      <c r="AG25" s="13">
        <f>VLOOKUP(A:A,[1]TDSheet!$A:$W,23,0)</f>
        <v>120.39880000000001</v>
      </c>
      <c r="AH25" s="13">
        <f>VLOOKUP(A:A,[3]TDSheet!$A:$D,4,0)</f>
        <v>147.40899999999999</v>
      </c>
      <c r="AI25" s="13">
        <f>VLOOKUP(A:A,[1]TDSheet!$A:$AI,35,0)</f>
        <v>0</v>
      </c>
      <c r="AJ25" s="13">
        <f t="shared" si="16"/>
        <v>0</v>
      </c>
      <c r="AK25" s="13">
        <f t="shared" si="17"/>
        <v>130</v>
      </c>
      <c r="AL25" s="13">
        <f t="shared" si="18"/>
        <v>200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67.72</v>
      </c>
      <c r="D26" s="8">
        <v>262.63499999999999</v>
      </c>
      <c r="E26" s="8">
        <v>208.452</v>
      </c>
      <c r="F26" s="8">
        <v>107.9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238.93899999999999</v>
      </c>
      <c r="K26" s="13">
        <f t="shared" si="12"/>
        <v>-30.486999999999995</v>
      </c>
      <c r="L26" s="13">
        <f>VLOOKUP(A:A,[1]TDSheet!$A:$V,22,0)</f>
        <v>30</v>
      </c>
      <c r="M26" s="13">
        <f>VLOOKUP(A:A,[1]TDSheet!$A:$X,24,0)</f>
        <v>50</v>
      </c>
      <c r="N26" s="13"/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3"/>
        <v>41.690399999999997</v>
      </c>
      <c r="X26" s="15">
        <v>60</v>
      </c>
      <c r="Y26" s="16">
        <f t="shared" si="14"/>
        <v>6.6658031585209061</v>
      </c>
      <c r="Z26" s="13">
        <f t="shared" si="15"/>
        <v>2.5881258035423027</v>
      </c>
      <c r="AA26" s="13"/>
      <c r="AB26" s="13"/>
      <c r="AC26" s="13"/>
      <c r="AD26" s="13">
        <v>0</v>
      </c>
      <c r="AE26" s="13">
        <f>VLOOKUP(A:A,[1]TDSheet!$A:$AF,32,0)</f>
        <v>25.740600000000001</v>
      </c>
      <c r="AF26" s="13">
        <f>VLOOKUP(A:A,[1]TDSheet!$A:$AG,33,0)</f>
        <v>33.052599999999998</v>
      </c>
      <c r="AG26" s="13">
        <f>VLOOKUP(A:A,[1]TDSheet!$A:$W,23,0)</f>
        <v>37.580399999999997</v>
      </c>
      <c r="AH26" s="13">
        <f>VLOOKUP(A:A,[3]TDSheet!$A:$D,4,0)</f>
        <v>48.752000000000002</v>
      </c>
      <c r="AI26" s="13">
        <f>VLOOKUP(A:A,[1]TDSheet!$A:$AI,35,0)</f>
        <v>0</v>
      </c>
      <c r="AJ26" s="13">
        <f t="shared" si="16"/>
        <v>0</v>
      </c>
      <c r="AK26" s="13">
        <f t="shared" si="17"/>
        <v>30</v>
      </c>
      <c r="AL26" s="13">
        <f t="shared" si="18"/>
        <v>60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53.862000000000002</v>
      </c>
      <c r="D27" s="8">
        <v>282.34100000000001</v>
      </c>
      <c r="E27" s="8">
        <v>201.11500000000001</v>
      </c>
      <c r="F27" s="8">
        <v>131.548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219.49600000000001</v>
      </c>
      <c r="K27" s="13">
        <f t="shared" si="12"/>
        <v>-18.381</v>
      </c>
      <c r="L27" s="13">
        <f>VLOOKUP(A:A,[1]TDSheet!$A:$V,22,0)</f>
        <v>20</v>
      </c>
      <c r="M27" s="13">
        <f>VLOOKUP(A:A,[1]TDSheet!$A:$X,24,0)</f>
        <v>30</v>
      </c>
      <c r="N27" s="13"/>
      <c r="O27" s="13"/>
      <c r="P27" s="13"/>
      <c r="Q27" s="13"/>
      <c r="R27" s="13"/>
      <c r="S27" s="13"/>
      <c r="T27" s="13"/>
      <c r="U27" s="13"/>
      <c r="V27" s="15">
        <v>30</v>
      </c>
      <c r="W27" s="13">
        <f t="shared" si="13"/>
        <v>40.222999999999999</v>
      </c>
      <c r="X27" s="15">
        <v>60</v>
      </c>
      <c r="Y27" s="16">
        <f t="shared" si="14"/>
        <v>6.7510628247520081</v>
      </c>
      <c r="Z27" s="13">
        <f t="shared" si="15"/>
        <v>3.2704671456629293</v>
      </c>
      <c r="AA27" s="13"/>
      <c r="AB27" s="13"/>
      <c r="AC27" s="13"/>
      <c r="AD27" s="13">
        <v>0</v>
      </c>
      <c r="AE27" s="13">
        <f>VLOOKUP(A:A,[1]TDSheet!$A:$AF,32,0)</f>
        <v>39.126199999999997</v>
      </c>
      <c r="AF27" s="13">
        <f>VLOOKUP(A:A,[1]TDSheet!$A:$AG,33,0)</f>
        <v>40.398200000000003</v>
      </c>
      <c r="AG27" s="13">
        <f>VLOOKUP(A:A,[1]TDSheet!$A:$W,23,0)</f>
        <v>37.460599999999999</v>
      </c>
      <c r="AH27" s="13">
        <f>VLOOKUP(A:A,[3]TDSheet!$A:$D,4,0)</f>
        <v>39.789000000000001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30</v>
      </c>
      <c r="AL27" s="13">
        <f t="shared" si="18"/>
        <v>60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113.248</v>
      </c>
      <c r="D28" s="8">
        <v>790.11699999999996</v>
      </c>
      <c r="E28" s="8">
        <v>663.14499999999998</v>
      </c>
      <c r="F28" s="8">
        <v>219.976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681.97299999999996</v>
      </c>
      <c r="K28" s="13">
        <f t="shared" si="12"/>
        <v>-18.827999999999975</v>
      </c>
      <c r="L28" s="13">
        <f>VLOOKUP(A:A,[1]TDSheet!$A:$V,22,0)</f>
        <v>200</v>
      </c>
      <c r="M28" s="13">
        <f>VLOOKUP(A:A,[1]TDSheet!$A:$X,24,0)</f>
        <v>170</v>
      </c>
      <c r="N28" s="13"/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3"/>
        <v>132.62899999999999</v>
      </c>
      <c r="X28" s="15">
        <v>180</v>
      </c>
      <c r="Y28" s="16">
        <f t="shared" si="14"/>
        <v>6.5594704024006818</v>
      </c>
      <c r="Z28" s="13">
        <f t="shared" si="15"/>
        <v>1.6585814565441948</v>
      </c>
      <c r="AA28" s="13"/>
      <c r="AB28" s="13"/>
      <c r="AC28" s="13"/>
      <c r="AD28" s="13">
        <v>0</v>
      </c>
      <c r="AE28" s="13">
        <f>VLOOKUP(A:A,[1]TDSheet!$A:$AF,32,0)</f>
        <v>94.692399999999992</v>
      </c>
      <c r="AF28" s="13">
        <f>VLOOKUP(A:A,[1]TDSheet!$A:$AG,33,0)</f>
        <v>110.39079999999998</v>
      </c>
      <c r="AG28" s="13">
        <f>VLOOKUP(A:A,[1]TDSheet!$A:$W,23,0)</f>
        <v>118.74039999999999</v>
      </c>
      <c r="AH28" s="13">
        <f>VLOOKUP(A:A,[3]TDSheet!$A:$D,4,0)</f>
        <v>96.567999999999998</v>
      </c>
      <c r="AI28" s="13" t="str">
        <f>VLOOKUP(A:A,[1]TDSheet!$A:$AI,35,0)</f>
        <v>увел</v>
      </c>
      <c r="AJ28" s="13">
        <f t="shared" si="16"/>
        <v>0</v>
      </c>
      <c r="AK28" s="13">
        <f t="shared" si="17"/>
        <v>100</v>
      </c>
      <c r="AL28" s="13">
        <f t="shared" si="18"/>
        <v>180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37.137999999999998</v>
      </c>
      <c r="D29" s="8">
        <v>178.773</v>
      </c>
      <c r="E29" s="8">
        <v>130.23500000000001</v>
      </c>
      <c r="F29" s="8">
        <v>84.218999999999994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152.81299999999999</v>
      </c>
      <c r="K29" s="13">
        <f t="shared" si="12"/>
        <v>-22.577999999999975</v>
      </c>
      <c r="L29" s="13">
        <f>VLOOKUP(A:A,[1]TDSheet!$A:$V,22,0)</f>
        <v>20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3"/>
      <c r="V29" s="15">
        <v>20</v>
      </c>
      <c r="W29" s="13">
        <f t="shared" si="13"/>
        <v>26.047000000000004</v>
      </c>
      <c r="X29" s="15">
        <v>30</v>
      </c>
      <c r="Y29" s="16">
        <f t="shared" si="14"/>
        <v>6.6886397665758039</v>
      </c>
      <c r="Z29" s="13">
        <f t="shared" si="15"/>
        <v>3.2333474104503392</v>
      </c>
      <c r="AA29" s="13"/>
      <c r="AB29" s="13"/>
      <c r="AC29" s="13"/>
      <c r="AD29" s="13">
        <v>0</v>
      </c>
      <c r="AE29" s="13">
        <f>VLOOKUP(A:A,[1]TDSheet!$A:$AF,32,0)</f>
        <v>25.220599999999997</v>
      </c>
      <c r="AF29" s="13">
        <f>VLOOKUP(A:A,[1]TDSheet!$A:$AG,33,0)</f>
        <v>23.863800000000001</v>
      </c>
      <c r="AG29" s="13">
        <f>VLOOKUP(A:A,[1]TDSheet!$A:$W,23,0)</f>
        <v>23.344999999999999</v>
      </c>
      <c r="AH29" s="13">
        <f>VLOOKUP(A:A,[3]TDSheet!$A:$D,4,0)</f>
        <v>25.847000000000001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20</v>
      </c>
      <c r="AL29" s="13">
        <f t="shared" si="18"/>
        <v>30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32.179000000000002</v>
      </c>
      <c r="D30" s="8">
        <v>262.137</v>
      </c>
      <c r="E30" s="8">
        <v>217.108</v>
      </c>
      <c r="F30" s="8">
        <v>71.114000000000004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250.41399999999999</v>
      </c>
      <c r="K30" s="13">
        <f t="shared" si="12"/>
        <v>-33.305999999999983</v>
      </c>
      <c r="L30" s="13">
        <f>VLOOKUP(A:A,[1]TDSheet!$A:$V,22,0)</f>
        <v>20</v>
      </c>
      <c r="M30" s="13">
        <f>VLOOKUP(A:A,[1]TDSheet!$A:$X,24,0)</f>
        <v>30</v>
      </c>
      <c r="N30" s="13"/>
      <c r="O30" s="13"/>
      <c r="P30" s="13"/>
      <c r="Q30" s="13"/>
      <c r="R30" s="13"/>
      <c r="S30" s="13"/>
      <c r="T30" s="13"/>
      <c r="U30" s="13"/>
      <c r="V30" s="15">
        <v>70</v>
      </c>
      <c r="W30" s="13">
        <f t="shared" si="13"/>
        <v>43.421599999999998</v>
      </c>
      <c r="X30" s="15">
        <v>60</v>
      </c>
      <c r="Y30" s="16">
        <f t="shared" si="14"/>
        <v>5.7831586123035548</v>
      </c>
      <c r="Z30" s="13">
        <f t="shared" si="15"/>
        <v>1.637756324041491</v>
      </c>
      <c r="AA30" s="13"/>
      <c r="AB30" s="13"/>
      <c r="AC30" s="13"/>
      <c r="AD30" s="13">
        <v>0</v>
      </c>
      <c r="AE30" s="13">
        <f>VLOOKUP(A:A,[1]TDSheet!$A:$AF,32,0)</f>
        <v>30.055200000000003</v>
      </c>
      <c r="AF30" s="13">
        <f>VLOOKUP(A:A,[1]TDSheet!$A:$AG,33,0)</f>
        <v>41.609400000000001</v>
      </c>
      <c r="AG30" s="13">
        <f>VLOOKUP(A:A,[1]TDSheet!$A:$W,23,0)</f>
        <v>28.685399999999998</v>
      </c>
      <c r="AH30" s="13">
        <f>VLOOKUP(A:A,[3]TDSheet!$A:$D,4,0)</f>
        <v>33.795999999999999</v>
      </c>
      <c r="AI30" s="13">
        <f>VLOOKUP(A:A,[1]TDSheet!$A:$AI,35,0)</f>
        <v>0</v>
      </c>
      <c r="AJ30" s="13">
        <f t="shared" si="16"/>
        <v>0</v>
      </c>
      <c r="AK30" s="13">
        <f t="shared" si="17"/>
        <v>70</v>
      </c>
      <c r="AL30" s="13">
        <f t="shared" si="18"/>
        <v>60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335.42099999999999</v>
      </c>
      <c r="D31" s="8">
        <v>2863.1419999999998</v>
      </c>
      <c r="E31" s="8">
        <v>2016.9849999999999</v>
      </c>
      <c r="F31" s="8">
        <v>1088.569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2077.4549999999999</v>
      </c>
      <c r="K31" s="13">
        <f t="shared" si="12"/>
        <v>-60.470000000000027</v>
      </c>
      <c r="L31" s="13">
        <f>VLOOKUP(A:A,[1]TDSheet!$A:$V,22,0)</f>
        <v>250</v>
      </c>
      <c r="M31" s="13">
        <f>VLOOKUP(A:A,[1]TDSheet!$A:$X,24,0)</f>
        <v>350</v>
      </c>
      <c r="N31" s="13"/>
      <c r="O31" s="13"/>
      <c r="P31" s="13"/>
      <c r="Q31" s="13"/>
      <c r="R31" s="13"/>
      <c r="S31" s="13"/>
      <c r="T31" s="13"/>
      <c r="U31" s="13"/>
      <c r="V31" s="15">
        <v>400</v>
      </c>
      <c r="W31" s="13">
        <f t="shared" si="13"/>
        <v>403.39699999999999</v>
      </c>
      <c r="X31" s="15">
        <v>500</v>
      </c>
      <c r="Y31" s="16">
        <f t="shared" si="14"/>
        <v>6.4169267495791988</v>
      </c>
      <c r="Z31" s="13">
        <f t="shared" si="15"/>
        <v>2.6985054425293198</v>
      </c>
      <c r="AA31" s="13"/>
      <c r="AB31" s="13"/>
      <c r="AC31" s="13"/>
      <c r="AD31" s="13">
        <v>0</v>
      </c>
      <c r="AE31" s="13">
        <f>VLOOKUP(A:A,[1]TDSheet!$A:$AF,32,0)</f>
        <v>372.57080000000002</v>
      </c>
      <c r="AF31" s="13">
        <f>VLOOKUP(A:A,[1]TDSheet!$A:$AG,33,0)</f>
        <v>457.23540000000003</v>
      </c>
      <c r="AG31" s="13">
        <f>VLOOKUP(A:A,[1]TDSheet!$A:$W,23,0)</f>
        <v>386.66539999999998</v>
      </c>
      <c r="AH31" s="13">
        <f>VLOOKUP(A:A,[3]TDSheet!$A:$D,4,0)</f>
        <v>455.06400000000002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400</v>
      </c>
      <c r="AL31" s="13">
        <f t="shared" si="18"/>
        <v>500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12.593999999999999</v>
      </c>
      <c r="D32" s="8">
        <v>307.14299999999997</v>
      </c>
      <c r="E32" s="8">
        <v>58.512</v>
      </c>
      <c r="F32" s="8">
        <v>118.036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79.153000000000006</v>
      </c>
      <c r="K32" s="13">
        <f t="shared" si="12"/>
        <v>-20.641000000000005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3"/>
        <v>11.702400000000001</v>
      </c>
      <c r="X32" s="15"/>
      <c r="Y32" s="16">
        <f t="shared" si="14"/>
        <v>10.086477987421382</v>
      </c>
      <c r="Z32" s="13">
        <f t="shared" si="15"/>
        <v>10.086477987421382</v>
      </c>
      <c r="AA32" s="13"/>
      <c r="AB32" s="13"/>
      <c r="AC32" s="13"/>
      <c r="AD32" s="13">
        <v>0</v>
      </c>
      <c r="AE32" s="13">
        <f>VLOOKUP(A:A,[1]TDSheet!$A:$AF,32,0)</f>
        <v>16.5702</v>
      </c>
      <c r="AF32" s="13">
        <f>VLOOKUP(A:A,[1]TDSheet!$A:$AG,33,0)</f>
        <v>21.1676</v>
      </c>
      <c r="AG32" s="13">
        <f>VLOOKUP(A:A,[1]TDSheet!$A:$W,23,0)</f>
        <v>11.9528</v>
      </c>
      <c r="AH32" s="13">
        <f>VLOOKUP(A:A,[3]TDSheet!$A:$D,4,0)</f>
        <v>24.55</v>
      </c>
      <c r="AI32" s="13" t="str">
        <f>VLOOKUP(A:A,[1]TDSheet!$A:$AI,35,0)</f>
        <v>склад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127.96</v>
      </c>
      <c r="D33" s="8">
        <v>171.876</v>
      </c>
      <c r="E33" s="8">
        <v>156.929</v>
      </c>
      <c r="F33" s="8">
        <v>139.155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161.01900000000001</v>
      </c>
      <c r="K33" s="13">
        <f t="shared" si="12"/>
        <v>-4.0900000000000034</v>
      </c>
      <c r="L33" s="13">
        <f>VLOOKUP(A:A,[1]TDSheet!$A:$V,22,0)</f>
        <v>20</v>
      </c>
      <c r="M33" s="13">
        <f>VLOOKUP(A:A,[1]TDSheet!$A:$X,24,0)</f>
        <v>30</v>
      </c>
      <c r="N33" s="13"/>
      <c r="O33" s="13"/>
      <c r="P33" s="13"/>
      <c r="Q33" s="13"/>
      <c r="R33" s="13"/>
      <c r="S33" s="13"/>
      <c r="T33" s="13"/>
      <c r="U33" s="13"/>
      <c r="V33" s="15">
        <v>30</v>
      </c>
      <c r="W33" s="13">
        <f t="shared" si="13"/>
        <v>31.3858</v>
      </c>
      <c r="X33" s="15">
        <v>30</v>
      </c>
      <c r="Y33" s="16">
        <f t="shared" si="14"/>
        <v>7.938462616852207</v>
      </c>
      <c r="Z33" s="13">
        <f t="shared" si="15"/>
        <v>4.4336929439428019</v>
      </c>
      <c r="AA33" s="13"/>
      <c r="AB33" s="13"/>
      <c r="AC33" s="13"/>
      <c r="AD33" s="13">
        <v>0</v>
      </c>
      <c r="AE33" s="13">
        <f>VLOOKUP(A:A,[1]TDSheet!$A:$AF,32,0)</f>
        <v>35.6496</v>
      </c>
      <c r="AF33" s="13">
        <f>VLOOKUP(A:A,[1]TDSheet!$A:$AG,33,0)</f>
        <v>35.988199999999999</v>
      </c>
      <c r="AG33" s="13">
        <f>VLOOKUP(A:A,[1]TDSheet!$A:$W,23,0)</f>
        <v>30.124000000000002</v>
      </c>
      <c r="AH33" s="13">
        <f>VLOOKUP(A:A,[3]TDSheet!$A:$D,4,0)</f>
        <v>18.663</v>
      </c>
      <c r="AI33" s="13">
        <f>VLOOKUP(A:A,[1]TDSheet!$A:$AI,35,0)</f>
        <v>0</v>
      </c>
      <c r="AJ33" s="13">
        <f t="shared" si="16"/>
        <v>0</v>
      </c>
      <c r="AK33" s="13">
        <f t="shared" si="17"/>
        <v>30</v>
      </c>
      <c r="AL33" s="13">
        <f t="shared" si="18"/>
        <v>30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30.516999999999999</v>
      </c>
      <c r="D34" s="8">
        <v>185.96799999999999</v>
      </c>
      <c r="E34" s="8">
        <v>133.858</v>
      </c>
      <c r="F34" s="8">
        <v>78.486999999999995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151.51</v>
      </c>
      <c r="K34" s="13">
        <f t="shared" si="12"/>
        <v>-17.651999999999987</v>
      </c>
      <c r="L34" s="13">
        <f>VLOOKUP(A:A,[1]TDSheet!$A:$V,22,0)</f>
        <v>30</v>
      </c>
      <c r="M34" s="13">
        <f>VLOOKUP(A:A,[1]TDSheet!$A:$X,24,0)</f>
        <v>30</v>
      </c>
      <c r="N34" s="13"/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3"/>
        <v>26.771599999999999</v>
      </c>
      <c r="X34" s="15">
        <v>20</v>
      </c>
      <c r="Y34" s="16">
        <f t="shared" si="14"/>
        <v>6.6670277458201976</v>
      </c>
      <c r="Z34" s="13">
        <f t="shared" si="15"/>
        <v>2.9317261575699622</v>
      </c>
      <c r="AA34" s="13"/>
      <c r="AB34" s="13"/>
      <c r="AC34" s="13"/>
      <c r="AD34" s="13">
        <v>0</v>
      </c>
      <c r="AE34" s="13">
        <f>VLOOKUP(A:A,[1]TDSheet!$A:$AF,32,0)</f>
        <v>20.391399999999997</v>
      </c>
      <c r="AF34" s="13">
        <f>VLOOKUP(A:A,[1]TDSheet!$A:$AG,33,0)</f>
        <v>24.079599999999999</v>
      </c>
      <c r="AG34" s="13">
        <f>VLOOKUP(A:A,[1]TDSheet!$A:$W,23,0)</f>
        <v>25.988</v>
      </c>
      <c r="AH34" s="13">
        <f>VLOOKUP(A:A,[3]TDSheet!$A:$D,4,0)</f>
        <v>38.618000000000002</v>
      </c>
      <c r="AI34" s="13">
        <v>0</v>
      </c>
      <c r="AJ34" s="13">
        <f t="shared" si="16"/>
        <v>0</v>
      </c>
      <c r="AK34" s="13">
        <f t="shared" si="17"/>
        <v>20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32.781999999999996</v>
      </c>
      <c r="D35" s="8">
        <v>11.914</v>
      </c>
      <c r="E35" s="8">
        <v>18.116</v>
      </c>
      <c r="F35" s="8">
        <v>25.71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20.792999999999999</v>
      </c>
      <c r="K35" s="13">
        <f t="shared" si="12"/>
        <v>-2.6769999999999996</v>
      </c>
      <c r="L35" s="13">
        <f>VLOOKUP(A:A,[1]TDSheet!$A:$V,22,0)</f>
        <v>10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3.6231999999999998</v>
      </c>
      <c r="X35" s="15"/>
      <c r="Y35" s="16">
        <f t="shared" si="14"/>
        <v>9.8559284610289257</v>
      </c>
      <c r="Z35" s="13">
        <f t="shared" si="15"/>
        <v>7.095937293000663</v>
      </c>
      <c r="AA35" s="13"/>
      <c r="AB35" s="13"/>
      <c r="AC35" s="13"/>
      <c r="AD35" s="13">
        <v>0</v>
      </c>
      <c r="AE35" s="13">
        <f>VLOOKUP(A:A,[1]TDSheet!$A:$AF,32,0)</f>
        <v>2.3172000000000001</v>
      </c>
      <c r="AF35" s="13">
        <f>VLOOKUP(A:A,[1]TDSheet!$A:$AG,33,0)</f>
        <v>6.6772000000000009</v>
      </c>
      <c r="AG35" s="13">
        <f>VLOOKUP(A:A,[1]TDSheet!$A:$W,23,0)</f>
        <v>4.7067999999999994</v>
      </c>
      <c r="AH35" s="13">
        <f>VLOOKUP(A:A,[3]TDSheet!$A:$D,4,0)</f>
        <v>5.4130000000000003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3.72</v>
      </c>
      <c r="D36" s="8">
        <v>21.919</v>
      </c>
      <c r="E36" s="8">
        <v>15.688000000000001</v>
      </c>
      <c r="F36" s="8">
        <v>9.9510000000000005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25.4</v>
      </c>
      <c r="K36" s="13">
        <f t="shared" si="12"/>
        <v>-9.711999999999998</v>
      </c>
      <c r="L36" s="13">
        <f>VLOOKUP(A:A,[1]TDSheet!$A:$V,22,0)</f>
        <v>10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3.1375999999999999</v>
      </c>
      <c r="X36" s="15">
        <v>10</v>
      </c>
      <c r="Y36" s="16">
        <f t="shared" si="14"/>
        <v>9.5458312085670585</v>
      </c>
      <c r="Z36" s="13">
        <f t="shared" si="15"/>
        <v>3.1715323814380421</v>
      </c>
      <c r="AA36" s="13"/>
      <c r="AB36" s="13"/>
      <c r="AC36" s="13"/>
      <c r="AD36" s="13">
        <v>0</v>
      </c>
      <c r="AE36" s="13">
        <f>VLOOKUP(A:A,[1]TDSheet!$A:$AF,32,0)</f>
        <v>1.2942</v>
      </c>
      <c r="AF36" s="13">
        <f>VLOOKUP(A:A,[1]TDSheet!$A:$AG,33,0)</f>
        <v>0.37140000000000001</v>
      </c>
      <c r="AG36" s="13">
        <f>VLOOKUP(A:A,[1]TDSheet!$A:$W,23,0)</f>
        <v>0.93119999999999992</v>
      </c>
      <c r="AH36" s="13">
        <f>VLOOKUP(A:A,[3]TDSheet!$A:$D,4,0)</f>
        <v>6.415</v>
      </c>
      <c r="AI36" s="13">
        <v>0</v>
      </c>
      <c r="AJ36" s="13">
        <f t="shared" si="16"/>
        <v>0</v>
      </c>
      <c r="AK36" s="13">
        <f t="shared" si="17"/>
        <v>0</v>
      </c>
      <c r="AL36" s="13">
        <f t="shared" si="18"/>
        <v>10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30.238</v>
      </c>
      <c r="D37" s="8">
        <v>25.818000000000001</v>
      </c>
      <c r="E37" s="8">
        <v>20.161000000000001</v>
      </c>
      <c r="F37" s="8">
        <v>34.069000000000003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32.433999999999997</v>
      </c>
      <c r="K37" s="13">
        <f t="shared" si="12"/>
        <v>-12.272999999999996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4.0322000000000005</v>
      </c>
      <c r="X37" s="15"/>
      <c r="Y37" s="16">
        <f t="shared" si="14"/>
        <v>8.4492336689648333</v>
      </c>
      <c r="Z37" s="13">
        <f t="shared" si="15"/>
        <v>8.4492336689648333</v>
      </c>
      <c r="AA37" s="13"/>
      <c r="AB37" s="13"/>
      <c r="AC37" s="13"/>
      <c r="AD37" s="13">
        <v>0</v>
      </c>
      <c r="AE37" s="13">
        <f>VLOOKUP(A:A,[1]TDSheet!$A:$AF,32,0)</f>
        <v>0.92279999999999995</v>
      </c>
      <c r="AF37" s="13">
        <f>VLOOKUP(A:A,[1]TDSheet!$A:$AG,33,0)</f>
        <v>5.7005999999999997</v>
      </c>
      <c r="AG37" s="13">
        <f>VLOOKUP(A:A,[1]TDSheet!$A:$W,23,0)</f>
        <v>2.1856</v>
      </c>
      <c r="AH37" s="13">
        <f>VLOOKUP(A:A,[3]TDSheet!$A:$D,4,0)</f>
        <v>7.8140000000000001</v>
      </c>
      <c r="AI37" s="13"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522</v>
      </c>
      <c r="D38" s="8">
        <v>1987</v>
      </c>
      <c r="E38" s="8">
        <v>1345</v>
      </c>
      <c r="F38" s="8">
        <v>1153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1358</v>
      </c>
      <c r="K38" s="13">
        <f t="shared" si="12"/>
        <v>-13</v>
      </c>
      <c r="L38" s="13">
        <f>VLOOKUP(A:A,[1]TDSheet!$A:$V,22,0)</f>
        <v>200</v>
      </c>
      <c r="M38" s="13">
        <f>VLOOKUP(A:A,[1]TDSheet!$A:$X,24,0)</f>
        <v>200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269</v>
      </c>
      <c r="X38" s="15">
        <v>200</v>
      </c>
      <c r="Y38" s="16">
        <f t="shared" si="14"/>
        <v>6.5167286245353164</v>
      </c>
      <c r="Z38" s="13">
        <f t="shared" si="15"/>
        <v>4.2862453531598517</v>
      </c>
      <c r="AA38" s="13"/>
      <c r="AB38" s="13"/>
      <c r="AC38" s="13"/>
      <c r="AD38" s="13">
        <v>0</v>
      </c>
      <c r="AE38" s="13">
        <f>VLOOKUP(A:A,[1]TDSheet!$A:$AF,32,0)</f>
        <v>289.39999999999998</v>
      </c>
      <c r="AF38" s="13">
        <f>VLOOKUP(A:A,[1]TDSheet!$A:$AG,33,0)</f>
        <v>399.6</v>
      </c>
      <c r="AG38" s="13">
        <f>VLOOKUP(A:A,[1]TDSheet!$A:$W,23,0)</f>
        <v>287.2</v>
      </c>
      <c r="AH38" s="13">
        <f>VLOOKUP(A:A,[3]TDSheet!$A:$D,4,0)</f>
        <v>294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0</v>
      </c>
      <c r="AL38" s="13">
        <f t="shared" si="18"/>
        <v>70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863</v>
      </c>
      <c r="D39" s="8">
        <v>5706</v>
      </c>
      <c r="E39" s="8">
        <v>4348</v>
      </c>
      <c r="F39" s="8">
        <v>2135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4466</v>
      </c>
      <c r="K39" s="13">
        <f t="shared" si="12"/>
        <v>-118</v>
      </c>
      <c r="L39" s="13">
        <f>VLOOKUP(A:A,[1]TDSheet!$A:$V,22,0)</f>
        <v>800</v>
      </c>
      <c r="M39" s="13">
        <f>VLOOKUP(A:A,[1]TDSheet!$A:$X,24,0)</f>
        <v>700</v>
      </c>
      <c r="N39" s="13"/>
      <c r="O39" s="13"/>
      <c r="P39" s="13"/>
      <c r="Q39" s="13"/>
      <c r="R39" s="13"/>
      <c r="S39" s="13"/>
      <c r="T39" s="13">
        <v>924</v>
      </c>
      <c r="U39" s="13"/>
      <c r="V39" s="15">
        <v>500</v>
      </c>
      <c r="W39" s="13">
        <f t="shared" si="13"/>
        <v>760.4</v>
      </c>
      <c r="X39" s="15">
        <v>900</v>
      </c>
      <c r="Y39" s="16">
        <f t="shared" si="14"/>
        <v>6.6215149921094163</v>
      </c>
      <c r="Z39" s="13">
        <f t="shared" si="15"/>
        <v>2.8077327722251448</v>
      </c>
      <c r="AA39" s="13"/>
      <c r="AB39" s="13"/>
      <c r="AC39" s="13"/>
      <c r="AD39" s="13">
        <f>VLOOKUP(A:A,[4]TDSheet!$A:$D,4,0)</f>
        <v>546</v>
      </c>
      <c r="AE39" s="13">
        <f>VLOOKUP(A:A,[1]TDSheet!$A:$AF,32,0)</f>
        <v>641.4</v>
      </c>
      <c r="AF39" s="13">
        <f>VLOOKUP(A:A,[1]TDSheet!$A:$AG,33,0)</f>
        <v>638.79999999999995</v>
      </c>
      <c r="AG39" s="13">
        <f>VLOOKUP(A:A,[1]TDSheet!$A:$W,23,0)</f>
        <v>734.8</v>
      </c>
      <c r="AH39" s="13">
        <f>VLOOKUP(A:A,[3]TDSheet!$A:$D,4,0)</f>
        <v>856</v>
      </c>
      <c r="AI39" s="13">
        <f>VLOOKUP(A:A,[1]TDSheet!$A:$AI,35,0)</f>
        <v>0</v>
      </c>
      <c r="AJ39" s="13">
        <f t="shared" si="16"/>
        <v>369.6</v>
      </c>
      <c r="AK39" s="13">
        <f t="shared" si="17"/>
        <v>200</v>
      </c>
      <c r="AL39" s="13">
        <f t="shared" si="18"/>
        <v>360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856</v>
      </c>
      <c r="D40" s="8">
        <v>12496</v>
      </c>
      <c r="E40" s="8">
        <v>9594</v>
      </c>
      <c r="F40" s="8">
        <v>1039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10397</v>
      </c>
      <c r="K40" s="13">
        <f t="shared" si="12"/>
        <v>-803</v>
      </c>
      <c r="L40" s="13">
        <f>VLOOKUP(A:A,[1]TDSheet!$A:$V,22,0)</f>
        <v>1600</v>
      </c>
      <c r="M40" s="13">
        <f>VLOOKUP(A:A,[1]TDSheet!$A:$X,24,0)</f>
        <v>1500</v>
      </c>
      <c r="N40" s="13"/>
      <c r="O40" s="13"/>
      <c r="P40" s="13"/>
      <c r="Q40" s="13"/>
      <c r="R40" s="13"/>
      <c r="S40" s="13"/>
      <c r="T40" s="13">
        <v>640</v>
      </c>
      <c r="U40" s="13"/>
      <c r="V40" s="15">
        <v>1500</v>
      </c>
      <c r="W40" s="13">
        <f t="shared" si="13"/>
        <v>1042.8</v>
      </c>
      <c r="X40" s="15">
        <v>1600</v>
      </c>
      <c r="Y40" s="16">
        <f t="shared" si="14"/>
        <v>6.9418872266973537</v>
      </c>
      <c r="Z40" s="13">
        <f t="shared" si="15"/>
        <v>0.99635596471039511</v>
      </c>
      <c r="AA40" s="13"/>
      <c r="AB40" s="13"/>
      <c r="AC40" s="13"/>
      <c r="AD40" s="13">
        <f>VLOOKUP(A:A,[4]TDSheet!$A:$D,4,0)</f>
        <v>4380</v>
      </c>
      <c r="AE40" s="13">
        <f>VLOOKUP(A:A,[1]TDSheet!$A:$AF,32,0)</f>
        <v>663.2</v>
      </c>
      <c r="AF40" s="13">
        <f>VLOOKUP(A:A,[1]TDSheet!$A:$AG,33,0)</f>
        <v>796.8</v>
      </c>
      <c r="AG40" s="13">
        <f>VLOOKUP(A:A,[1]TDSheet!$A:$W,23,0)</f>
        <v>923.6</v>
      </c>
      <c r="AH40" s="13">
        <f>VLOOKUP(A:A,[3]TDSheet!$A:$D,4,0)</f>
        <v>1025</v>
      </c>
      <c r="AI40" s="13" t="str">
        <f>VLOOKUP(A:A,[1]TDSheet!$A:$AI,35,0)</f>
        <v>продиюнь</v>
      </c>
      <c r="AJ40" s="13">
        <f t="shared" si="16"/>
        <v>288</v>
      </c>
      <c r="AK40" s="13">
        <f t="shared" si="17"/>
        <v>675</v>
      </c>
      <c r="AL40" s="13">
        <f t="shared" si="18"/>
        <v>720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258.47899999999998</v>
      </c>
      <c r="D41" s="8">
        <v>629.91200000000003</v>
      </c>
      <c r="E41" s="8">
        <v>629.42700000000002</v>
      </c>
      <c r="F41" s="8">
        <v>243.869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603.51800000000003</v>
      </c>
      <c r="K41" s="13">
        <f t="shared" si="12"/>
        <v>25.908999999999992</v>
      </c>
      <c r="L41" s="13">
        <f>VLOOKUP(A:A,[1]TDSheet!$A:$V,22,0)</f>
        <v>150</v>
      </c>
      <c r="M41" s="13">
        <f>VLOOKUP(A:A,[1]TDSheet!$A:$X,24,0)</f>
        <v>130</v>
      </c>
      <c r="N41" s="13"/>
      <c r="O41" s="13"/>
      <c r="P41" s="13"/>
      <c r="Q41" s="13"/>
      <c r="R41" s="13"/>
      <c r="S41" s="13"/>
      <c r="T41" s="13"/>
      <c r="U41" s="13"/>
      <c r="V41" s="15">
        <v>130</v>
      </c>
      <c r="W41" s="13">
        <f t="shared" si="13"/>
        <v>125.8854</v>
      </c>
      <c r="X41" s="15">
        <v>170</v>
      </c>
      <c r="Y41" s="16">
        <f t="shared" si="14"/>
        <v>6.544595322412289</v>
      </c>
      <c r="Z41" s="13">
        <f t="shared" si="15"/>
        <v>1.9372302109696597</v>
      </c>
      <c r="AA41" s="13"/>
      <c r="AB41" s="13"/>
      <c r="AC41" s="13"/>
      <c r="AD41" s="13">
        <v>0</v>
      </c>
      <c r="AE41" s="13">
        <f>VLOOKUP(A:A,[1]TDSheet!$A:$AF,32,0)</f>
        <v>116.11120000000001</v>
      </c>
      <c r="AF41" s="13">
        <f>VLOOKUP(A:A,[1]TDSheet!$A:$AG,33,0)</f>
        <v>115.3874</v>
      </c>
      <c r="AG41" s="13">
        <f>VLOOKUP(A:A,[1]TDSheet!$A:$W,23,0)</f>
        <v>112.9008</v>
      </c>
      <c r="AH41" s="13">
        <f>VLOOKUP(A:A,[3]TDSheet!$A:$D,4,0)</f>
        <v>124.098</v>
      </c>
      <c r="AI41" s="13">
        <f>VLOOKUP(A:A,[1]TDSheet!$A:$AI,35,0)</f>
        <v>0</v>
      </c>
      <c r="AJ41" s="13">
        <f t="shared" si="16"/>
        <v>0</v>
      </c>
      <c r="AK41" s="13">
        <f t="shared" si="17"/>
        <v>130</v>
      </c>
      <c r="AL41" s="13">
        <f t="shared" si="18"/>
        <v>170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351</v>
      </c>
      <c r="D42" s="8">
        <v>1555</v>
      </c>
      <c r="E42" s="8">
        <v>790</v>
      </c>
      <c r="F42" s="8">
        <v>1071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856</v>
      </c>
      <c r="K42" s="13">
        <f t="shared" si="12"/>
        <v>-66</v>
      </c>
      <c r="L42" s="13">
        <f>VLOOKUP(A:A,[1]TDSheet!$A:$V,22,0)</f>
        <v>0</v>
      </c>
      <c r="M42" s="13">
        <f>VLOOKUP(A:A,[1]TDSheet!$A:$X,24,0)</f>
        <v>500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3"/>
        <v>158</v>
      </c>
      <c r="X42" s="15"/>
      <c r="Y42" s="16">
        <f t="shared" si="14"/>
        <v>9.9430379746835449</v>
      </c>
      <c r="Z42" s="13">
        <f t="shared" si="15"/>
        <v>6.7784810126582276</v>
      </c>
      <c r="AA42" s="13"/>
      <c r="AB42" s="13"/>
      <c r="AC42" s="13"/>
      <c r="AD42" s="13">
        <v>0</v>
      </c>
      <c r="AE42" s="13">
        <f>VLOOKUP(A:A,[1]TDSheet!$A:$AF,32,0)</f>
        <v>118</v>
      </c>
      <c r="AF42" s="13">
        <f>VLOOKUP(A:A,[1]TDSheet!$A:$AG,33,0)</f>
        <v>124.8</v>
      </c>
      <c r="AG42" s="13">
        <f>VLOOKUP(A:A,[1]TDSheet!$A:$W,23,0)</f>
        <v>168.4</v>
      </c>
      <c r="AH42" s="13">
        <f>VLOOKUP(A:A,[3]TDSheet!$A:$D,4,0)</f>
        <v>150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156</v>
      </c>
      <c r="D43" s="8">
        <v>2255</v>
      </c>
      <c r="E43" s="8">
        <v>1403</v>
      </c>
      <c r="F43" s="8">
        <v>961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1517</v>
      </c>
      <c r="K43" s="13">
        <f t="shared" si="12"/>
        <v>-114</v>
      </c>
      <c r="L43" s="13">
        <f>VLOOKUP(A:A,[1]TDSheet!$A:$V,22,0)</f>
        <v>320</v>
      </c>
      <c r="M43" s="13">
        <f>VLOOKUP(A:A,[1]TDSheet!$A:$X,24,0)</f>
        <v>330</v>
      </c>
      <c r="N43" s="13"/>
      <c r="O43" s="13"/>
      <c r="P43" s="13"/>
      <c r="Q43" s="13"/>
      <c r="R43" s="13"/>
      <c r="S43" s="13"/>
      <c r="T43" s="13"/>
      <c r="U43" s="13"/>
      <c r="V43" s="15">
        <v>100</v>
      </c>
      <c r="W43" s="13">
        <f t="shared" si="13"/>
        <v>280.60000000000002</v>
      </c>
      <c r="X43" s="15">
        <v>200</v>
      </c>
      <c r="Y43" s="16">
        <f t="shared" si="14"/>
        <v>6.8104062722736991</v>
      </c>
      <c r="Z43" s="13">
        <f t="shared" si="15"/>
        <v>3.4248039914468991</v>
      </c>
      <c r="AA43" s="13"/>
      <c r="AB43" s="13"/>
      <c r="AC43" s="13"/>
      <c r="AD43" s="13">
        <v>0</v>
      </c>
      <c r="AE43" s="13">
        <f>VLOOKUP(A:A,[1]TDSheet!$A:$AF,32,0)</f>
        <v>195.8</v>
      </c>
      <c r="AF43" s="13">
        <f>VLOOKUP(A:A,[1]TDSheet!$A:$AG,33,0)</f>
        <v>253.6</v>
      </c>
      <c r="AG43" s="13">
        <f>VLOOKUP(A:A,[1]TDSheet!$A:$W,23,0)</f>
        <v>294.60000000000002</v>
      </c>
      <c r="AH43" s="13">
        <f>VLOOKUP(A:A,[3]TDSheet!$A:$D,4,0)</f>
        <v>326</v>
      </c>
      <c r="AI43" s="13" t="str">
        <f>VLOOKUP(A:A,[1]TDSheet!$A:$AI,35,0)</f>
        <v>склад</v>
      </c>
      <c r="AJ43" s="13">
        <f t="shared" si="16"/>
        <v>0</v>
      </c>
      <c r="AK43" s="13">
        <f t="shared" si="17"/>
        <v>35</v>
      </c>
      <c r="AL43" s="13">
        <f t="shared" si="18"/>
        <v>70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104.227</v>
      </c>
      <c r="D44" s="8">
        <v>331.17599999999999</v>
      </c>
      <c r="E44" s="8">
        <v>265.226</v>
      </c>
      <c r="F44" s="8">
        <v>160.79599999999999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279.245</v>
      </c>
      <c r="K44" s="13">
        <f t="shared" si="12"/>
        <v>-14.019000000000005</v>
      </c>
      <c r="L44" s="13">
        <f>VLOOKUP(A:A,[1]TDSheet!$A:$V,22,0)</f>
        <v>70</v>
      </c>
      <c r="M44" s="13">
        <f>VLOOKUP(A:A,[1]TDSheet!$A:$X,24,0)</f>
        <v>70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3"/>
        <v>53.045200000000001</v>
      </c>
      <c r="X44" s="15">
        <v>60</v>
      </c>
      <c r="Y44" s="16">
        <f t="shared" si="14"/>
        <v>6.8016710277272967</v>
      </c>
      <c r="Z44" s="13">
        <f t="shared" si="15"/>
        <v>3.0313016069314469</v>
      </c>
      <c r="AA44" s="13"/>
      <c r="AB44" s="13"/>
      <c r="AC44" s="13"/>
      <c r="AD44" s="13">
        <v>0</v>
      </c>
      <c r="AE44" s="13">
        <f>VLOOKUP(A:A,[1]TDSheet!$A:$AF,32,0)</f>
        <v>48.593000000000004</v>
      </c>
      <c r="AF44" s="13">
        <f>VLOOKUP(A:A,[1]TDSheet!$A:$AG,33,0)</f>
        <v>50.930399999999999</v>
      </c>
      <c r="AG44" s="13">
        <f>VLOOKUP(A:A,[1]TDSheet!$A:$W,23,0)</f>
        <v>55.573400000000007</v>
      </c>
      <c r="AH44" s="13">
        <f>VLOOKUP(A:A,[3]TDSheet!$A:$D,4,0)</f>
        <v>53.719000000000001</v>
      </c>
      <c r="AI44" s="13" t="str">
        <f>VLOOKUP(A:A,[1]TDSheet!$A:$AI,35,0)</f>
        <v>увел</v>
      </c>
      <c r="AJ44" s="13">
        <f t="shared" si="16"/>
        <v>0</v>
      </c>
      <c r="AK44" s="13">
        <f t="shared" si="17"/>
        <v>0</v>
      </c>
      <c r="AL44" s="13">
        <f t="shared" si="18"/>
        <v>60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675</v>
      </c>
      <c r="D45" s="8">
        <v>1547</v>
      </c>
      <c r="E45" s="8">
        <v>1210</v>
      </c>
      <c r="F45" s="8">
        <v>974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1275</v>
      </c>
      <c r="K45" s="13">
        <f t="shared" si="12"/>
        <v>-65</v>
      </c>
      <c r="L45" s="13">
        <f>VLOOKUP(A:A,[1]TDSheet!$A:$V,22,0)</f>
        <v>200</v>
      </c>
      <c r="M45" s="13">
        <f>VLOOKUP(A:A,[1]TDSheet!$A:$X,24,0)</f>
        <v>250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3"/>
        <v>242</v>
      </c>
      <c r="X45" s="15">
        <v>250</v>
      </c>
      <c r="Y45" s="16">
        <f t="shared" si="14"/>
        <v>6.9173553719008263</v>
      </c>
      <c r="Z45" s="13">
        <f t="shared" si="15"/>
        <v>4.0247933884297522</v>
      </c>
      <c r="AA45" s="13"/>
      <c r="AB45" s="13"/>
      <c r="AC45" s="13"/>
      <c r="AD45" s="13">
        <v>0</v>
      </c>
      <c r="AE45" s="13">
        <f>VLOOKUP(A:A,[1]TDSheet!$A:$AF,32,0)</f>
        <v>336.8</v>
      </c>
      <c r="AF45" s="13">
        <f>VLOOKUP(A:A,[1]TDSheet!$A:$AG,33,0)</f>
        <v>314.2</v>
      </c>
      <c r="AG45" s="13">
        <f>VLOOKUP(A:A,[1]TDSheet!$A:$W,23,0)</f>
        <v>263.8</v>
      </c>
      <c r="AH45" s="13">
        <f>VLOOKUP(A:A,[3]TDSheet!$A:$D,4,0)</f>
        <v>334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100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606</v>
      </c>
      <c r="D46" s="8">
        <v>3388</v>
      </c>
      <c r="E46" s="8">
        <v>2646</v>
      </c>
      <c r="F46" s="8">
        <v>1287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2869</v>
      </c>
      <c r="K46" s="13">
        <f t="shared" si="12"/>
        <v>-223</v>
      </c>
      <c r="L46" s="13">
        <f>VLOOKUP(A:A,[1]TDSheet!$A:$V,22,0)</f>
        <v>600</v>
      </c>
      <c r="M46" s="13">
        <f>VLOOKUP(A:A,[1]TDSheet!$A:$X,24,0)</f>
        <v>600</v>
      </c>
      <c r="N46" s="13"/>
      <c r="O46" s="13"/>
      <c r="P46" s="13"/>
      <c r="Q46" s="13"/>
      <c r="R46" s="13"/>
      <c r="S46" s="13"/>
      <c r="T46" s="13"/>
      <c r="U46" s="13"/>
      <c r="V46" s="15">
        <v>300</v>
      </c>
      <c r="W46" s="13">
        <f t="shared" si="13"/>
        <v>529.20000000000005</v>
      </c>
      <c r="X46" s="15">
        <v>700</v>
      </c>
      <c r="Y46" s="16">
        <f t="shared" si="14"/>
        <v>6.5891912320483748</v>
      </c>
      <c r="Z46" s="13">
        <f t="shared" si="15"/>
        <v>2.4319727891156462</v>
      </c>
      <c r="AA46" s="13"/>
      <c r="AB46" s="13"/>
      <c r="AC46" s="13"/>
      <c r="AD46" s="13">
        <v>0</v>
      </c>
      <c r="AE46" s="13">
        <f>VLOOKUP(A:A,[1]TDSheet!$A:$AF,32,0)</f>
        <v>486</v>
      </c>
      <c r="AF46" s="13">
        <f>VLOOKUP(A:A,[1]TDSheet!$A:$AG,33,0)</f>
        <v>501.4</v>
      </c>
      <c r="AG46" s="13">
        <f>VLOOKUP(A:A,[1]TDSheet!$A:$W,23,0)</f>
        <v>515.20000000000005</v>
      </c>
      <c r="AH46" s="13">
        <f>VLOOKUP(A:A,[3]TDSheet!$A:$D,4,0)</f>
        <v>644</v>
      </c>
      <c r="AI46" s="13">
        <f>VLOOKUP(A:A,[1]TDSheet!$A:$AI,35,0)</f>
        <v>0</v>
      </c>
      <c r="AJ46" s="13">
        <f t="shared" si="16"/>
        <v>0</v>
      </c>
      <c r="AK46" s="13">
        <f t="shared" si="17"/>
        <v>120</v>
      </c>
      <c r="AL46" s="13">
        <f t="shared" si="18"/>
        <v>280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47.127000000000002</v>
      </c>
      <c r="D47" s="8">
        <v>149.62299999999999</v>
      </c>
      <c r="E47" s="8">
        <v>131.779</v>
      </c>
      <c r="F47" s="8">
        <v>63.500999999999998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138.71899999999999</v>
      </c>
      <c r="K47" s="13">
        <f t="shared" si="12"/>
        <v>-6.9399999999999977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3"/>
        <v>26.355799999999999</v>
      </c>
      <c r="X47" s="15">
        <v>30</v>
      </c>
      <c r="Y47" s="16">
        <f t="shared" si="14"/>
        <v>6.9624522875420221</v>
      </c>
      <c r="Z47" s="13">
        <f t="shared" si="15"/>
        <v>2.4093747865744923</v>
      </c>
      <c r="AA47" s="13"/>
      <c r="AB47" s="13"/>
      <c r="AC47" s="13"/>
      <c r="AD47" s="13">
        <v>0</v>
      </c>
      <c r="AE47" s="13">
        <f>VLOOKUP(A:A,[1]TDSheet!$A:$AF,32,0)</f>
        <v>22.509800000000002</v>
      </c>
      <c r="AF47" s="13">
        <f>VLOOKUP(A:A,[1]TDSheet!$A:$AG,33,0)</f>
        <v>19.889800000000001</v>
      </c>
      <c r="AG47" s="13">
        <f>VLOOKUP(A:A,[1]TDSheet!$A:$W,23,0)</f>
        <v>23.938600000000001</v>
      </c>
      <c r="AH47" s="13">
        <f>VLOOKUP(A:A,[3]TDSheet!$A:$D,4,0)</f>
        <v>20.306999999999999</v>
      </c>
      <c r="AI47" s="13" t="str">
        <f>VLOOKUP(A:A,[1]TDSheet!$A:$AI,35,0)</f>
        <v>склад</v>
      </c>
      <c r="AJ47" s="13">
        <f t="shared" si="16"/>
        <v>0</v>
      </c>
      <c r="AK47" s="13">
        <f t="shared" si="17"/>
        <v>30</v>
      </c>
      <c r="AL47" s="13">
        <f t="shared" si="18"/>
        <v>30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190.51300000000001</v>
      </c>
      <c r="D48" s="8">
        <v>517.005</v>
      </c>
      <c r="E48" s="8">
        <v>544.96299999999997</v>
      </c>
      <c r="F48" s="8">
        <v>145.03299999999999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554.05399999999997</v>
      </c>
      <c r="K48" s="13">
        <f t="shared" si="12"/>
        <v>-9.0910000000000082</v>
      </c>
      <c r="L48" s="13">
        <f>VLOOKUP(A:A,[1]TDSheet!$A:$V,22,0)</f>
        <v>150</v>
      </c>
      <c r="M48" s="13">
        <f>VLOOKUP(A:A,[1]TDSheet!$A:$X,24,0)</f>
        <v>150</v>
      </c>
      <c r="N48" s="13"/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3"/>
        <v>108.9926</v>
      </c>
      <c r="X48" s="15">
        <v>160</v>
      </c>
      <c r="Y48" s="16">
        <f t="shared" si="14"/>
        <v>6.4686318153709523</v>
      </c>
      <c r="Z48" s="13">
        <f t="shared" si="15"/>
        <v>1.3306683206015821</v>
      </c>
      <c r="AA48" s="13"/>
      <c r="AB48" s="13"/>
      <c r="AC48" s="13"/>
      <c r="AD48" s="13">
        <v>0</v>
      </c>
      <c r="AE48" s="13">
        <f>VLOOKUP(A:A,[1]TDSheet!$A:$AF,32,0)</f>
        <v>82.872600000000006</v>
      </c>
      <c r="AF48" s="13">
        <f>VLOOKUP(A:A,[1]TDSheet!$A:$AG,33,0)</f>
        <v>94.284400000000005</v>
      </c>
      <c r="AG48" s="13">
        <f>VLOOKUP(A:A,[1]TDSheet!$A:$W,23,0)</f>
        <v>89.437600000000003</v>
      </c>
      <c r="AH48" s="13">
        <f>VLOOKUP(A:A,[3]TDSheet!$A:$D,4,0)</f>
        <v>94.373999999999995</v>
      </c>
      <c r="AI48" s="13">
        <f>VLOOKUP(A:A,[1]TDSheet!$A:$AI,35,0)</f>
        <v>0</v>
      </c>
      <c r="AJ48" s="13">
        <f t="shared" si="16"/>
        <v>0</v>
      </c>
      <c r="AK48" s="13">
        <f t="shared" si="17"/>
        <v>100</v>
      </c>
      <c r="AL48" s="13">
        <f t="shared" si="18"/>
        <v>160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296</v>
      </c>
      <c r="D49" s="8">
        <v>2100</v>
      </c>
      <c r="E49" s="8">
        <v>1526</v>
      </c>
      <c r="F49" s="8">
        <v>840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1665</v>
      </c>
      <c r="K49" s="13">
        <f t="shared" si="12"/>
        <v>-139</v>
      </c>
      <c r="L49" s="13">
        <f>VLOOKUP(A:A,[1]TDSheet!$A:$V,22,0)</f>
        <v>300</v>
      </c>
      <c r="M49" s="13">
        <f>VLOOKUP(A:A,[1]TDSheet!$A:$X,24,0)</f>
        <v>350</v>
      </c>
      <c r="N49" s="13"/>
      <c r="O49" s="13"/>
      <c r="P49" s="13"/>
      <c r="Q49" s="13"/>
      <c r="R49" s="13"/>
      <c r="S49" s="13"/>
      <c r="T49" s="13"/>
      <c r="U49" s="13"/>
      <c r="V49" s="15">
        <v>200</v>
      </c>
      <c r="W49" s="13">
        <f t="shared" si="13"/>
        <v>305.2</v>
      </c>
      <c r="X49" s="15">
        <v>350</v>
      </c>
      <c r="Y49" s="16">
        <f t="shared" si="14"/>
        <v>6.6841415465268676</v>
      </c>
      <c r="Z49" s="13">
        <f t="shared" si="15"/>
        <v>2.7522935779816513</v>
      </c>
      <c r="AA49" s="13"/>
      <c r="AB49" s="13"/>
      <c r="AC49" s="13"/>
      <c r="AD49" s="13">
        <v>0</v>
      </c>
      <c r="AE49" s="13">
        <f>VLOOKUP(A:A,[1]TDSheet!$A:$AF,32,0)</f>
        <v>255.2</v>
      </c>
      <c r="AF49" s="13">
        <f>VLOOKUP(A:A,[1]TDSheet!$A:$AG,33,0)</f>
        <v>266.2</v>
      </c>
      <c r="AG49" s="13">
        <f>VLOOKUP(A:A,[1]TDSheet!$A:$W,23,0)</f>
        <v>297.8</v>
      </c>
      <c r="AH49" s="13">
        <f>VLOOKUP(A:A,[3]TDSheet!$A:$D,4,0)</f>
        <v>328</v>
      </c>
      <c r="AI49" s="13">
        <f>VLOOKUP(A:A,[1]TDSheet!$A:$AI,35,0)</f>
        <v>0</v>
      </c>
      <c r="AJ49" s="13">
        <f t="shared" si="16"/>
        <v>0</v>
      </c>
      <c r="AK49" s="13">
        <f t="shared" si="17"/>
        <v>70</v>
      </c>
      <c r="AL49" s="13">
        <f t="shared" si="18"/>
        <v>122.49999999999999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311</v>
      </c>
      <c r="D50" s="8">
        <v>4904</v>
      </c>
      <c r="E50" s="18">
        <v>2626</v>
      </c>
      <c r="F50" s="18">
        <v>1514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2225</v>
      </c>
      <c r="K50" s="13">
        <f t="shared" si="12"/>
        <v>401</v>
      </c>
      <c r="L50" s="13">
        <f>VLOOKUP(A:A,[1]TDSheet!$A:$V,22,0)</f>
        <v>700</v>
      </c>
      <c r="M50" s="13">
        <f>VLOOKUP(A:A,[1]TDSheet!$A:$X,24,0)</f>
        <v>600</v>
      </c>
      <c r="N50" s="13"/>
      <c r="O50" s="13"/>
      <c r="P50" s="13"/>
      <c r="Q50" s="13"/>
      <c r="R50" s="13"/>
      <c r="S50" s="13"/>
      <c r="T50" s="13"/>
      <c r="U50" s="13"/>
      <c r="V50" s="15">
        <v>200</v>
      </c>
      <c r="W50" s="13">
        <f t="shared" si="13"/>
        <v>525.20000000000005</v>
      </c>
      <c r="X50" s="15">
        <v>600</v>
      </c>
      <c r="Y50" s="16">
        <f t="shared" si="14"/>
        <v>6.8811881188118802</v>
      </c>
      <c r="Z50" s="13">
        <f t="shared" si="15"/>
        <v>2.8827113480578825</v>
      </c>
      <c r="AA50" s="13"/>
      <c r="AB50" s="13"/>
      <c r="AC50" s="13"/>
      <c r="AD50" s="13">
        <v>0</v>
      </c>
      <c r="AE50" s="13">
        <f>VLOOKUP(A:A,[1]TDSheet!$A:$AF,32,0)</f>
        <v>450.8</v>
      </c>
      <c r="AF50" s="13">
        <f>VLOOKUP(A:A,[1]TDSheet!$A:$AG,33,0)</f>
        <v>455.2</v>
      </c>
      <c r="AG50" s="13">
        <f>VLOOKUP(A:A,[1]TDSheet!$A:$W,23,0)</f>
        <v>532.6</v>
      </c>
      <c r="AH50" s="13">
        <f>VLOOKUP(A:A,[3]TDSheet!$A:$D,4,0)</f>
        <v>481</v>
      </c>
      <c r="AI50" s="13">
        <f>VLOOKUP(A:A,[1]TDSheet!$A:$AI,35,0)</f>
        <v>0</v>
      </c>
      <c r="AJ50" s="13">
        <f t="shared" si="16"/>
        <v>0</v>
      </c>
      <c r="AK50" s="13">
        <f t="shared" si="17"/>
        <v>70</v>
      </c>
      <c r="AL50" s="13">
        <f t="shared" si="18"/>
        <v>210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435</v>
      </c>
      <c r="D51" s="8">
        <v>1714</v>
      </c>
      <c r="E51" s="8">
        <v>1348</v>
      </c>
      <c r="F51" s="8">
        <v>744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1437</v>
      </c>
      <c r="K51" s="13">
        <f t="shared" si="12"/>
        <v>-89</v>
      </c>
      <c r="L51" s="13">
        <f>VLOOKUP(A:A,[1]TDSheet!$A:$V,22,0)</f>
        <v>300</v>
      </c>
      <c r="M51" s="13">
        <f>VLOOKUP(A:A,[1]TDSheet!$A:$X,24,0)</f>
        <v>250</v>
      </c>
      <c r="N51" s="13"/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3"/>
        <v>269.60000000000002</v>
      </c>
      <c r="X51" s="15">
        <v>300</v>
      </c>
      <c r="Y51" s="16">
        <f t="shared" si="14"/>
        <v>6.654302670623145</v>
      </c>
      <c r="Z51" s="13">
        <f t="shared" si="15"/>
        <v>2.7596439169139462</v>
      </c>
      <c r="AA51" s="13"/>
      <c r="AB51" s="13"/>
      <c r="AC51" s="13"/>
      <c r="AD51" s="13">
        <v>0</v>
      </c>
      <c r="AE51" s="13">
        <f>VLOOKUP(A:A,[1]TDSheet!$A:$AF,32,0)</f>
        <v>192</v>
      </c>
      <c r="AF51" s="13">
        <f>VLOOKUP(A:A,[1]TDSheet!$A:$AG,33,0)</f>
        <v>231.2</v>
      </c>
      <c r="AG51" s="13">
        <f>VLOOKUP(A:A,[1]TDSheet!$A:$W,23,0)</f>
        <v>253.6</v>
      </c>
      <c r="AH51" s="13">
        <f>VLOOKUP(A:A,[3]TDSheet!$A:$D,4,0)</f>
        <v>316</v>
      </c>
      <c r="AI51" s="13" t="str">
        <f>VLOOKUP(A:A,[1]TDSheet!$A:$AI,35,0)</f>
        <v>складзавод</v>
      </c>
      <c r="AJ51" s="13">
        <f t="shared" si="16"/>
        <v>0</v>
      </c>
      <c r="AK51" s="13">
        <f t="shared" si="17"/>
        <v>80</v>
      </c>
      <c r="AL51" s="13">
        <f t="shared" si="18"/>
        <v>120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73.111000000000004</v>
      </c>
      <c r="D52" s="8">
        <v>410.60899999999998</v>
      </c>
      <c r="E52" s="8">
        <v>312.55500000000001</v>
      </c>
      <c r="F52" s="8">
        <v>157.61600000000001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337.15100000000001</v>
      </c>
      <c r="K52" s="13">
        <f t="shared" si="12"/>
        <v>-24.596000000000004</v>
      </c>
      <c r="L52" s="13">
        <f>VLOOKUP(A:A,[1]TDSheet!$A:$V,22,0)</f>
        <v>90</v>
      </c>
      <c r="M52" s="13">
        <f>VLOOKUP(A:A,[1]TDSheet!$A:$X,24,0)</f>
        <v>80</v>
      </c>
      <c r="N52" s="13"/>
      <c r="O52" s="13"/>
      <c r="P52" s="13"/>
      <c r="Q52" s="13"/>
      <c r="R52" s="13"/>
      <c r="S52" s="13"/>
      <c r="T52" s="13"/>
      <c r="U52" s="13"/>
      <c r="V52" s="15">
        <v>50</v>
      </c>
      <c r="W52" s="13">
        <f t="shared" si="13"/>
        <v>62.511000000000003</v>
      </c>
      <c r="X52" s="15">
        <v>50</v>
      </c>
      <c r="Y52" s="16">
        <f t="shared" si="14"/>
        <v>6.840652045240037</v>
      </c>
      <c r="Z52" s="13">
        <f t="shared" si="15"/>
        <v>2.5214122314472656</v>
      </c>
      <c r="AA52" s="13"/>
      <c r="AB52" s="13"/>
      <c r="AC52" s="13"/>
      <c r="AD52" s="13">
        <v>0</v>
      </c>
      <c r="AE52" s="13">
        <f>VLOOKUP(A:A,[1]TDSheet!$A:$AF,32,0)</f>
        <v>50.523000000000003</v>
      </c>
      <c r="AF52" s="13">
        <f>VLOOKUP(A:A,[1]TDSheet!$A:$AG,33,0)</f>
        <v>52.375399999999999</v>
      </c>
      <c r="AG52" s="13">
        <f>VLOOKUP(A:A,[1]TDSheet!$A:$W,23,0)</f>
        <v>58.301199999999994</v>
      </c>
      <c r="AH52" s="13">
        <f>VLOOKUP(A:A,[3]TDSheet!$A:$D,4,0)</f>
        <v>89.045000000000002</v>
      </c>
      <c r="AI52" s="13" t="str">
        <f>VLOOKUP(A:A,[1]TDSheet!$A:$AI,35,0)</f>
        <v>увел</v>
      </c>
      <c r="AJ52" s="13">
        <f t="shared" si="16"/>
        <v>0</v>
      </c>
      <c r="AK52" s="13">
        <f t="shared" si="17"/>
        <v>50</v>
      </c>
      <c r="AL52" s="13">
        <f t="shared" si="18"/>
        <v>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249.535</v>
      </c>
      <c r="D53" s="8">
        <v>831.97199999999998</v>
      </c>
      <c r="E53" s="8">
        <v>749.55799999999999</v>
      </c>
      <c r="F53" s="8">
        <v>305.48200000000003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848.08500000000004</v>
      </c>
      <c r="K53" s="13">
        <f t="shared" si="12"/>
        <v>-98.527000000000044</v>
      </c>
      <c r="L53" s="13">
        <f>VLOOKUP(A:A,[1]TDSheet!$A:$V,22,0)</f>
        <v>210</v>
      </c>
      <c r="M53" s="13">
        <f>VLOOKUP(A:A,[1]TDSheet!$A:$X,24,0)</f>
        <v>200</v>
      </c>
      <c r="N53" s="13"/>
      <c r="O53" s="13"/>
      <c r="P53" s="13"/>
      <c r="Q53" s="13"/>
      <c r="R53" s="13"/>
      <c r="S53" s="13"/>
      <c r="T53" s="13"/>
      <c r="U53" s="13"/>
      <c r="V53" s="15">
        <v>150</v>
      </c>
      <c r="W53" s="13">
        <f t="shared" si="13"/>
        <v>149.91159999999999</v>
      </c>
      <c r="X53" s="15">
        <v>150</v>
      </c>
      <c r="Y53" s="16">
        <f t="shared" si="14"/>
        <v>6.7738720686057654</v>
      </c>
      <c r="Z53" s="13">
        <f t="shared" si="15"/>
        <v>2.0377475792400324</v>
      </c>
      <c r="AA53" s="13"/>
      <c r="AB53" s="13"/>
      <c r="AC53" s="13"/>
      <c r="AD53" s="13">
        <v>0</v>
      </c>
      <c r="AE53" s="13">
        <f>VLOOKUP(A:A,[1]TDSheet!$A:$AF,32,0)</f>
        <v>131.45999999999998</v>
      </c>
      <c r="AF53" s="13">
        <f>VLOOKUP(A:A,[1]TDSheet!$A:$AG,33,0)</f>
        <v>127.149</v>
      </c>
      <c r="AG53" s="13">
        <f>VLOOKUP(A:A,[1]TDSheet!$A:$W,23,0)</f>
        <v>140.59020000000001</v>
      </c>
      <c r="AH53" s="13">
        <f>VLOOKUP(A:A,[3]TDSheet!$A:$D,4,0)</f>
        <v>187.762</v>
      </c>
      <c r="AI53" s="13">
        <f>VLOOKUP(A:A,[1]TDSheet!$A:$AI,35,0)</f>
        <v>0</v>
      </c>
      <c r="AJ53" s="13">
        <f t="shared" si="16"/>
        <v>0</v>
      </c>
      <c r="AK53" s="13">
        <f t="shared" si="17"/>
        <v>150</v>
      </c>
      <c r="AL53" s="13">
        <f t="shared" si="18"/>
        <v>150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33.395000000000003</v>
      </c>
      <c r="D54" s="8">
        <v>75.224000000000004</v>
      </c>
      <c r="E54" s="8">
        <v>47.889000000000003</v>
      </c>
      <c r="F54" s="8">
        <v>45.71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60.15</v>
      </c>
      <c r="K54" s="13">
        <f t="shared" si="12"/>
        <v>-12.260999999999996</v>
      </c>
      <c r="L54" s="13">
        <f>VLOOKUP(A:A,[1]TDSheet!$A:$V,22,0)</f>
        <v>0</v>
      </c>
      <c r="M54" s="13">
        <f>VLOOKUP(A:A,[1]TDSheet!$A:$X,24,0)</f>
        <v>10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3"/>
        <v>9.5777999999999999</v>
      </c>
      <c r="X54" s="15">
        <v>10</v>
      </c>
      <c r="Y54" s="16">
        <f t="shared" si="14"/>
        <v>6.8606569358307761</v>
      </c>
      <c r="Z54" s="13">
        <f t="shared" si="15"/>
        <v>4.7724947273904235</v>
      </c>
      <c r="AA54" s="13"/>
      <c r="AB54" s="13"/>
      <c r="AC54" s="13"/>
      <c r="AD54" s="13">
        <v>0</v>
      </c>
      <c r="AE54" s="13">
        <f>VLOOKUP(A:A,[1]TDSheet!$A:$AF,32,0)</f>
        <v>7.8105999999999991</v>
      </c>
      <c r="AF54" s="13">
        <f>VLOOKUP(A:A,[1]TDSheet!$A:$AG,33,0)</f>
        <v>6.875</v>
      </c>
      <c r="AG54" s="13">
        <f>VLOOKUP(A:A,[1]TDSheet!$A:$W,23,0)</f>
        <v>6.2944000000000004</v>
      </c>
      <c r="AH54" s="13">
        <f>VLOOKUP(A:A,[3]TDSheet!$A:$D,4,0)</f>
        <v>16.356000000000002</v>
      </c>
      <c r="AI54" s="13" t="str">
        <f>VLOOKUP(A:A,[1]TDSheet!$A:$AI,35,0)</f>
        <v>склад</v>
      </c>
      <c r="AJ54" s="13">
        <f t="shared" si="16"/>
        <v>0</v>
      </c>
      <c r="AK54" s="13">
        <f t="shared" si="17"/>
        <v>0</v>
      </c>
      <c r="AL54" s="13">
        <f t="shared" si="18"/>
        <v>10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354.28899999999999</v>
      </c>
      <c r="D55" s="8">
        <v>5624.2179999999998</v>
      </c>
      <c r="E55" s="8">
        <v>3952.82</v>
      </c>
      <c r="F55" s="8">
        <v>1896.8920000000001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3807.1840000000002</v>
      </c>
      <c r="K55" s="13">
        <f t="shared" si="12"/>
        <v>145.63599999999997</v>
      </c>
      <c r="L55" s="13">
        <f>VLOOKUP(A:A,[1]TDSheet!$A:$V,22,0)</f>
        <v>1100</v>
      </c>
      <c r="M55" s="13">
        <f>VLOOKUP(A:A,[1]TDSheet!$A:$X,24,0)</f>
        <v>1000</v>
      </c>
      <c r="N55" s="13"/>
      <c r="O55" s="13"/>
      <c r="P55" s="13"/>
      <c r="Q55" s="13"/>
      <c r="R55" s="13"/>
      <c r="S55" s="13"/>
      <c r="T55" s="13"/>
      <c r="U55" s="13"/>
      <c r="V55" s="15">
        <v>300</v>
      </c>
      <c r="W55" s="13">
        <f t="shared" si="13"/>
        <v>790.56400000000008</v>
      </c>
      <c r="X55" s="15">
        <v>900</v>
      </c>
      <c r="Y55" s="16">
        <f t="shared" si="14"/>
        <v>6.5736512160938254</v>
      </c>
      <c r="Z55" s="13">
        <f t="shared" si="15"/>
        <v>2.3994161130534652</v>
      </c>
      <c r="AA55" s="13"/>
      <c r="AB55" s="13"/>
      <c r="AC55" s="13"/>
      <c r="AD55" s="13">
        <v>0</v>
      </c>
      <c r="AE55" s="13">
        <f>VLOOKUP(A:A,[1]TDSheet!$A:$AF,32,0)</f>
        <v>714.62659999999994</v>
      </c>
      <c r="AF55" s="13">
        <f>VLOOKUP(A:A,[1]TDSheet!$A:$AG,33,0)</f>
        <v>663.74459999999999</v>
      </c>
      <c r="AG55" s="13">
        <f>VLOOKUP(A:A,[1]TDSheet!$A:$W,23,0)</f>
        <v>831.73439999999994</v>
      </c>
      <c r="AH55" s="13">
        <f>VLOOKUP(A:A,[3]TDSheet!$A:$D,4,0)</f>
        <v>980.202</v>
      </c>
      <c r="AI55" s="13" t="str">
        <f>VLOOKUP(A:A,[1]TDSheet!$A:$AI,35,0)</f>
        <v>июньяб</v>
      </c>
      <c r="AJ55" s="13">
        <f t="shared" si="16"/>
        <v>0</v>
      </c>
      <c r="AK55" s="13">
        <f t="shared" si="17"/>
        <v>300</v>
      </c>
      <c r="AL55" s="13">
        <f t="shared" si="18"/>
        <v>900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1402</v>
      </c>
      <c r="D56" s="8">
        <v>14086</v>
      </c>
      <c r="E56" s="18">
        <v>7631</v>
      </c>
      <c r="F56" s="19">
        <v>2614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5409</v>
      </c>
      <c r="K56" s="13">
        <f t="shared" si="12"/>
        <v>2222</v>
      </c>
      <c r="L56" s="13">
        <f>VLOOKUP(A:A,[1]TDSheet!$A:$V,22,0)</f>
        <v>1500</v>
      </c>
      <c r="M56" s="13">
        <f>VLOOKUP(A:A,[1]TDSheet!$A:$X,24,0)</f>
        <v>1200</v>
      </c>
      <c r="N56" s="13"/>
      <c r="O56" s="13"/>
      <c r="P56" s="13"/>
      <c r="Q56" s="13"/>
      <c r="R56" s="13"/>
      <c r="S56" s="13"/>
      <c r="T56" s="13">
        <v>1850</v>
      </c>
      <c r="U56" s="13"/>
      <c r="V56" s="15">
        <v>500</v>
      </c>
      <c r="W56" s="13">
        <f t="shared" si="13"/>
        <v>1060.2</v>
      </c>
      <c r="X56" s="15">
        <v>1000</v>
      </c>
      <c r="Y56" s="16">
        <f t="shared" si="14"/>
        <v>6.4270892284474623</v>
      </c>
      <c r="Z56" s="13">
        <f t="shared" si="15"/>
        <v>2.4655725334842482</v>
      </c>
      <c r="AA56" s="13"/>
      <c r="AB56" s="13"/>
      <c r="AC56" s="13"/>
      <c r="AD56" s="13">
        <f>VLOOKUP(A:A,[4]TDSheet!$A:$D,4,0)</f>
        <v>2330</v>
      </c>
      <c r="AE56" s="13">
        <f>VLOOKUP(A:A,[1]TDSheet!$A:$AF,32,0)</f>
        <v>970.8</v>
      </c>
      <c r="AF56" s="13">
        <f>VLOOKUP(A:A,[1]TDSheet!$A:$AG,33,0)</f>
        <v>1032.8</v>
      </c>
      <c r="AG56" s="13">
        <f>VLOOKUP(A:A,[1]TDSheet!$A:$W,23,0)</f>
        <v>1080.5999999999999</v>
      </c>
      <c r="AH56" s="13">
        <f>VLOOKUP(A:A,[3]TDSheet!$A:$D,4,0)</f>
        <v>648</v>
      </c>
      <c r="AI56" s="13" t="str">
        <f>VLOOKUP(A:A,[1]TDSheet!$A:$AI,35,0)</f>
        <v>оконч</v>
      </c>
      <c r="AJ56" s="13">
        <f t="shared" si="16"/>
        <v>832.5</v>
      </c>
      <c r="AK56" s="13">
        <f t="shared" si="17"/>
        <v>225</v>
      </c>
      <c r="AL56" s="13">
        <f t="shared" si="18"/>
        <v>450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1523</v>
      </c>
      <c r="D57" s="8">
        <v>21050</v>
      </c>
      <c r="E57" s="8">
        <v>6312</v>
      </c>
      <c r="F57" s="8">
        <v>2852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6606</v>
      </c>
      <c r="K57" s="13">
        <f t="shared" si="12"/>
        <v>-294</v>
      </c>
      <c r="L57" s="13">
        <f>VLOOKUP(A:A,[1]TDSheet!$A:$V,22,0)</f>
        <v>900</v>
      </c>
      <c r="M57" s="13">
        <f>VLOOKUP(A:A,[1]TDSheet!$A:$X,24,0)</f>
        <v>900</v>
      </c>
      <c r="N57" s="13"/>
      <c r="O57" s="13"/>
      <c r="P57" s="13"/>
      <c r="Q57" s="13"/>
      <c r="R57" s="13"/>
      <c r="S57" s="13"/>
      <c r="T57" s="13">
        <v>620</v>
      </c>
      <c r="U57" s="13"/>
      <c r="V57" s="15">
        <v>400</v>
      </c>
      <c r="W57" s="13">
        <f t="shared" si="13"/>
        <v>864.4</v>
      </c>
      <c r="X57" s="15">
        <v>1000</v>
      </c>
      <c r="Y57" s="16">
        <f t="shared" si="14"/>
        <v>7.0013882461823229</v>
      </c>
      <c r="Z57" s="13">
        <f t="shared" si="15"/>
        <v>3.2993984266543266</v>
      </c>
      <c r="AA57" s="13"/>
      <c r="AB57" s="13"/>
      <c r="AC57" s="13"/>
      <c r="AD57" s="13">
        <f>VLOOKUP(A:A,[4]TDSheet!$A:$D,4,0)</f>
        <v>1990</v>
      </c>
      <c r="AE57" s="13">
        <f>VLOOKUP(A:A,[1]TDSheet!$A:$AF,32,0)</f>
        <v>499.2</v>
      </c>
      <c r="AF57" s="13">
        <f>VLOOKUP(A:A,[1]TDSheet!$A:$AG,33,0)</f>
        <v>528.20000000000005</v>
      </c>
      <c r="AG57" s="13">
        <f>VLOOKUP(A:A,[1]TDSheet!$A:$W,23,0)</f>
        <v>683.6</v>
      </c>
      <c r="AH57" s="13">
        <f>VLOOKUP(A:A,[3]TDSheet!$A:$D,4,0)</f>
        <v>984</v>
      </c>
      <c r="AI57" s="13" t="str">
        <f>VLOOKUP(A:A,[1]TDSheet!$A:$AI,35,0)</f>
        <v>июньяб</v>
      </c>
      <c r="AJ57" s="13">
        <f t="shared" si="16"/>
        <v>279</v>
      </c>
      <c r="AK57" s="13">
        <f t="shared" si="17"/>
        <v>180</v>
      </c>
      <c r="AL57" s="13">
        <f t="shared" si="18"/>
        <v>450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553</v>
      </c>
      <c r="D58" s="8">
        <v>1310</v>
      </c>
      <c r="E58" s="8">
        <v>1392</v>
      </c>
      <c r="F58" s="8">
        <v>439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1475</v>
      </c>
      <c r="K58" s="13">
        <f t="shared" si="12"/>
        <v>-83</v>
      </c>
      <c r="L58" s="13">
        <f>VLOOKUP(A:A,[1]TDSheet!$A:$V,22,0)</f>
        <v>400</v>
      </c>
      <c r="M58" s="13">
        <f>VLOOKUP(A:A,[1]TDSheet!$A:$X,24,0)</f>
        <v>400</v>
      </c>
      <c r="N58" s="13"/>
      <c r="O58" s="13"/>
      <c r="P58" s="13"/>
      <c r="Q58" s="13"/>
      <c r="R58" s="13"/>
      <c r="S58" s="13"/>
      <c r="T58" s="13"/>
      <c r="U58" s="13"/>
      <c r="V58" s="15">
        <v>300</v>
      </c>
      <c r="W58" s="13">
        <f t="shared" si="13"/>
        <v>278.39999999999998</v>
      </c>
      <c r="X58" s="15">
        <v>350</v>
      </c>
      <c r="Y58" s="16">
        <f t="shared" si="14"/>
        <v>6.785201149425288</v>
      </c>
      <c r="Z58" s="13">
        <f t="shared" si="15"/>
        <v>1.5768678160919543</v>
      </c>
      <c r="AA58" s="13"/>
      <c r="AB58" s="13"/>
      <c r="AC58" s="13"/>
      <c r="AD58" s="13">
        <v>0</v>
      </c>
      <c r="AE58" s="13">
        <f>VLOOKUP(A:A,[1]TDSheet!$A:$AF,32,0)</f>
        <v>141.19999999999999</v>
      </c>
      <c r="AF58" s="13">
        <f>VLOOKUP(A:A,[1]TDSheet!$A:$AG,33,0)</f>
        <v>159.6</v>
      </c>
      <c r="AG58" s="13">
        <f>VLOOKUP(A:A,[1]TDSheet!$A:$W,23,0)</f>
        <v>212.2</v>
      </c>
      <c r="AH58" s="13">
        <f>VLOOKUP(A:A,[3]TDSheet!$A:$D,4,0)</f>
        <v>277</v>
      </c>
      <c r="AI58" s="13" t="str">
        <f>VLOOKUP(A:A,[1]TDSheet!$A:$AI,35,0)</f>
        <v>июньяб</v>
      </c>
      <c r="AJ58" s="13">
        <f t="shared" si="16"/>
        <v>0</v>
      </c>
      <c r="AK58" s="13">
        <f t="shared" si="17"/>
        <v>135</v>
      </c>
      <c r="AL58" s="13">
        <f t="shared" si="18"/>
        <v>157.5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8</v>
      </c>
      <c r="D59" s="8">
        <v>516</v>
      </c>
      <c r="E59" s="8">
        <v>389</v>
      </c>
      <c r="F59" s="8">
        <v>117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578</v>
      </c>
      <c r="K59" s="13">
        <f t="shared" si="12"/>
        <v>-189</v>
      </c>
      <c r="L59" s="13">
        <f>VLOOKUP(A:A,[1]TDSheet!$A:$V,22,0)</f>
        <v>150</v>
      </c>
      <c r="M59" s="13">
        <f>VLOOKUP(A:A,[1]TDSheet!$A:$X,24,0)</f>
        <v>120</v>
      </c>
      <c r="N59" s="13"/>
      <c r="O59" s="13"/>
      <c r="P59" s="13"/>
      <c r="Q59" s="13"/>
      <c r="R59" s="13"/>
      <c r="S59" s="13"/>
      <c r="T59" s="13"/>
      <c r="U59" s="13"/>
      <c r="V59" s="15">
        <v>80</v>
      </c>
      <c r="W59" s="13">
        <f t="shared" si="13"/>
        <v>77.8</v>
      </c>
      <c r="X59" s="15">
        <v>150</v>
      </c>
      <c r="Y59" s="16">
        <f t="shared" si="14"/>
        <v>7.9305912596401029</v>
      </c>
      <c r="Z59" s="13">
        <f t="shared" si="15"/>
        <v>1.5038560411311055</v>
      </c>
      <c r="AA59" s="13"/>
      <c r="AB59" s="13"/>
      <c r="AC59" s="13"/>
      <c r="AD59" s="13">
        <v>0</v>
      </c>
      <c r="AE59" s="13">
        <f>VLOOKUP(A:A,[1]TDSheet!$A:$AF,32,0)</f>
        <v>66.8</v>
      </c>
      <c r="AF59" s="13">
        <f>VLOOKUP(A:A,[1]TDSheet!$A:$AG,33,0)</f>
        <v>68.2</v>
      </c>
      <c r="AG59" s="13">
        <f>VLOOKUP(A:A,[1]TDSheet!$A:$W,23,0)</f>
        <v>62.8</v>
      </c>
      <c r="AH59" s="13">
        <f>VLOOKUP(A:A,[3]TDSheet!$A:$D,4,0)</f>
        <v>104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32</v>
      </c>
      <c r="AL59" s="13">
        <f t="shared" si="18"/>
        <v>60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53</v>
      </c>
      <c r="D60" s="8">
        <v>523</v>
      </c>
      <c r="E60" s="8">
        <v>340</v>
      </c>
      <c r="F60" s="8">
        <v>195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501</v>
      </c>
      <c r="K60" s="13">
        <f t="shared" si="12"/>
        <v>-161</v>
      </c>
      <c r="L60" s="13">
        <f>VLOOKUP(A:A,[1]TDSheet!$A:$V,22,0)</f>
        <v>120</v>
      </c>
      <c r="M60" s="13">
        <f>VLOOKUP(A:A,[1]TDSheet!$A:$X,24,0)</f>
        <v>110</v>
      </c>
      <c r="N60" s="13"/>
      <c r="O60" s="13"/>
      <c r="P60" s="13"/>
      <c r="Q60" s="13"/>
      <c r="R60" s="13"/>
      <c r="S60" s="13"/>
      <c r="T60" s="13"/>
      <c r="U60" s="13"/>
      <c r="V60" s="15">
        <v>150</v>
      </c>
      <c r="W60" s="13">
        <f t="shared" si="13"/>
        <v>68</v>
      </c>
      <c r="X60" s="15">
        <v>100</v>
      </c>
      <c r="Y60" s="16">
        <f t="shared" si="14"/>
        <v>9.9264705882352935</v>
      </c>
      <c r="Z60" s="13">
        <f t="shared" si="15"/>
        <v>2.8676470588235294</v>
      </c>
      <c r="AA60" s="13"/>
      <c r="AB60" s="13"/>
      <c r="AC60" s="13"/>
      <c r="AD60" s="13">
        <v>0</v>
      </c>
      <c r="AE60" s="13">
        <f>VLOOKUP(A:A,[1]TDSheet!$A:$AF,32,0)</f>
        <v>58</v>
      </c>
      <c r="AF60" s="13">
        <f>VLOOKUP(A:A,[1]TDSheet!$A:$AG,33,0)</f>
        <v>54.2</v>
      </c>
      <c r="AG60" s="13">
        <f>VLOOKUP(A:A,[1]TDSheet!$A:$W,23,0)</f>
        <v>68</v>
      </c>
      <c r="AH60" s="13">
        <f>VLOOKUP(A:A,[3]TDSheet!$A:$D,4,0)</f>
        <v>130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60</v>
      </c>
      <c r="AL60" s="13">
        <f t="shared" si="18"/>
        <v>40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324.637</v>
      </c>
      <c r="D61" s="8">
        <v>1861.9590000000001</v>
      </c>
      <c r="E61" s="8">
        <v>1233.972</v>
      </c>
      <c r="F61" s="8">
        <v>922.79600000000005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1261.9280000000001</v>
      </c>
      <c r="K61" s="13">
        <f t="shared" si="12"/>
        <v>-27.956000000000131</v>
      </c>
      <c r="L61" s="13">
        <f>VLOOKUP(A:A,[1]TDSheet!$A:$V,22,0)</f>
        <v>200</v>
      </c>
      <c r="M61" s="13">
        <f>VLOOKUP(A:A,[1]TDSheet!$A:$X,24,0)</f>
        <v>200</v>
      </c>
      <c r="N61" s="13"/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3"/>
        <v>246.7944</v>
      </c>
      <c r="X61" s="15">
        <v>200</v>
      </c>
      <c r="Y61" s="16">
        <f t="shared" si="14"/>
        <v>6.9806932410135731</v>
      </c>
      <c r="Z61" s="13">
        <f t="shared" si="15"/>
        <v>3.7391286025939001</v>
      </c>
      <c r="AA61" s="13"/>
      <c r="AB61" s="13"/>
      <c r="AC61" s="13"/>
      <c r="AD61" s="13">
        <v>0</v>
      </c>
      <c r="AE61" s="13">
        <f>VLOOKUP(A:A,[1]TDSheet!$A:$AF,32,0)</f>
        <v>145.291</v>
      </c>
      <c r="AF61" s="13">
        <f>VLOOKUP(A:A,[1]TDSheet!$A:$AG,33,0)</f>
        <v>206.0214</v>
      </c>
      <c r="AG61" s="13">
        <f>VLOOKUP(A:A,[1]TDSheet!$A:$W,23,0)</f>
        <v>200.4786</v>
      </c>
      <c r="AH61" s="13">
        <f>VLOOKUP(A:A,[3]TDSheet!$A:$D,4,0)</f>
        <v>241.67099999999999</v>
      </c>
      <c r="AI61" s="13" t="str">
        <f>VLOOKUP(A:A,[1]TDSheet!$A:$AI,35,0)</f>
        <v>июньяб</v>
      </c>
      <c r="AJ61" s="13">
        <f t="shared" si="16"/>
        <v>0</v>
      </c>
      <c r="AK61" s="13">
        <f t="shared" si="17"/>
        <v>200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266</v>
      </c>
      <c r="D62" s="8">
        <v>1028</v>
      </c>
      <c r="E62" s="8">
        <v>409</v>
      </c>
      <c r="F62" s="8">
        <v>866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445</v>
      </c>
      <c r="K62" s="13">
        <f t="shared" si="12"/>
        <v>-36</v>
      </c>
      <c r="L62" s="13">
        <f>VLOOKUP(A:A,[1]TDSheet!$A:$V,22,0)</f>
        <v>0</v>
      </c>
      <c r="M62" s="13">
        <f>VLOOKUP(A:A,[1]TDSheet!$A:$X,24,0)</f>
        <v>300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81.8</v>
      </c>
      <c r="X62" s="15"/>
      <c r="Y62" s="16">
        <f t="shared" si="14"/>
        <v>14.254278728606357</v>
      </c>
      <c r="Z62" s="13">
        <f t="shared" si="15"/>
        <v>10.58679706601467</v>
      </c>
      <c r="AA62" s="13"/>
      <c r="AB62" s="13"/>
      <c r="AC62" s="13"/>
      <c r="AD62" s="13">
        <v>0</v>
      </c>
      <c r="AE62" s="13">
        <f>VLOOKUP(A:A,[1]TDSheet!$A:$AF,32,0)</f>
        <v>73.2</v>
      </c>
      <c r="AF62" s="13">
        <f>VLOOKUP(A:A,[1]TDSheet!$A:$AG,33,0)</f>
        <v>61.6</v>
      </c>
      <c r="AG62" s="13">
        <f>VLOOKUP(A:A,[1]TDSheet!$A:$W,23,0)</f>
        <v>103</v>
      </c>
      <c r="AH62" s="13">
        <f>VLOOKUP(A:A,[3]TDSheet!$A:$D,4,0)</f>
        <v>90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165.37899999999999</v>
      </c>
      <c r="D63" s="8">
        <v>225.49</v>
      </c>
      <c r="E63" s="8">
        <v>320.48500000000001</v>
      </c>
      <c r="F63" s="8">
        <v>57.420999999999999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330.62299999999999</v>
      </c>
      <c r="K63" s="13">
        <f t="shared" si="12"/>
        <v>-10.137999999999977</v>
      </c>
      <c r="L63" s="13">
        <f>VLOOKUP(A:A,[1]TDSheet!$A:$V,22,0)</f>
        <v>100</v>
      </c>
      <c r="M63" s="13">
        <f>VLOOKUP(A:A,[1]TDSheet!$A:$X,24,0)</f>
        <v>90</v>
      </c>
      <c r="N63" s="13"/>
      <c r="O63" s="13"/>
      <c r="P63" s="13"/>
      <c r="Q63" s="13"/>
      <c r="R63" s="13"/>
      <c r="S63" s="13"/>
      <c r="T63" s="13"/>
      <c r="U63" s="13"/>
      <c r="V63" s="15">
        <v>80</v>
      </c>
      <c r="W63" s="13">
        <f t="shared" si="13"/>
        <v>64.097000000000008</v>
      </c>
      <c r="X63" s="15">
        <v>90</v>
      </c>
      <c r="Y63" s="16">
        <f t="shared" si="14"/>
        <v>6.5123328704931582</v>
      </c>
      <c r="Z63" s="13">
        <f t="shared" si="15"/>
        <v>0.89584535937719378</v>
      </c>
      <c r="AA63" s="13"/>
      <c r="AB63" s="13"/>
      <c r="AC63" s="13"/>
      <c r="AD63" s="13">
        <v>0</v>
      </c>
      <c r="AE63" s="13">
        <f>VLOOKUP(A:A,[1]TDSheet!$A:$AF,32,0)</f>
        <v>33.833399999999997</v>
      </c>
      <c r="AF63" s="13">
        <f>VLOOKUP(A:A,[1]TDSheet!$A:$AG,33,0)</f>
        <v>50.263600000000004</v>
      </c>
      <c r="AG63" s="13">
        <f>VLOOKUP(A:A,[1]TDSheet!$A:$W,23,0)</f>
        <v>48.816600000000001</v>
      </c>
      <c r="AH63" s="13">
        <f>VLOOKUP(A:A,[3]TDSheet!$A:$D,4,0)</f>
        <v>75.269000000000005</v>
      </c>
      <c r="AI63" s="13" t="str">
        <f>VLOOKUP(A:A,[1]TDSheet!$A:$AI,35,0)</f>
        <v>склад</v>
      </c>
      <c r="AJ63" s="13">
        <f t="shared" si="16"/>
        <v>0</v>
      </c>
      <c r="AK63" s="13">
        <f t="shared" si="17"/>
        <v>80</v>
      </c>
      <c r="AL63" s="13">
        <f t="shared" si="18"/>
        <v>90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818.57299999999998</v>
      </c>
      <c r="D64" s="8">
        <v>5204</v>
      </c>
      <c r="E64" s="8">
        <v>4167</v>
      </c>
      <c r="F64" s="8">
        <v>1760.5730000000001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4267</v>
      </c>
      <c r="K64" s="13">
        <f t="shared" si="12"/>
        <v>-100</v>
      </c>
      <c r="L64" s="13">
        <f>VLOOKUP(A:A,[1]TDSheet!$A:$V,22,0)</f>
        <v>800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>
        <v>1272</v>
      </c>
      <c r="U64" s="13"/>
      <c r="V64" s="15">
        <v>200</v>
      </c>
      <c r="W64" s="13">
        <f t="shared" si="13"/>
        <v>653.4</v>
      </c>
      <c r="X64" s="15">
        <v>800</v>
      </c>
      <c r="Y64" s="16">
        <f t="shared" si="14"/>
        <v>6.5206198347107449</v>
      </c>
      <c r="Z64" s="13">
        <f t="shared" si="15"/>
        <v>2.6944796449341908</v>
      </c>
      <c r="AA64" s="13"/>
      <c r="AB64" s="13"/>
      <c r="AC64" s="13"/>
      <c r="AD64" s="13">
        <f>VLOOKUP(A:A,[4]TDSheet!$A:$D,4,0)</f>
        <v>900</v>
      </c>
      <c r="AE64" s="13">
        <f>VLOOKUP(A:A,[1]TDSheet!$A:$AF,32,0)</f>
        <v>597</v>
      </c>
      <c r="AF64" s="13">
        <f>VLOOKUP(A:A,[1]TDSheet!$A:$AG,33,0)</f>
        <v>603.4</v>
      </c>
      <c r="AG64" s="13">
        <f>VLOOKUP(A:A,[1]TDSheet!$A:$W,23,0)</f>
        <v>654.79999999999995</v>
      </c>
      <c r="AH64" s="13">
        <f>VLOOKUP(A:A,[3]TDSheet!$A:$D,4,0)</f>
        <v>716</v>
      </c>
      <c r="AI64" s="13">
        <f>VLOOKUP(A:A,[1]TDSheet!$A:$AI,35,0)</f>
        <v>0</v>
      </c>
      <c r="AJ64" s="13">
        <f t="shared" si="16"/>
        <v>508.8</v>
      </c>
      <c r="AK64" s="13">
        <f t="shared" si="17"/>
        <v>80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794</v>
      </c>
      <c r="D65" s="8">
        <v>3565</v>
      </c>
      <c r="E65" s="8">
        <v>2793</v>
      </c>
      <c r="F65" s="8">
        <v>1513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2865</v>
      </c>
      <c r="K65" s="13">
        <f t="shared" si="12"/>
        <v>-72</v>
      </c>
      <c r="L65" s="13">
        <f>VLOOKUP(A:A,[1]TDSheet!$A:$V,22,0)</f>
        <v>650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3"/>
      <c r="V65" s="15">
        <v>200</v>
      </c>
      <c r="W65" s="13">
        <f t="shared" si="13"/>
        <v>558.6</v>
      </c>
      <c r="X65" s="15">
        <v>650</v>
      </c>
      <c r="Y65" s="16">
        <f t="shared" si="14"/>
        <v>6.4679556032939489</v>
      </c>
      <c r="Z65" s="13">
        <f t="shared" si="15"/>
        <v>2.7085571070533474</v>
      </c>
      <c r="AA65" s="13"/>
      <c r="AB65" s="13"/>
      <c r="AC65" s="13"/>
      <c r="AD65" s="13">
        <v>0</v>
      </c>
      <c r="AE65" s="13">
        <f>VLOOKUP(A:A,[1]TDSheet!$A:$AF,32,0)</f>
        <v>520.79999999999995</v>
      </c>
      <c r="AF65" s="13">
        <f>VLOOKUP(A:A,[1]TDSheet!$A:$AG,33,0)</f>
        <v>521.79999999999995</v>
      </c>
      <c r="AG65" s="13">
        <f>VLOOKUP(A:A,[1]TDSheet!$A:$W,23,0)</f>
        <v>558.4</v>
      </c>
      <c r="AH65" s="13">
        <f>VLOOKUP(A:A,[3]TDSheet!$A:$D,4,0)</f>
        <v>611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260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102.55500000000001</v>
      </c>
      <c r="D66" s="8">
        <v>794.39200000000005</v>
      </c>
      <c r="E66" s="8">
        <v>624.36599999999999</v>
      </c>
      <c r="F66" s="8">
        <v>250.09700000000001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629.01499999999999</v>
      </c>
      <c r="K66" s="13">
        <f t="shared" si="12"/>
        <v>-4.6490000000000009</v>
      </c>
      <c r="L66" s="13">
        <f>VLOOKUP(A:A,[1]TDSheet!$A:$V,22,0)</f>
        <v>200</v>
      </c>
      <c r="M66" s="13">
        <f>VLOOKUP(A:A,[1]TDSheet!$A:$X,24,0)</f>
        <v>140</v>
      </c>
      <c r="N66" s="13"/>
      <c r="O66" s="13"/>
      <c r="P66" s="13"/>
      <c r="Q66" s="13"/>
      <c r="R66" s="13"/>
      <c r="S66" s="13"/>
      <c r="T66" s="13"/>
      <c r="U66" s="13"/>
      <c r="V66" s="15">
        <v>100</v>
      </c>
      <c r="W66" s="13">
        <f t="shared" si="13"/>
        <v>124.8732</v>
      </c>
      <c r="X66" s="15">
        <v>130</v>
      </c>
      <c r="Y66" s="16">
        <f t="shared" si="14"/>
        <v>6.5674380091164481</v>
      </c>
      <c r="Z66" s="13">
        <f t="shared" si="15"/>
        <v>2.0028076480782104</v>
      </c>
      <c r="AA66" s="13"/>
      <c r="AB66" s="13"/>
      <c r="AC66" s="13"/>
      <c r="AD66" s="13">
        <v>0</v>
      </c>
      <c r="AE66" s="13">
        <f>VLOOKUP(A:A,[1]TDSheet!$A:$AF,32,0)</f>
        <v>110.2118</v>
      </c>
      <c r="AF66" s="13">
        <f>VLOOKUP(A:A,[1]TDSheet!$A:$AG,33,0)</f>
        <v>95.525000000000006</v>
      </c>
      <c r="AG66" s="13">
        <f>VLOOKUP(A:A,[1]TDSheet!$A:$W,23,0)</f>
        <v>118.7174</v>
      </c>
      <c r="AH66" s="13">
        <f>VLOOKUP(A:A,[3]TDSheet!$A:$D,4,0)</f>
        <v>128.38300000000001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100</v>
      </c>
      <c r="AL66" s="13">
        <f t="shared" si="18"/>
        <v>130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114.14400000000001</v>
      </c>
      <c r="D67" s="8">
        <v>367.435</v>
      </c>
      <c r="E67" s="8">
        <v>288.83699999999999</v>
      </c>
      <c r="F67" s="8">
        <v>187.03200000000001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292.31799999999998</v>
      </c>
      <c r="K67" s="13">
        <f t="shared" si="12"/>
        <v>-3.4809999999999945</v>
      </c>
      <c r="L67" s="13">
        <f>VLOOKUP(A:A,[1]TDSheet!$A:$V,22,0)</f>
        <v>60</v>
      </c>
      <c r="M67" s="13">
        <f>VLOOKUP(A:A,[1]TDSheet!$A:$X,24,0)</f>
        <v>60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3"/>
        <v>57.767399999999995</v>
      </c>
      <c r="X67" s="15">
        <v>70</v>
      </c>
      <c r="Y67" s="16">
        <f t="shared" si="14"/>
        <v>6.5267261465809447</v>
      </c>
      <c r="Z67" s="13">
        <f t="shared" si="15"/>
        <v>3.2376738437250081</v>
      </c>
      <c r="AA67" s="13"/>
      <c r="AB67" s="13"/>
      <c r="AC67" s="13"/>
      <c r="AD67" s="13">
        <v>0</v>
      </c>
      <c r="AE67" s="13">
        <f>VLOOKUP(A:A,[1]TDSheet!$A:$AF,32,0)</f>
        <v>55.128999999999998</v>
      </c>
      <c r="AF67" s="13">
        <f>VLOOKUP(A:A,[1]TDSheet!$A:$AG,33,0)</f>
        <v>58.6524</v>
      </c>
      <c r="AG67" s="13">
        <f>VLOOKUP(A:A,[1]TDSheet!$A:$W,23,0)</f>
        <v>56.710599999999999</v>
      </c>
      <c r="AH67" s="13">
        <f>VLOOKUP(A:A,[3]TDSheet!$A:$D,4,0)</f>
        <v>51.610999999999997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70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-10.406000000000001</v>
      </c>
      <c r="D68" s="8">
        <v>3197.3739999999998</v>
      </c>
      <c r="E68" s="8">
        <v>1182.895</v>
      </c>
      <c r="F68" s="8">
        <v>398.72199999999998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1211.5999999999999</v>
      </c>
      <c r="K68" s="13">
        <f t="shared" si="12"/>
        <v>-28.704999999999927</v>
      </c>
      <c r="L68" s="13">
        <f>VLOOKUP(A:A,[1]TDSheet!$A:$V,22,0)</f>
        <v>450</v>
      </c>
      <c r="M68" s="13">
        <f>VLOOKUP(A:A,[1]TDSheet!$A:$X,24,0)</f>
        <v>400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3"/>
        <v>236.57900000000001</v>
      </c>
      <c r="X68" s="15">
        <v>300</v>
      </c>
      <c r="Y68" s="16">
        <f t="shared" si="14"/>
        <v>6.546320679350238</v>
      </c>
      <c r="Z68" s="13">
        <f t="shared" si="15"/>
        <v>1.6853651422991895</v>
      </c>
      <c r="AA68" s="13"/>
      <c r="AB68" s="13"/>
      <c r="AC68" s="13"/>
      <c r="AD68" s="13">
        <v>0</v>
      </c>
      <c r="AE68" s="13">
        <f>VLOOKUP(A:A,[1]TDSheet!$A:$AF,32,0)</f>
        <v>133.87219999999999</v>
      </c>
      <c r="AF68" s="13">
        <f>VLOOKUP(A:A,[1]TDSheet!$A:$AG,33,0)</f>
        <v>143.92739999999998</v>
      </c>
      <c r="AG68" s="13">
        <f>VLOOKUP(A:A,[1]TDSheet!$A:$W,23,0)</f>
        <v>210.39439999999999</v>
      </c>
      <c r="AH68" s="13">
        <f>VLOOKUP(A:A,[3]TDSheet!$A:$D,4,0)</f>
        <v>257.15800000000002</v>
      </c>
      <c r="AI68" s="20" t="str">
        <f>VLOOKUP(A:A,[1]TDSheet!$A:$AI,35,0)</f>
        <v>сниж</v>
      </c>
      <c r="AJ68" s="13">
        <f t="shared" si="16"/>
        <v>0</v>
      </c>
      <c r="AK68" s="13">
        <f t="shared" si="17"/>
        <v>0</v>
      </c>
      <c r="AL68" s="13">
        <f t="shared" si="18"/>
        <v>300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150.852</v>
      </c>
      <c r="D69" s="8">
        <v>480.62799999999999</v>
      </c>
      <c r="E69" s="8">
        <v>396.827</v>
      </c>
      <c r="F69" s="8">
        <v>224.816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428.02499999999998</v>
      </c>
      <c r="K69" s="13">
        <f t="shared" si="12"/>
        <v>-31.197999999999979</v>
      </c>
      <c r="L69" s="13">
        <f>VLOOKUP(A:A,[1]TDSheet!$A:$V,22,0)</f>
        <v>100</v>
      </c>
      <c r="M69" s="13">
        <f>VLOOKUP(A:A,[1]TDSheet!$A:$X,24,0)</f>
        <v>90</v>
      </c>
      <c r="N69" s="13"/>
      <c r="O69" s="13"/>
      <c r="P69" s="13"/>
      <c r="Q69" s="13"/>
      <c r="R69" s="13"/>
      <c r="S69" s="13"/>
      <c r="T69" s="13"/>
      <c r="U69" s="13"/>
      <c r="V69" s="15">
        <v>30</v>
      </c>
      <c r="W69" s="13">
        <f t="shared" si="13"/>
        <v>79.365399999999994</v>
      </c>
      <c r="X69" s="15">
        <v>80</v>
      </c>
      <c r="Y69" s="16">
        <f t="shared" si="14"/>
        <v>6.6126548848742663</v>
      </c>
      <c r="Z69" s="13">
        <f t="shared" si="15"/>
        <v>2.8326701560125698</v>
      </c>
      <c r="AA69" s="13"/>
      <c r="AB69" s="13"/>
      <c r="AC69" s="13"/>
      <c r="AD69" s="13">
        <v>0</v>
      </c>
      <c r="AE69" s="13">
        <f>VLOOKUP(A:A,[1]TDSheet!$A:$AF,32,0)</f>
        <v>72.571600000000004</v>
      </c>
      <c r="AF69" s="13">
        <f>VLOOKUP(A:A,[1]TDSheet!$A:$AG,33,0)</f>
        <v>74.158199999999994</v>
      </c>
      <c r="AG69" s="13">
        <f>VLOOKUP(A:A,[1]TDSheet!$A:$W,23,0)</f>
        <v>78.238799999999998</v>
      </c>
      <c r="AH69" s="13">
        <f>VLOOKUP(A:A,[3]TDSheet!$A:$D,4,0)</f>
        <v>73.909000000000006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30</v>
      </c>
      <c r="AL69" s="13">
        <f t="shared" si="18"/>
        <v>80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33</v>
      </c>
      <c r="D70" s="8">
        <v>248</v>
      </c>
      <c r="E70" s="8">
        <v>157</v>
      </c>
      <c r="F70" s="8">
        <v>121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186</v>
      </c>
      <c r="K70" s="13">
        <f t="shared" si="12"/>
        <v>-29</v>
      </c>
      <c r="L70" s="13">
        <f>VLOOKUP(A:A,[1]TDSheet!$A:$V,22,0)</f>
        <v>20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3"/>
        <v>31.4</v>
      </c>
      <c r="X70" s="15">
        <v>40</v>
      </c>
      <c r="Y70" s="16">
        <f t="shared" si="14"/>
        <v>6.7197452229299364</v>
      </c>
      <c r="Z70" s="13">
        <f t="shared" si="15"/>
        <v>3.8535031847133761</v>
      </c>
      <c r="AA70" s="13"/>
      <c r="AB70" s="13"/>
      <c r="AC70" s="13"/>
      <c r="AD70" s="13">
        <v>0</v>
      </c>
      <c r="AE70" s="13">
        <f>VLOOKUP(A:A,[1]TDSheet!$A:$AF,32,0)</f>
        <v>24.8</v>
      </c>
      <c r="AF70" s="13">
        <f>VLOOKUP(A:A,[1]TDSheet!$A:$AG,33,0)</f>
        <v>23.8</v>
      </c>
      <c r="AG70" s="13">
        <f>VLOOKUP(A:A,[1]TDSheet!$A:$W,23,0)</f>
        <v>29.6</v>
      </c>
      <c r="AH70" s="13">
        <f>VLOOKUP(A:A,[3]TDSheet!$A:$D,4,0)</f>
        <v>36</v>
      </c>
      <c r="AI70" s="13" t="str">
        <f>VLOOKUP(A:A,[1]TDSheet!$A:$AI,35,0)</f>
        <v>склад</v>
      </c>
      <c r="AJ70" s="13">
        <f t="shared" si="16"/>
        <v>0</v>
      </c>
      <c r="AK70" s="13">
        <f t="shared" si="17"/>
        <v>0</v>
      </c>
      <c r="AL70" s="13">
        <f t="shared" si="18"/>
        <v>24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105</v>
      </c>
      <c r="D71" s="8">
        <v>388</v>
      </c>
      <c r="E71" s="8">
        <v>375</v>
      </c>
      <c r="F71" s="8">
        <v>113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379</v>
      </c>
      <c r="K71" s="13">
        <f t="shared" si="12"/>
        <v>-4</v>
      </c>
      <c r="L71" s="13">
        <f>VLOOKUP(A:A,[1]TDSheet!$A:$V,22,0)</f>
        <v>150</v>
      </c>
      <c r="M71" s="13">
        <f>VLOOKUP(A:A,[1]TDSheet!$A:$X,24,0)</f>
        <v>120</v>
      </c>
      <c r="N71" s="13"/>
      <c r="O71" s="13"/>
      <c r="P71" s="13"/>
      <c r="Q71" s="13"/>
      <c r="R71" s="13"/>
      <c r="S71" s="13"/>
      <c r="T71" s="13"/>
      <c r="U71" s="13"/>
      <c r="V71" s="15">
        <v>30</v>
      </c>
      <c r="W71" s="13">
        <f t="shared" si="13"/>
        <v>75</v>
      </c>
      <c r="X71" s="15">
        <v>90</v>
      </c>
      <c r="Y71" s="16">
        <f t="shared" si="14"/>
        <v>6.706666666666667</v>
      </c>
      <c r="Z71" s="13">
        <f t="shared" si="15"/>
        <v>1.5066666666666666</v>
      </c>
      <c r="AA71" s="13"/>
      <c r="AB71" s="13"/>
      <c r="AC71" s="13"/>
      <c r="AD71" s="13">
        <v>0</v>
      </c>
      <c r="AE71" s="13">
        <f>VLOOKUP(A:A,[1]TDSheet!$A:$AF,32,0)</f>
        <v>68.599999999999994</v>
      </c>
      <c r="AF71" s="13">
        <f>VLOOKUP(A:A,[1]TDSheet!$A:$AG,33,0)</f>
        <v>60.4</v>
      </c>
      <c r="AG71" s="13">
        <f>VLOOKUP(A:A,[1]TDSheet!$A:$W,23,0)</f>
        <v>75.2</v>
      </c>
      <c r="AH71" s="13">
        <f>VLOOKUP(A:A,[3]TDSheet!$A:$D,4,0)</f>
        <v>54</v>
      </c>
      <c r="AI71" s="13" t="str">
        <f>VLOOKUP(A:A,[1]TDSheet!$A:$AI,35,0)</f>
        <v>оконч</v>
      </c>
      <c r="AJ71" s="13">
        <f t="shared" si="16"/>
        <v>0</v>
      </c>
      <c r="AK71" s="13">
        <f t="shared" si="17"/>
        <v>18</v>
      </c>
      <c r="AL71" s="13">
        <f t="shared" si="18"/>
        <v>54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212</v>
      </c>
      <c r="D72" s="8">
        <v>643</v>
      </c>
      <c r="E72" s="8">
        <v>656</v>
      </c>
      <c r="F72" s="8">
        <v>181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705</v>
      </c>
      <c r="K72" s="13">
        <f t="shared" ref="K72:K118" si="19">E72-J72</f>
        <v>-49</v>
      </c>
      <c r="L72" s="13">
        <f>VLOOKUP(A:A,[1]TDSheet!$A:$V,22,0)</f>
        <v>200</v>
      </c>
      <c r="M72" s="13">
        <f>VLOOKUP(A:A,[1]TDSheet!$A:$X,24,0)</f>
        <v>180</v>
      </c>
      <c r="N72" s="13"/>
      <c r="O72" s="13"/>
      <c r="P72" s="13"/>
      <c r="Q72" s="13"/>
      <c r="R72" s="13"/>
      <c r="S72" s="13"/>
      <c r="T72" s="13"/>
      <c r="U72" s="13"/>
      <c r="V72" s="15">
        <v>150</v>
      </c>
      <c r="W72" s="13">
        <f t="shared" ref="W72:W118" si="20">(E72-AD72)/5</f>
        <v>131.19999999999999</v>
      </c>
      <c r="X72" s="15">
        <v>150</v>
      </c>
      <c r="Y72" s="16">
        <f t="shared" ref="Y72:Y118" si="21">(F72+L72+M72+V72+X72)/W72</f>
        <v>6.5625000000000009</v>
      </c>
      <c r="Z72" s="13">
        <f t="shared" ref="Z72:Z118" si="22">F72/W72</f>
        <v>1.3795731707317074</v>
      </c>
      <c r="AA72" s="13"/>
      <c r="AB72" s="13"/>
      <c r="AC72" s="13"/>
      <c r="AD72" s="13">
        <v>0</v>
      </c>
      <c r="AE72" s="13">
        <f>VLOOKUP(A:A,[1]TDSheet!$A:$AF,32,0)</f>
        <v>114.8</v>
      </c>
      <c r="AF72" s="13">
        <f>VLOOKUP(A:A,[1]TDSheet!$A:$AG,33,0)</f>
        <v>91.8</v>
      </c>
      <c r="AG72" s="13">
        <f>VLOOKUP(A:A,[1]TDSheet!$A:$W,23,0)</f>
        <v>120.2</v>
      </c>
      <c r="AH72" s="13">
        <f>VLOOKUP(A:A,[3]TDSheet!$A:$D,4,0)</f>
        <v>142</v>
      </c>
      <c r="AI72" s="13" t="str">
        <f>VLOOKUP(A:A,[1]TDSheet!$A:$AI,35,0)</f>
        <v>продиюнь</v>
      </c>
      <c r="AJ72" s="13">
        <f t="shared" ref="AJ72:AJ118" si="23">T72*H72</f>
        <v>0</v>
      </c>
      <c r="AK72" s="13">
        <f t="shared" ref="AK72:AK118" si="24">V72*H72</f>
        <v>90</v>
      </c>
      <c r="AL72" s="13">
        <f t="shared" ref="AL72:AL118" si="25">X72*H72</f>
        <v>90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22.204000000000001</v>
      </c>
      <c r="D73" s="8">
        <v>191.38</v>
      </c>
      <c r="E73" s="8">
        <v>97.046999999999997</v>
      </c>
      <c r="F73" s="8">
        <v>113.85299999999999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130.82599999999999</v>
      </c>
      <c r="K73" s="13">
        <f t="shared" si="19"/>
        <v>-33.778999999999996</v>
      </c>
      <c r="L73" s="13">
        <f>VLOOKUP(A:A,[1]TDSheet!$A:$V,22,0)</f>
        <v>10</v>
      </c>
      <c r="M73" s="13">
        <f>VLOOKUP(A:A,[1]TDSheet!$A:$X,24,0)</f>
        <v>10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19.409399999999998</v>
      </c>
      <c r="X73" s="15"/>
      <c r="Y73" s="16">
        <f t="shared" si="21"/>
        <v>6.8962976702010375</v>
      </c>
      <c r="Z73" s="13">
        <f t="shared" si="22"/>
        <v>5.865869114964914</v>
      </c>
      <c r="AA73" s="13"/>
      <c r="AB73" s="13"/>
      <c r="AC73" s="13"/>
      <c r="AD73" s="13">
        <v>0</v>
      </c>
      <c r="AE73" s="13">
        <f>VLOOKUP(A:A,[1]TDSheet!$A:$AF,32,0)</f>
        <v>23.637</v>
      </c>
      <c r="AF73" s="13">
        <f>VLOOKUP(A:A,[1]TDSheet!$A:$AG,33,0)</f>
        <v>22.725000000000001</v>
      </c>
      <c r="AG73" s="13">
        <f>VLOOKUP(A:A,[1]TDSheet!$A:$W,23,0)</f>
        <v>22.499600000000001</v>
      </c>
      <c r="AH73" s="13">
        <f>VLOOKUP(A:A,[3]TDSheet!$A:$D,4,0)</f>
        <v>28.492000000000001</v>
      </c>
      <c r="AI73" s="13" t="str">
        <f>VLOOKUP(A:A,[1]TDSheet!$A:$AI,35,0)</f>
        <v>склад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353</v>
      </c>
      <c r="D74" s="8">
        <v>714</v>
      </c>
      <c r="E74" s="8">
        <v>779</v>
      </c>
      <c r="F74" s="8">
        <v>279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803</v>
      </c>
      <c r="K74" s="13">
        <f t="shared" si="19"/>
        <v>-24</v>
      </c>
      <c r="L74" s="13">
        <f>VLOOKUP(A:A,[1]TDSheet!$A:$V,22,0)</f>
        <v>220</v>
      </c>
      <c r="M74" s="13">
        <f>VLOOKUP(A:A,[1]TDSheet!$A:$X,24,0)</f>
        <v>200</v>
      </c>
      <c r="N74" s="13"/>
      <c r="O74" s="13"/>
      <c r="P74" s="13"/>
      <c r="Q74" s="13"/>
      <c r="R74" s="13"/>
      <c r="S74" s="13"/>
      <c r="T74" s="13"/>
      <c r="U74" s="13"/>
      <c r="V74" s="15">
        <v>120</v>
      </c>
      <c r="W74" s="13">
        <f t="shared" si="20"/>
        <v>155.80000000000001</v>
      </c>
      <c r="X74" s="15">
        <v>220</v>
      </c>
      <c r="Y74" s="16">
        <f t="shared" si="21"/>
        <v>6.6688061617458274</v>
      </c>
      <c r="Z74" s="13">
        <f t="shared" si="22"/>
        <v>1.7907573812580231</v>
      </c>
      <c r="AA74" s="13"/>
      <c r="AB74" s="13"/>
      <c r="AC74" s="13"/>
      <c r="AD74" s="13">
        <v>0</v>
      </c>
      <c r="AE74" s="13">
        <f>VLOOKUP(A:A,[1]TDSheet!$A:$AF,32,0)</f>
        <v>120.6</v>
      </c>
      <c r="AF74" s="13">
        <f>VLOOKUP(A:A,[1]TDSheet!$A:$AG,33,0)</f>
        <v>124.2</v>
      </c>
      <c r="AG74" s="13">
        <f>VLOOKUP(A:A,[1]TDSheet!$A:$W,23,0)</f>
        <v>146.6</v>
      </c>
      <c r="AH74" s="13">
        <f>VLOOKUP(A:A,[3]TDSheet!$A:$D,4,0)</f>
        <v>142</v>
      </c>
      <c r="AI74" s="13" t="str">
        <f>VLOOKUP(A:A,[1]TDSheet!$A:$AI,35,0)</f>
        <v>июньяб</v>
      </c>
      <c r="AJ74" s="13">
        <f t="shared" si="23"/>
        <v>0</v>
      </c>
      <c r="AK74" s="13">
        <f t="shared" si="24"/>
        <v>72</v>
      </c>
      <c r="AL74" s="13">
        <f t="shared" si="25"/>
        <v>132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332</v>
      </c>
      <c r="D75" s="8">
        <v>1265</v>
      </c>
      <c r="E75" s="8">
        <v>1072</v>
      </c>
      <c r="F75" s="8">
        <v>514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1081</v>
      </c>
      <c r="K75" s="13">
        <f t="shared" si="19"/>
        <v>-9</v>
      </c>
      <c r="L75" s="13">
        <f>VLOOKUP(A:A,[1]TDSheet!$A:$V,22,0)</f>
        <v>230</v>
      </c>
      <c r="M75" s="13">
        <f>VLOOKUP(A:A,[1]TDSheet!$A:$X,24,0)</f>
        <v>200</v>
      </c>
      <c r="N75" s="13"/>
      <c r="O75" s="13"/>
      <c r="P75" s="13"/>
      <c r="Q75" s="13"/>
      <c r="R75" s="13"/>
      <c r="S75" s="13"/>
      <c r="T75" s="13"/>
      <c r="U75" s="13"/>
      <c r="V75" s="15">
        <v>150</v>
      </c>
      <c r="W75" s="13">
        <f t="shared" si="20"/>
        <v>214.4</v>
      </c>
      <c r="X75" s="15">
        <v>300</v>
      </c>
      <c r="Y75" s="16">
        <f t="shared" si="21"/>
        <v>6.5018656716417906</v>
      </c>
      <c r="Z75" s="13">
        <f t="shared" si="22"/>
        <v>2.3973880597014925</v>
      </c>
      <c r="AA75" s="13"/>
      <c r="AB75" s="13"/>
      <c r="AC75" s="13"/>
      <c r="AD75" s="13">
        <v>0</v>
      </c>
      <c r="AE75" s="13">
        <f>VLOOKUP(A:A,[1]TDSheet!$A:$AF,32,0)</f>
        <v>213.2</v>
      </c>
      <c r="AF75" s="13">
        <f>VLOOKUP(A:A,[1]TDSheet!$A:$AG,33,0)</f>
        <v>231.4</v>
      </c>
      <c r="AG75" s="13">
        <f>VLOOKUP(A:A,[1]TDSheet!$A:$W,23,0)</f>
        <v>203</v>
      </c>
      <c r="AH75" s="13">
        <f>VLOOKUP(A:A,[3]TDSheet!$A:$D,4,0)</f>
        <v>213</v>
      </c>
      <c r="AI75" s="13" t="str">
        <f>VLOOKUP(A:A,[1]TDSheet!$A:$AI,35,0)</f>
        <v>оконч</v>
      </c>
      <c r="AJ75" s="13">
        <f t="shared" si="23"/>
        <v>0</v>
      </c>
      <c r="AK75" s="13">
        <f t="shared" si="24"/>
        <v>90</v>
      </c>
      <c r="AL75" s="13">
        <f t="shared" si="25"/>
        <v>180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85</v>
      </c>
      <c r="D76" s="8">
        <v>947</v>
      </c>
      <c r="E76" s="8">
        <v>715</v>
      </c>
      <c r="F76" s="8">
        <v>296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960</v>
      </c>
      <c r="K76" s="13">
        <f t="shared" si="19"/>
        <v>-245</v>
      </c>
      <c r="L76" s="13">
        <f>VLOOKUP(A:A,[1]TDSheet!$A:$V,22,0)</f>
        <v>300</v>
      </c>
      <c r="M76" s="13">
        <f>VLOOKUP(A:A,[1]TDSheet!$A:$X,24,0)</f>
        <v>200</v>
      </c>
      <c r="N76" s="13"/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20"/>
        <v>143</v>
      </c>
      <c r="X76" s="15">
        <v>150</v>
      </c>
      <c r="Y76" s="16">
        <f t="shared" si="21"/>
        <v>7.314685314685315</v>
      </c>
      <c r="Z76" s="13">
        <f t="shared" si="22"/>
        <v>2.06993006993007</v>
      </c>
      <c r="AA76" s="13"/>
      <c r="AB76" s="13"/>
      <c r="AC76" s="13"/>
      <c r="AD76" s="13">
        <v>0</v>
      </c>
      <c r="AE76" s="13">
        <f>VLOOKUP(A:A,[1]TDSheet!$A:$AF,32,0)</f>
        <v>127.6</v>
      </c>
      <c r="AF76" s="13">
        <f>VLOOKUP(A:A,[1]TDSheet!$A:$AG,33,0)</f>
        <v>82.4</v>
      </c>
      <c r="AG76" s="13">
        <f>VLOOKUP(A:A,[1]TDSheet!$A:$W,23,0)</f>
        <v>154</v>
      </c>
      <c r="AH76" s="13">
        <f>VLOOKUP(A:A,[3]TDSheet!$A:$D,4,0)</f>
        <v>132</v>
      </c>
      <c r="AI76" s="13">
        <f>VLOOKUP(A:A,[1]TDSheet!$A:$AI,35,0)</f>
        <v>0</v>
      </c>
      <c r="AJ76" s="13">
        <f t="shared" si="23"/>
        <v>0</v>
      </c>
      <c r="AK76" s="13">
        <f t="shared" si="24"/>
        <v>40</v>
      </c>
      <c r="AL76" s="13">
        <f t="shared" si="25"/>
        <v>60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208</v>
      </c>
      <c r="D77" s="8">
        <v>1110</v>
      </c>
      <c r="E77" s="8">
        <v>892</v>
      </c>
      <c r="F77" s="8">
        <v>408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980</v>
      </c>
      <c r="K77" s="13">
        <f t="shared" si="19"/>
        <v>-88</v>
      </c>
      <c r="L77" s="13">
        <f>VLOOKUP(A:A,[1]TDSheet!$A:$V,22,0)</f>
        <v>220</v>
      </c>
      <c r="M77" s="13">
        <f>VLOOKUP(A:A,[1]TDSheet!$A:$X,24,0)</f>
        <v>200</v>
      </c>
      <c r="N77" s="13"/>
      <c r="O77" s="13"/>
      <c r="P77" s="13"/>
      <c r="Q77" s="13"/>
      <c r="R77" s="13"/>
      <c r="S77" s="13"/>
      <c r="T77" s="13"/>
      <c r="U77" s="13"/>
      <c r="V77" s="15">
        <v>120</v>
      </c>
      <c r="W77" s="13">
        <f t="shared" si="20"/>
        <v>178.4</v>
      </c>
      <c r="X77" s="15">
        <v>200</v>
      </c>
      <c r="Y77" s="16">
        <f t="shared" si="21"/>
        <v>6.434977578475336</v>
      </c>
      <c r="Z77" s="13">
        <f t="shared" si="22"/>
        <v>2.2869955156950672</v>
      </c>
      <c r="AA77" s="13"/>
      <c r="AB77" s="13"/>
      <c r="AC77" s="13"/>
      <c r="AD77" s="13">
        <v>0</v>
      </c>
      <c r="AE77" s="13">
        <f>VLOOKUP(A:A,[1]TDSheet!$A:$AF,32,0)</f>
        <v>163.4</v>
      </c>
      <c r="AF77" s="13">
        <f>VLOOKUP(A:A,[1]TDSheet!$A:$AG,33,0)</f>
        <v>146.19999999999999</v>
      </c>
      <c r="AG77" s="13">
        <f>VLOOKUP(A:A,[1]TDSheet!$A:$W,23,0)</f>
        <v>173.2</v>
      </c>
      <c r="AH77" s="13">
        <f>VLOOKUP(A:A,[3]TDSheet!$A:$D,4,0)</f>
        <v>180</v>
      </c>
      <c r="AI77" s="13">
        <f>VLOOKUP(A:A,[1]TDSheet!$A:$AI,35,0)</f>
        <v>0</v>
      </c>
      <c r="AJ77" s="13">
        <f t="shared" si="23"/>
        <v>0</v>
      </c>
      <c r="AK77" s="13">
        <f t="shared" si="24"/>
        <v>39.6</v>
      </c>
      <c r="AL77" s="13">
        <f t="shared" si="25"/>
        <v>66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150</v>
      </c>
      <c r="D78" s="8">
        <v>712.28</v>
      </c>
      <c r="E78" s="8">
        <v>601</v>
      </c>
      <c r="F78" s="8">
        <v>248.28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660</v>
      </c>
      <c r="K78" s="13">
        <f t="shared" si="19"/>
        <v>-59</v>
      </c>
      <c r="L78" s="13">
        <f>VLOOKUP(A:A,[1]TDSheet!$A:$V,22,0)</f>
        <v>160</v>
      </c>
      <c r="M78" s="13">
        <f>VLOOKUP(A:A,[1]TDSheet!$A:$X,24,0)</f>
        <v>150</v>
      </c>
      <c r="N78" s="13"/>
      <c r="O78" s="13"/>
      <c r="P78" s="13"/>
      <c r="Q78" s="13"/>
      <c r="R78" s="13"/>
      <c r="S78" s="13"/>
      <c r="T78" s="13"/>
      <c r="U78" s="13"/>
      <c r="V78" s="15">
        <v>70</v>
      </c>
      <c r="W78" s="13">
        <f t="shared" si="20"/>
        <v>120.2</v>
      </c>
      <c r="X78" s="15">
        <v>120</v>
      </c>
      <c r="Y78" s="16">
        <f t="shared" si="21"/>
        <v>6.2252911813643923</v>
      </c>
      <c r="Z78" s="13">
        <f t="shared" si="22"/>
        <v>2.0655574043261229</v>
      </c>
      <c r="AA78" s="13"/>
      <c r="AB78" s="13"/>
      <c r="AC78" s="13"/>
      <c r="AD78" s="13">
        <v>0</v>
      </c>
      <c r="AE78" s="13">
        <f>VLOOKUP(A:A,[1]TDSheet!$A:$AF,32,0)</f>
        <v>93.6</v>
      </c>
      <c r="AF78" s="13">
        <f>VLOOKUP(A:A,[1]TDSheet!$A:$AG,33,0)</f>
        <v>102.4</v>
      </c>
      <c r="AG78" s="13">
        <f>VLOOKUP(A:A,[1]TDSheet!$A:$W,23,0)</f>
        <v>111.54400000000001</v>
      </c>
      <c r="AH78" s="13">
        <f>VLOOKUP(A:A,[3]TDSheet!$A:$D,4,0)</f>
        <v>87</v>
      </c>
      <c r="AI78" s="13">
        <f>VLOOKUP(A:A,[1]TDSheet!$A:$AI,35,0)</f>
        <v>0</v>
      </c>
      <c r="AJ78" s="13">
        <f t="shared" si="23"/>
        <v>0</v>
      </c>
      <c r="AK78" s="13">
        <f t="shared" si="24"/>
        <v>24.5</v>
      </c>
      <c r="AL78" s="13">
        <f t="shared" si="25"/>
        <v>42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146</v>
      </c>
      <c r="D79" s="8">
        <v>198</v>
      </c>
      <c r="E79" s="8">
        <v>271</v>
      </c>
      <c r="F79" s="8">
        <v>69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316</v>
      </c>
      <c r="K79" s="13">
        <f t="shared" si="19"/>
        <v>-45</v>
      </c>
      <c r="L79" s="13">
        <f>VLOOKUP(A:A,[1]TDSheet!$A:$V,22,0)</f>
        <v>110</v>
      </c>
      <c r="M79" s="13">
        <f>VLOOKUP(A:A,[1]TDSheet!$A:$X,24,0)</f>
        <v>90</v>
      </c>
      <c r="N79" s="13"/>
      <c r="O79" s="13"/>
      <c r="P79" s="13"/>
      <c r="Q79" s="13"/>
      <c r="R79" s="13"/>
      <c r="S79" s="13"/>
      <c r="T79" s="13"/>
      <c r="U79" s="13"/>
      <c r="V79" s="15">
        <v>50</v>
      </c>
      <c r="W79" s="13">
        <f t="shared" si="20"/>
        <v>54.2</v>
      </c>
      <c r="X79" s="15">
        <v>40</v>
      </c>
      <c r="Y79" s="16">
        <f t="shared" si="21"/>
        <v>6.6236162361623609</v>
      </c>
      <c r="Z79" s="13">
        <f t="shared" si="22"/>
        <v>1.2730627306273061</v>
      </c>
      <c r="AA79" s="13"/>
      <c r="AB79" s="13"/>
      <c r="AC79" s="13"/>
      <c r="AD79" s="13">
        <v>0</v>
      </c>
      <c r="AE79" s="13">
        <f>VLOOKUP(A:A,[1]TDSheet!$A:$AF,32,0)</f>
        <v>66.2</v>
      </c>
      <c r="AF79" s="13">
        <f>VLOOKUP(A:A,[1]TDSheet!$A:$AG,33,0)</f>
        <v>40.200000000000003</v>
      </c>
      <c r="AG79" s="13">
        <f>VLOOKUP(A:A,[1]TDSheet!$A:$W,23,0)</f>
        <v>49</v>
      </c>
      <c r="AH79" s="13">
        <f>VLOOKUP(A:A,[3]TDSheet!$A:$D,4,0)</f>
        <v>42</v>
      </c>
      <c r="AI79" s="13">
        <f>VLOOKUP(A:A,[1]TDSheet!$A:$AI,35,0)</f>
        <v>0</v>
      </c>
      <c r="AJ79" s="13">
        <f t="shared" si="23"/>
        <v>0</v>
      </c>
      <c r="AK79" s="13">
        <f t="shared" si="24"/>
        <v>16.5</v>
      </c>
      <c r="AL79" s="13">
        <f t="shared" si="25"/>
        <v>13.200000000000001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2277</v>
      </c>
      <c r="D80" s="8">
        <v>5629</v>
      </c>
      <c r="E80" s="8">
        <v>5088</v>
      </c>
      <c r="F80" s="8">
        <v>2683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5217</v>
      </c>
      <c r="K80" s="13">
        <f t="shared" si="19"/>
        <v>-129</v>
      </c>
      <c r="L80" s="13">
        <f>VLOOKUP(A:A,[1]TDSheet!$A:$V,22,0)</f>
        <v>1000</v>
      </c>
      <c r="M80" s="13">
        <f>VLOOKUP(A:A,[1]TDSheet!$A:$X,24,0)</f>
        <v>1000</v>
      </c>
      <c r="N80" s="13"/>
      <c r="O80" s="13"/>
      <c r="P80" s="13"/>
      <c r="Q80" s="13"/>
      <c r="R80" s="13"/>
      <c r="S80" s="13"/>
      <c r="T80" s="13">
        <v>1026</v>
      </c>
      <c r="U80" s="13"/>
      <c r="V80" s="15">
        <v>500</v>
      </c>
      <c r="W80" s="13">
        <f t="shared" si="20"/>
        <v>855.6</v>
      </c>
      <c r="X80" s="15">
        <v>900</v>
      </c>
      <c r="Y80" s="16">
        <f t="shared" si="21"/>
        <v>7.109630668536699</v>
      </c>
      <c r="Z80" s="13">
        <f t="shared" si="22"/>
        <v>3.1358111266947173</v>
      </c>
      <c r="AA80" s="13"/>
      <c r="AB80" s="13"/>
      <c r="AC80" s="13"/>
      <c r="AD80" s="13">
        <f>VLOOKUP(A:A,[4]TDSheet!$A:$D,4,0)</f>
        <v>810</v>
      </c>
      <c r="AE80" s="13">
        <f>VLOOKUP(A:A,[1]TDSheet!$A:$AF,32,0)</f>
        <v>708</v>
      </c>
      <c r="AF80" s="13">
        <f>VLOOKUP(A:A,[1]TDSheet!$A:$AG,33,0)</f>
        <v>723.4</v>
      </c>
      <c r="AG80" s="13">
        <f>VLOOKUP(A:A,[1]TDSheet!$A:$W,23,0)</f>
        <v>877.8</v>
      </c>
      <c r="AH80" s="13">
        <f>VLOOKUP(A:A,[3]TDSheet!$A:$D,4,0)</f>
        <v>991</v>
      </c>
      <c r="AI80" s="13" t="str">
        <f>VLOOKUP(A:A,[1]TDSheet!$A:$AI,35,0)</f>
        <v>июньяб</v>
      </c>
      <c r="AJ80" s="13">
        <f t="shared" si="23"/>
        <v>359.09999999999997</v>
      </c>
      <c r="AK80" s="13">
        <f t="shared" si="24"/>
        <v>175</v>
      </c>
      <c r="AL80" s="13">
        <f t="shared" si="25"/>
        <v>315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1238</v>
      </c>
      <c r="D81" s="8">
        <v>17110</v>
      </c>
      <c r="E81" s="8">
        <v>11378</v>
      </c>
      <c r="F81" s="8">
        <v>6849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11513</v>
      </c>
      <c r="K81" s="13">
        <f t="shared" si="19"/>
        <v>-135</v>
      </c>
      <c r="L81" s="13">
        <f>VLOOKUP(A:A,[1]TDSheet!$A:$V,22,0)</f>
        <v>500</v>
      </c>
      <c r="M81" s="13">
        <f>VLOOKUP(A:A,[1]TDSheet!$A:$X,24,0)</f>
        <v>1500</v>
      </c>
      <c r="N81" s="13"/>
      <c r="O81" s="13"/>
      <c r="P81" s="13"/>
      <c r="Q81" s="13"/>
      <c r="R81" s="13"/>
      <c r="S81" s="13"/>
      <c r="T81" s="13">
        <v>1188</v>
      </c>
      <c r="U81" s="13"/>
      <c r="V81" s="15"/>
      <c r="W81" s="13">
        <f t="shared" si="20"/>
        <v>1325.2</v>
      </c>
      <c r="X81" s="15"/>
      <c r="Y81" s="16">
        <f t="shared" si="21"/>
        <v>6.6774826441291877</v>
      </c>
      <c r="Z81" s="13">
        <f t="shared" si="22"/>
        <v>5.1682764865680646</v>
      </c>
      <c r="AA81" s="13"/>
      <c r="AB81" s="13"/>
      <c r="AC81" s="13"/>
      <c r="AD81" s="13">
        <f>VLOOKUP(A:A,[4]TDSheet!$A:$D,4,0)</f>
        <v>4752</v>
      </c>
      <c r="AE81" s="13">
        <f>VLOOKUP(A:A,[1]TDSheet!$A:$AF,32,0)</f>
        <v>1717.4</v>
      </c>
      <c r="AF81" s="13">
        <f>VLOOKUP(A:A,[1]TDSheet!$A:$AG,33,0)</f>
        <v>1991.4</v>
      </c>
      <c r="AG81" s="13">
        <f>VLOOKUP(A:A,[1]TDSheet!$A:$W,23,0)</f>
        <v>1607.2</v>
      </c>
      <c r="AH81" s="13">
        <f>VLOOKUP(A:A,[3]TDSheet!$A:$D,4,0)</f>
        <v>1662</v>
      </c>
      <c r="AI81" s="13" t="str">
        <f>VLOOKUP(A:A,[1]TDSheet!$A:$AI,35,0)</f>
        <v>оконч</v>
      </c>
      <c r="AJ81" s="13">
        <f t="shared" si="23"/>
        <v>415.79999999999995</v>
      </c>
      <c r="AK81" s="13">
        <f t="shared" si="24"/>
        <v>0</v>
      </c>
      <c r="AL81" s="13">
        <f t="shared" si="25"/>
        <v>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278</v>
      </c>
      <c r="D82" s="8">
        <v>1015</v>
      </c>
      <c r="E82" s="8">
        <v>741</v>
      </c>
      <c r="F82" s="8">
        <v>534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796</v>
      </c>
      <c r="K82" s="13">
        <f t="shared" si="19"/>
        <v>-55</v>
      </c>
      <c r="L82" s="13">
        <f>VLOOKUP(A:A,[1]TDSheet!$A:$V,22,0)</f>
        <v>180</v>
      </c>
      <c r="M82" s="13">
        <f>VLOOKUP(A:A,[1]TDSheet!$A:$X,24,0)</f>
        <v>160</v>
      </c>
      <c r="N82" s="13"/>
      <c r="O82" s="13"/>
      <c r="P82" s="13"/>
      <c r="Q82" s="13"/>
      <c r="R82" s="13"/>
      <c r="S82" s="13"/>
      <c r="T82" s="13"/>
      <c r="U82" s="13"/>
      <c r="V82" s="15">
        <v>50</v>
      </c>
      <c r="W82" s="13">
        <f t="shared" si="20"/>
        <v>148.19999999999999</v>
      </c>
      <c r="X82" s="15">
        <v>100</v>
      </c>
      <c r="Y82" s="16">
        <f t="shared" si="21"/>
        <v>6.9095816464237521</v>
      </c>
      <c r="Z82" s="13">
        <f t="shared" si="22"/>
        <v>3.6032388663967616</v>
      </c>
      <c r="AA82" s="13"/>
      <c r="AB82" s="13"/>
      <c r="AC82" s="13"/>
      <c r="AD82" s="13">
        <v>0</v>
      </c>
      <c r="AE82" s="13">
        <f>VLOOKUP(A:A,[1]TDSheet!$A:$AF,32,0)</f>
        <v>162.19999999999999</v>
      </c>
      <c r="AF82" s="13">
        <f>VLOOKUP(A:A,[1]TDSheet!$A:$AG,33,0)</f>
        <v>148.80000000000001</v>
      </c>
      <c r="AG82" s="13">
        <f>VLOOKUP(A:A,[1]TDSheet!$A:$W,23,0)</f>
        <v>154.6</v>
      </c>
      <c r="AH82" s="13">
        <f>VLOOKUP(A:A,[3]TDSheet!$A:$D,4,0)</f>
        <v>134</v>
      </c>
      <c r="AI82" s="13">
        <f>VLOOKUP(A:A,[1]TDSheet!$A:$AI,35,0)</f>
        <v>0</v>
      </c>
      <c r="AJ82" s="13">
        <f t="shared" si="23"/>
        <v>0</v>
      </c>
      <c r="AK82" s="13">
        <f t="shared" si="24"/>
        <v>20</v>
      </c>
      <c r="AL82" s="13">
        <f t="shared" si="25"/>
        <v>40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9.6509999999999998</v>
      </c>
      <c r="D83" s="8">
        <v>1283.4960000000001</v>
      </c>
      <c r="E83" s="8">
        <v>538.24199999999996</v>
      </c>
      <c r="F83" s="8">
        <v>233.965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760.58900000000006</v>
      </c>
      <c r="K83" s="13">
        <f t="shared" si="19"/>
        <v>-222.34700000000009</v>
      </c>
      <c r="L83" s="13">
        <f>VLOOKUP(A:A,[1]TDSheet!$A:$V,22,0)</f>
        <v>200</v>
      </c>
      <c r="M83" s="13">
        <f>VLOOKUP(A:A,[1]TDSheet!$A:$X,24,0)</f>
        <v>150</v>
      </c>
      <c r="N83" s="13"/>
      <c r="O83" s="13"/>
      <c r="P83" s="13"/>
      <c r="Q83" s="13"/>
      <c r="R83" s="13"/>
      <c r="S83" s="13"/>
      <c r="T83" s="13"/>
      <c r="U83" s="13"/>
      <c r="V83" s="15">
        <v>200</v>
      </c>
      <c r="W83" s="13">
        <f t="shared" si="20"/>
        <v>107.6484</v>
      </c>
      <c r="X83" s="15">
        <v>200</v>
      </c>
      <c r="Y83" s="16">
        <f t="shared" si="21"/>
        <v>9.1405445877504921</v>
      </c>
      <c r="Z83" s="13">
        <f t="shared" si="22"/>
        <v>2.1734182765373196</v>
      </c>
      <c r="AA83" s="13"/>
      <c r="AB83" s="13"/>
      <c r="AC83" s="13"/>
      <c r="AD83" s="13">
        <v>0</v>
      </c>
      <c r="AE83" s="13">
        <f>VLOOKUP(A:A,[1]TDSheet!$A:$AF,32,0)</f>
        <v>45.430399999999999</v>
      </c>
      <c r="AF83" s="13">
        <f>VLOOKUP(A:A,[1]TDSheet!$A:$AG,33,0)</f>
        <v>63.210599999999999</v>
      </c>
      <c r="AG83" s="13">
        <f>VLOOKUP(A:A,[1]TDSheet!$A:$W,23,0)</f>
        <v>97.701400000000007</v>
      </c>
      <c r="AH83" s="13">
        <f>VLOOKUP(A:A,[3]TDSheet!$A:$D,4,0)</f>
        <v>92.355999999999995</v>
      </c>
      <c r="AI83" s="13" t="str">
        <f>VLOOKUP(A:A,[1]TDSheet!$A:$AI,35,0)</f>
        <v>сниж</v>
      </c>
      <c r="AJ83" s="13">
        <f t="shared" si="23"/>
        <v>0</v>
      </c>
      <c r="AK83" s="13">
        <f t="shared" si="24"/>
        <v>200</v>
      </c>
      <c r="AL83" s="13">
        <f t="shared" si="25"/>
        <v>200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8</v>
      </c>
      <c r="C84" s="8">
        <v>3.782</v>
      </c>
      <c r="D84" s="8">
        <v>19.622</v>
      </c>
      <c r="E84" s="8">
        <v>10.746</v>
      </c>
      <c r="F84" s="8">
        <v>-2.9060000000000001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17.2</v>
      </c>
      <c r="K84" s="13">
        <f t="shared" si="19"/>
        <v>-6.4539999999999988</v>
      </c>
      <c r="L84" s="13">
        <f>VLOOKUP(A:A,[1]TDSheet!$A:$V,22,0)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2.1492</v>
      </c>
      <c r="X84" s="15"/>
      <c r="Y84" s="16">
        <f t="shared" si="21"/>
        <v>-1.3521310254978598</v>
      </c>
      <c r="Z84" s="13">
        <f t="shared" si="22"/>
        <v>-1.3521310254978598</v>
      </c>
      <c r="AA84" s="13"/>
      <c r="AB84" s="13"/>
      <c r="AC84" s="13"/>
      <c r="AD84" s="13">
        <v>0</v>
      </c>
      <c r="AE84" s="13">
        <f>VLOOKUP(A:A,[1]TDSheet!$A:$AF,32,0)</f>
        <v>4.9047999999999998</v>
      </c>
      <c r="AF84" s="13">
        <f>VLOOKUP(A:A,[1]TDSheet!$A:$AG,33,0)</f>
        <v>2.2754000000000003</v>
      </c>
      <c r="AG84" s="13">
        <f>VLOOKUP(A:A,[1]TDSheet!$A:$W,23,0)</f>
        <v>1.7228000000000001</v>
      </c>
      <c r="AH84" s="13">
        <f>VLOOKUP(A:A,[3]TDSheet!$A:$D,4,0)</f>
        <v>2.9060000000000001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373</v>
      </c>
      <c r="D85" s="8">
        <v>178</v>
      </c>
      <c r="E85" s="8">
        <v>355</v>
      </c>
      <c r="F85" s="8">
        <v>194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371</v>
      </c>
      <c r="K85" s="13">
        <f t="shared" si="19"/>
        <v>-16</v>
      </c>
      <c r="L85" s="13">
        <f>VLOOKUP(A:A,[1]TDSheet!$A:$V,22,0)</f>
        <v>80</v>
      </c>
      <c r="M85" s="13">
        <f>VLOOKUP(A:A,[1]TDSheet!$A:$X,24,0)</f>
        <v>80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71</v>
      </c>
      <c r="X85" s="15">
        <v>100</v>
      </c>
      <c r="Y85" s="16">
        <f t="shared" si="21"/>
        <v>6.394366197183099</v>
      </c>
      <c r="Z85" s="13">
        <f t="shared" si="22"/>
        <v>2.732394366197183</v>
      </c>
      <c r="AA85" s="13"/>
      <c r="AB85" s="13"/>
      <c r="AC85" s="13"/>
      <c r="AD85" s="13">
        <v>0</v>
      </c>
      <c r="AE85" s="13">
        <f>VLOOKUP(A:A,[1]TDSheet!$A:$AF,32,0)</f>
        <v>37.4</v>
      </c>
      <c r="AF85" s="13">
        <f>VLOOKUP(A:A,[1]TDSheet!$A:$AG,33,0)</f>
        <v>42.6</v>
      </c>
      <c r="AG85" s="13">
        <f>VLOOKUP(A:A,[1]TDSheet!$A:$W,23,0)</f>
        <v>68.2</v>
      </c>
      <c r="AH85" s="13">
        <f>VLOOKUP(A:A,[3]TDSheet!$A:$D,4,0)</f>
        <v>56</v>
      </c>
      <c r="AI85" s="13" t="str">
        <f>VLOOKUP(A:A,[1]TDSheet!$A:$AI,35,0)</f>
        <v>июньяб</v>
      </c>
      <c r="AJ85" s="13">
        <f t="shared" si="23"/>
        <v>0</v>
      </c>
      <c r="AK85" s="13">
        <f t="shared" si="24"/>
        <v>0</v>
      </c>
      <c r="AL85" s="13">
        <f t="shared" si="25"/>
        <v>40</v>
      </c>
      <c r="AM85" s="13"/>
      <c r="AN85" s="13"/>
      <c r="AO85" s="13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66.066999999999993</v>
      </c>
      <c r="D86" s="8">
        <v>245.982</v>
      </c>
      <c r="E86" s="8">
        <v>95.370999999999995</v>
      </c>
      <c r="F86" s="8">
        <v>38.924999999999997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90.55</v>
      </c>
      <c r="K86" s="13">
        <f t="shared" si="19"/>
        <v>4.820999999999998</v>
      </c>
      <c r="L86" s="13">
        <f>VLOOKUP(A:A,[1]TDSheet!$A:$V,22,0)</f>
        <v>60</v>
      </c>
      <c r="M86" s="13">
        <f>VLOOKUP(A:A,[1]TDSheet!$A:$X,24,0)</f>
        <v>50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20"/>
        <v>19.074199999999998</v>
      </c>
      <c r="X86" s="15"/>
      <c r="Y86" s="16">
        <f t="shared" si="21"/>
        <v>7.8076669008398794</v>
      </c>
      <c r="Z86" s="13">
        <f t="shared" si="22"/>
        <v>2.0407146826603477</v>
      </c>
      <c r="AA86" s="13"/>
      <c r="AB86" s="13"/>
      <c r="AC86" s="13"/>
      <c r="AD86" s="13">
        <v>0</v>
      </c>
      <c r="AE86" s="13">
        <f>VLOOKUP(A:A,[1]TDSheet!$A:$AF,32,0)</f>
        <v>15.675800000000001</v>
      </c>
      <c r="AF86" s="13">
        <f>VLOOKUP(A:A,[1]TDSheet!$A:$AG,33,0)</f>
        <v>15.0748</v>
      </c>
      <c r="AG86" s="13">
        <f>VLOOKUP(A:A,[1]TDSheet!$A:$W,23,0)</f>
        <v>19.458600000000001</v>
      </c>
      <c r="AH86" s="13">
        <f>VLOOKUP(A:A,[3]TDSheet!$A:$D,4,0)</f>
        <v>7.23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19</v>
      </c>
      <c r="D87" s="8">
        <v>1</v>
      </c>
      <c r="E87" s="8">
        <v>12</v>
      </c>
      <c r="F87" s="8">
        <v>3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27</v>
      </c>
      <c r="K87" s="13">
        <f t="shared" si="19"/>
        <v>-15</v>
      </c>
      <c r="L87" s="13">
        <f>VLOOKUP(A:A,[1]TDSheet!$A:$V,22,0)</f>
        <v>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2.4</v>
      </c>
      <c r="X87" s="15"/>
      <c r="Y87" s="16">
        <f t="shared" si="21"/>
        <v>1.25</v>
      </c>
      <c r="Z87" s="13">
        <f t="shared" si="22"/>
        <v>1.25</v>
      </c>
      <c r="AA87" s="13"/>
      <c r="AB87" s="13"/>
      <c r="AC87" s="13"/>
      <c r="AD87" s="13">
        <v>0</v>
      </c>
      <c r="AE87" s="13">
        <f>VLOOKUP(A:A,[1]TDSheet!$A:$AF,32,0)</f>
        <v>0</v>
      </c>
      <c r="AF87" s="13">
        <f>VLOOKUP(A:A,[1]TDSheet!$A:$AG,33,0)</f>
        <v>5.8</v>
      </c>
      <c r="AG87" s="13">
        <f>VLOOKUP(A:A,[1]TDSheet!$A:$W,23,0)</f>
        <v>2.2000000000000002</v>
      </c>
      <c r="AH87" s="13">
        <f>VLOOKUP(A:A,[3]TDSheet!$A:$D,4,0)</f>
        <v>1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469</v>
      </c>
      <c r="D88" s="8">
        <v>893</v>
      </c>
      <c r="E88" s="8">
        <v>930</v>
      </c>
      <c r="F88" s="8">
        <v>376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1015</v>
      </c>
      <c r="K88" s="13">
        <f t="shared" si="19"/>
        <v>-85</v>
      </c>
      <c r="L88" s="13">
        <f>VLOOKUP(A:A,[1]TDSheet!$A:$V,22,0)</f>
        <v>400</v>
      </c>
      <c r="M88" s="13">
        <f>VLOOKUP(A:A,[1]TDSheet!$A:$X,24,0)</f>
        <v>300</v>
      </c>
      <c r="N88" s="13"/>
      <c r="O88" s="13"/>
      <c r="P88" s="13"/>
      <c r="Q88" s="13"/>
      <c r="R88" s="13"/>
      <c r="S88" s="13"/>
      <c r="T88" s="13"/>
      <c r="U88" s="13"/>
      <c r="V88" s="15">
        <v>100</v>
      </c>
      <c r="W88" s="13">
        <f t="shared" si="20"/>
        <v>186</v>
      </c>
      <c r="X88" s="15">
        <v>100</v>
      </c>
      <c r="Y88" s="16">
        <f t="shared" si="21"/>
        <v>6.860215053763441</v>
      </c>
      <c r="Z88" s="13">
        <f t="shared" si="22"/>
        <v>2.021505376344086</v>
      </c>
      <c r="AA88" s="13"/>
      <c r="AB88" s="13"/>
      <c r="AC88" s="13"/>
      <c r="AD88" s="13">
        <v>0</v>
      </c>
      <c r="AE88" s="13">
        <f>VLOOKUP(A:A,[1]TDSheet!$A:$AF,32,0)</f>
        <v>164.6</v>
      </c>
      <c r="AF88" s="13">
        <f>VLOOKUP(A:A,[1]TDSheet!$A:$AG,33,0)</f>
        <v>118.6</v>
      </c>
      <c r="AG88" s="13">
        <f>VLOOKUP(A:A,[1]TDSheet!$A:$W,23,0)</f>
        <v>177.6</v>
      </c>
      <c r="AH88" s="13">
        <f>VLOOKUP(A:A,[3]TDSheet!$A:$D,4,0)</f>
        <v>199</v>
      </c>
      <c r="AI88" s="13" t="str">
        <f>VLOOKUP(A:A,[1]TDSheet!$A:$AI,35,0)</f>
        <v>склад</v>
      </c>
      <c r="AJ88" s="13">
        <f t="shared" si="23"/>
        <v>0</v>
      </c>
      <c r="AK88" s="13">
        <f t="shared" si="24"/>
        <v>20</v>
      </c>
      <c r="AL88" s="13">
        <f t="shared" si="25"/>
        <v>20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12</v>
      </c>
      <c r="C89" s="8">
        <v>687</v>
      </c>
      <c r="D89" s="8">
        <v>531</v>
      </c>
      <c r="E89" s="8">
        <v>368</v>
      </c>
      <c r="F89" s="8">
        <v>835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399</v>
      </c>
      <c r="K89" s="13">
        <f t="shared" si="19"/>
        <v>-31</v>
      </c>
      <c r="L89" s="13">
        <f>VLOOKUP(A:A,[1]TDSheet!$A:$V,22,0)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73.599999999999994</v>
      </c>
      <c r="X89" s="15"/>
      <c r="Y89" s="16">
        <f t="shared" si="21"/>
        <v>11.345108695652176</v>
      </c>
      <c r="Z89" s="13">
        <f t="shared" si="22"/>
        <v>11.345108695652176</v>
      </c>
      <c r="AA89" s="13"/>
      <c r="AB89" s="13"/>
      <c r="AC89" s="13"/>
      <c r="AD89" s="13">
        <v>0</v>
      </c>
      <c r="AE89" s="13">
        <f>VLOOKUP(A:A,[1]TDSheet!$A:$AF,32,0)</f>
        <v>184.8</v>
      </c>
      <c r="AF89" s="13">
        <f>VLOOKUP(A:A,[1]TDSheet!$A:$AG,33,0)</f>
        <v>177.2</v>
      </c>
      <c r="AG89" s="13">
        <f>VLOOKUP(A:A,[1]TDSheet!$A:$W,23,0)</f>
        <v>67.599999999999994</v>
      </c>
      <c r="AH89" s="13">
        <f>VLOOKUP(A:A,[3]TDSheet!$A:$D,4,0)</f>
        <v>99</v>
      </c>
      <c r="AI89" s="20" t="str">
        <f>VLOOKUP(A:A,[1]TDSheet!$A:$AI,35,0)</f>
        <v>увел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175.261</v>
      </c>
      <c r="D90" s="8">
        <v>652.55600000000004</v>
      </c>
      <c r="E90" s="8">
        <v>598.88599999999997</v>
      </c>
      <c r="F90" s="8">
        <v>214.41499999999999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612.77800000000002</v>
      </c>
      <c r="K90" s="13">
        <f t="shared" si="19"/>
        <v>-13.892000000000053</v>
      </c>
      <c r="L90" s="13">
        <f>VLOOKUP(A:A,[1]TDSheet!$A:$V,22,0)</f>
        <v>150</v>
      </c>
      <c r="M90" s="13">
        <f>VLOOKUP(A:A,[1]TDSheet!$A:$X,24,0)</f>
        <v>100</v>
      </c>
      <c r="N90" s="13"/>
      <c r="O90" s="13"/>
      <c r="P90" s="13"/>
      <c r="Q90" s="13"/>
      <c r="R90" s="13"/>
      <c r="S90" s="13"/>
      <c r="T90" s="13"/>
      <c r="U90" s="13"/>
      <c r="V90" s="15">
        <v>110</v>
      </c>
      <c r="W90" s="13">
        <f t="shared" si="20"/>
        <v>119.77719999999999</v>
      </c>
      <c r="X90" s="15">
        <v>120</v>
      </c>
      <c r="Y90" s="16">
        <f t="shared" si="21"/>
        <v>5.797555795259866</v>
      </c>
      <c r="Z90" s="13">
        <f t="shared" si="22"/>
        <v>1.7901153140998454</v>
      </c>
      <c r="AA90" s="13"/>
      <c r="AB90" s="13"/>
      <c r="AC90" s="13"/>
      <c r="AD90" s="13">
        <v>0</v>
      </c>
      <c r="AE90" s="13">
        <f>VLOOKUP(A:A,[1]TDSheet!$A:$AF,32,0)</f>
        <v>102.0812</v>
      </c>
      <c r="AF90" s="13">
        <f>VLOOKUP(A:A,[1]TDSheet!$A:$AG,33,0)</f>
        <v>94.751000000000005</v>
      </c>
      <c r="AG90" s="13">
        <f>VLOOKUP(A:A,[1]TDSheet!$A:$W,23,0)</f>
        <v>101.485</v>
      </c>
      <c r="AH90" s="13">
        <f>VLOOKUP(A:A,[3]TDSheet!$A:$D,4,0)</f>
        <v>87.716999999999999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110</v>
      </c>
      <c r="AL90" s="13">
        <f t="shared" si="25"/>
        <v>120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1906.8779999999999</v>
      </c>
      <c r="D91" s="8">
        <v>4627.491</v>
      </c>
      <c r="E91" s="8">
        <v>4621.5959999999995</v>
      </c>
      <c r="F91" s="8">
        <v>1464.335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4679.4560000000001</v>
      </c>
      <c r="K91" s="13">
        <f t="shared" si="19"/>
        <v>-57.860000000000582</v>
      </c>
      <c r="L91" s="13">
        <f>VLOOKUP(A:A,[1]TDSheet!$A:$V,22,0)</f>
        <v>1200</v>
      </c>
      <c r="M91" s="13">
        <f>VLOOKUP(A:A,[1]TDSheet!$A:$X,24,0)</f>
        <v>1100</v>
      </c>
      <c r="N91" s="13"/>
      <c r="O91" s="13"/>
      <c r="P91" s="13"/>
      <c r="Q91" s="13"/>
      <c r="R91" s="13"/>
      <c r="S91" s="13"/>
      <c r="T91" s="13"/>
      <c r="U91" s="13"/>
      <c r="V91" s="15">
        <v>900</v>
      </c>
      <c r="W91" s="13">
        <f t="shared" si="20"/>
        <v>924.31919999999991</v>
      </c>
      <c r="X91" s="15">
        <v>1000</v>
      </c>
      <c r="Y91" s="16">
        <f t="shared" si="21"/>
        <v>6.1281156985595455</v>
      </c>
      <c r="Z91" s="13">
        <f t="shared" si="22"/>
        <v>1.5842308587769249</v>
      </c>
      <c r="AA91" s="13"/>
      <c r="AB91" s="13"/>
      <c r="AC91" s="13"/>
      <c r="AD91" s="13">
        <v>0</v>
      </c>
      <c r="AE91" s="13">
        <f>VLOOKUP(A:A,[1]TDSheet!$A:$AF,32,0)</f>
        <v>756.98479999999995</v>
      </c>
      <c r="AF91" s="13">
        <f>VLOOKUP(A:A,[1]TDSheet!$A:$AG,33,0)</f>
        <v>737.72540000000004</v>
      </c>
      <c r="AG91" s="13">
        <f>VLOOKUP(A:A,[1]TDSheet!$A:$W,23,0)</f>
        <v>878.89140000000009</v>
      </c>
      <c r="AH91" s="13">
        <f>VLOOKUP(A:A,[3]TDSheet!$A:$D,4,0)</f>
        <v>968.90599999999995</v>
      </c>
      <c r="AI91" s="13" t="str">
        <f>VLOOKUP(A:A,[1]TDSheet!$A:$AI,35,0)</f>
        <v>июньяб</v>
      </c>
      <c r="AJ91" s="13">
        <f t="shared" si="23"/>
        <v>0</v>
      </c>
      <c r="AK91" s="13">
        <f t="shared" si="24"/>
        <v>900</v>
      </c>
      <c r="AL91" s="13">
        <f t="shared" si="25"/>
        <v>1000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2025.001</v>
      </c>
      <c r="D92" s="8">
        <v>10381.147000000001</v>
      </c>
      <c r="E92" s="8">
        <v>6701.03</v>
      </c>
      <c r="F92" s="8">
        <v>4082.3939999999998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6820.2039999999997</v>
      </c>
      <c r="K92" s="13">
        <f t="shared" si="19"/>
        <v>-119.17399999999998</v>
      </c>
      <c r="L92" s="13">
        <f>VLOOKUP(A:A,[1]TDSheet!$A:$V,22,0)</f>
        <v>500</v>
      </c>
      <c r="M92" s="13">
        <f>VLOOKUP(A:A,[1]TDSheet!$A:$X,24,0)</f>
        <v>1100</v>
      </c>
      <c r="N92" s="13"/>
      <c r="O92" s="13"/>
      <c r="P92" s="13"/>
      <c r="Q92" s="13"/>
      <c r="R92" s="13"/>
      <c r="S92" s="13"/>
      <c r="T92" s="13"/>
      <c r="U92" s="13"/>
      <c r="V92" s="15">
        <v>1000</v>
      </c>
      <c r="W92" s="13">
        <f t="shared" si="20"/>
        <v>1340.2059999999999</v>
      </c>
      <c r="X92" s="15">
        <v>1400</v>
      </c>
      <c r="Y92" s="16">
        <f t="shared" si="21"/>
        <v>6.0307102042521823</v>
      </c>
      <c r="Z92" s="13">
        <f t="shared" si="22"/>
        <v>3.0460944063823026</v>
      </c>
      <c r="AA92" s="13"/>
      <c r="AB92" s="13"/>
      <c r="AC92" s="13"/>
      <c r="AD92" s="13">
        <v>0</v>
      </c>
      <c r="AE92" s="13">
        <f>VLOOKUP(A:A,[1]TDSheet!$A:$AF,32,0)</f>
        <v>1950.8</v>
      </c>
      <c r="AF92" s="13">
        <f>VLOOKUP(A:A,[1]TDSheet!$A:$AG,33,0)</f>
        <v>1459.1478</v>
      </c>
      <c r="AG92" s="13">
        <f>VLOOKUP(A:A,[1]TDSheet!$A:$W,23,0)</f>
        <v>1303.183</v>
      </c>
      <c r="AH92" s="13">
        <f>VLOOKUP(A:A,[3]TDSheet!$A:$D,4,0)</f>
        <v>1383.1890000000001</v>
      </c>
      <c r="AI92" s="13" t="str">
        <f>VLOOKUP(A:A,[1]TDSheet!$A:$AI,35,0)</f>
        <v>оконч</v>
      </c>
      <c r="AJ92" s="13">
        <f t="shared" si="23"/>
        <v>0</v>
      </c>
      <c r="AK92" s="13">
        <f t="shared" si="24"/>
        <v>1000</v>
      </c>
      <c r="AL92" s="13">
        <f t="shared" si="25"/>
        <v>1400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1129.95</v>
      </c>
      <c r="D93" s="8">
        <v>13278.383</v>
      </c>
      <c r="E93" s="8">
        <v>7579.9939999999997</v>
      </c>
      <c r="F93" s="8">
        <v>2930.69</v>
      </c>
      <c r="G93" s="1" t="str">
        <f>VLOOKUP(A:A,[1]TDSheet!$A:$G,7,0)</f>
        <v>сниж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8660.9549999999999</v>
      </c>
      <c r="K93" s="13">
        <f t="shared" si="19"/>
        <v>-1080.9610000000002</v>
      </c>
      <c r="L93" s="13">
        <f>VLOOKUP(A:A,[1]TDSheet!$A:$V,22,0)</f>
        <v>2200</v>
      </c>
      <c r="M93" s="13">
        <f>VLOOKUP(A:A,[1]TDSheet!$A:$X,24,0)</f>
        <v>1800</v>
      </c>
      <c r="N93" s="13"/>
      <c r="O93" s="13"/>
      <c r="P93" s="13"/>
      <c r="Q93" s="13"/>
      <c r="R93" s="13"/>
      <c r="S93" s="13"/>
      <c r="T93" s="13"/>
      <c r="U93" s="13"/>
      <c r="V93" s="15">
        <v>2100</v>
      </c>
      <c r="W93" s="13">
        <f t="shared" si="20"/>
        <v>1515.9987999999998</v>
      </c>
      <c r="X93" s="15">
        <v>2000</v>
      </c>
      <c r="Y93" s="16">
        <f t="shared" si="21"/>
        <v>7.2761864983006594</v>
      </c>
      <c r="Z93" s="13">
        <f t="shared" si="22"/>
        <v>1.9331743534361638</v>
      </c>
      <c r="AA93" s="13"/>
      <c r="AB93" s="13"/>
      <c r="AC93" s="13"/>
      <c r="AD93" s="13">
        <v>0</v>
      </c>
      <c r="AE93" s="13">
        <f>VLOOKUP(A:A,[1]TDSheet!$A:$AF,32,0)</f>
        <v>717.03639999999996</v>
      </c>
      <c r="AF93" s="13">
        <f>VLOOKUP(A:A,[1]TDSheet!$A:$AG,33,0)</f>
        <v>672.9606</v>
      </c>
      <c r="AG93" s="13">
        <f>VLOOKUP(A:A,[1]TDSheet!$A:$W,23,0)</f>
        <v>1302.6907999999999</v>
      </c>
      <c r="AH93" s="13">
        <f>VLOOKUP(A:A,[3]TDSheet!$A:$D,4,0)</f>
        <v>1900.748</v>
      </c>
      <c r="AI93" s="13" t="str">
        <f>VLOOKUP(A:A,[1]TDSheet!$A:$AI,35,0)</f>
        <v>июньяб</v>
      </c>
      <c r="AJ93" s="13">
        <f t="shared" si="23"/>
        <v>0</v>
      </c>
      <c r="AK93" s="13">
        <f t="shared" si="24"/>
        <v>2100</v>
      </c>
      <c r="AL93" s="13">
        <f t="shared" si="25"/>
        <v>2000</v>
      </c>
      <c r="AM93" s="13"/>
      <c r="AN93" s="13"/>
      <c r="AO93" s="13"/>
    </row>
    <row r="94" spans="1:41" s="1" customFormat="1" ht="21.95" customHeight="1" outlineLevel="1" x14ac:dyDescent="0.2">
      <c r="A94" s="7" t="s">
        <v>97</v>
      </c>
      <c r="B94" s="7" t="s">
        <v>8</v>
      </c>
      <c r="C94" s="8">
        <v>-6.7000000000000004E-2</v>
      </c>
      <c r="D94" s="8">
        <v>2.6840000000000002</v>
      </c>
      <c r="E94" s="8">
        <v>0</v>
      </c>
      <c r="F94" s="8">
        <v>1.3420000000000001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6.65</v>
      </c>
      <c r="K94" s="13">
        <f t="shared" si="19"/>
        <v>-6.65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0</v>
      </c>
      <c r="X94" s="15"/>
      <c r="Y94" s="16" t="e">
        <f t="shared" si="21"/>
        <v>#DIV/0!</v>
      </c>
      <c r="Z94" s="13" t="e">
        <f t="shared" si="22"/>
        <v>#DIV/0!</v>
      </c>
      <c r="AA94" s="13"/>
      <c r="AB94" s="13"/>
      <c r="AC94" s="13"/>
      <c r="AD94" s="13">
        <v>0</v>
      </c>
      <c r="AE94" s="13">
        <f>VLOOKUP(A:A,[1]TDSheet!$A:$AF,32,0)</f>
        <v>0</v>
      </c>
      <c r="AF94" s="13">
        <f>VLOOKUP(A:A,[1]TDSheet!$A:$AG,33,0)</f>
        <v>1.6320000000000001</v>
      </c>
      <c r="AG94" s="13">
        <f>VLOOKUP(A:A,[1]TDSheet!$A:$W,23,0)</f>
        <v>0</v>
      </c>
      <c r="AH94" s="13">
        <v>0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8</v>
      </c>
      <c r="C95" s="8">
        <v>87.218000000000004</v>
      </c>
      <c r="D95" s="8">
        <v>357.39499999999998</v>
      </c>
      <c r="E95" s="8">
        <v>243.61500000000001</v>
      </c>
      <c r="F95" s="8">
        <v>186.35900000000001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263.161</v>
      </c>
      <c r="K95" s="13">
        <f t="shared" si="19"/>
        <v>-19.545999999999992</v>
      </c>
      <c r="L95" s="13">
        <f>VLOOKUP(A:A,[1]TDSheet!$A:$V,22,0)</f>
        <v>70</v>
      </c>
      <c r="M95" s="13">
        <f>VLOOKUP(A:A,[1]TDSheet!$A:$X,24,0)</f>
        <v>50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20"/>
        <v>48.722999999999999</v>
      </c>
      <c r="X95" s="15">
        <v>20</v>
      </c>
      <c r="Y95" s="16">
        <f t="shared" si="21"/>
        <v>6.6982533916220275</v>
      </c>
      <c r="Z95" s="13">
        <f t="shared" si="22"/>
        <v>3.8248671058842847</v>
      </c>
      <c r="AA95" s="13"/>
      <c r="AB95" s="13"/>
      <c r="AC95" s="13"/>
      <c r="AD95" s="13">
        <v>0</v>
      </c>
      <c r="AE95" s="13">
        <f>VLOOKUP(A:A,[1]TDSheet!$A:$AF,32,0)</f>
        <v>44.535600000000002</v>
      </c>
      <c r="AF95" s="13">
        <f>VLOOKUP(A:A,[1]TDSheet!$A:$AG,33,0)</f>
        <v>40.700200000000002</v>
      </c>
      <c r="AG95" s="13">
        <f>VLOOKUP(A:A,[1]TDSheet!$A:$W,23,0)</f>
        <v>50.213999999999999</v>
      </c>
      <c r="AH95" s="13">
        <f>VLOOKUP(A:A,[3]TDSheet!$A:$D,4,0)</f>
        <v>57.3</v>
      </c>
      <c r="AI95" s="13">
        <f>VLOOKUP(A:A,[1]TDSheet!$A:$AI,35,0)</f>
        <v>0</v>
      </c>
      <c r="AJ95" s="13">
        <f t="shared" si="23"/>
        <v>0</v>
      </c>
      <c r="AK95" s="13">
        <f t="shared" si="24"/>
        <v>0</v>
      </c>
      <c r="AL95" s="13">
        <f t="shared" si="25"/>
        <v>20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36</v>
      </c>
      <c r="D96" s="8">
        <v>157</v>
      </c>
      <c r="E96" s="8">
        <v>127</v>
      </c>
      <c r="F96" s="8">
        <v>64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212</v>
      </c>
      <c r="K96" s="13">
        <f t="shared" si="19"/>
        <v>-85</v>
      </c>
      <c r="L96" s="13">
        <f>VLOOKUP(A:A,[1]TDSheet!$A:$V,22,0)</f>
        <v>30</v>
      </c>
      <c r="M96" s="13">
        <f>VLOOKUP(A:A,[1]TDSheet!$A:$X,24,0)</f>
        <v>30</v>
      </c>
      <c r="N96" s="13"/>
      <c r="O96" s="13"/>
      <c r="P96" s="13"/>
      <c r="Q96" s="13"/>
      <c r="R96" s="13"/>
      <c r="S96" s="13"/>
      <c r="T96" s="13"/>
      <c r="U96" s="13"/>
      <c r="V96" s="15">
        <v>30</v>
      </c>
      <c r="W96" s="13">
        <f t="shared" si="20"/>
        <v>25.4</v>
      </c>
      <c r="X96" s="15">
        <v>20</v>
      </c>
      <c r="Y96" s="16">
        <f t="shared" si="21"/>
        <v>6.8503937007874018</v>
      </c>
      <c r="Z96" s="13">
        <f t="shared" si="22"/>
        <v>2.5196850393700787</v>
      </c>
      <c r="AA96" s="13"/>
      <c r="AB96" s="13"/>
      <c r="AC96" s="13"/>
      <c r="AD96" s="13">
        <v>0</v>
      </c>
      <c r="AE96" s="13">
        <f>VLOOKUP(A:A,[1]TDSheet!$A:$AF,32,0)</f>
        <v>18.600000000000001</v>
      </c>
      <c r="AF96" s="13">
        <f>VLOOKUP(A:A,[1]TDSheet!$A:$AG,33,0)</f>
        <v>17</v>
      </c>
      <c r="AG96" s="13">
        <f>VLOOKUP(A:A,[1]TDSheet!$A:$W,23,0)</f>
        <v>22.6</v>
      </c>
      <c r="AH96" s="13">
        <f>VLOOKUP(A:A,[3]TDSheet!$A:$D,4,0)</f>
        <v>31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15</v>
      </c>
      <c r="AL96" s="13">
        <f t="shared" si="25"/>
        <v>10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1</v>
      </c>
      <c r="K97" s="13">
        <f t="shared" si="19"/>
        <v>-1</v>
      </c>
      <c r="L97" s="13">
        <f>VLOOKUP(A:A,[1]TDSheet!$A:$V,22,0)</f>
        <v>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20"/>
        <v>0</v>
      </c>
      <c r="X97" s="15"/>
      <c r="Y97" s="16" t="e">
        <f t="shared" si="21"/>
        <v>#DIV/0!</v>
      </c>
      <c r="Z97" s="13" t="e">
        <f t="shared" si="22"/>
        <v>#DIV/0!</v>
      </c>
      <c r="AA97" s="13"/>
      <c r="AB97" s="13"/>
      <c r="AC97" s="13"/>
      <c r="AD97" s="13">
        <v>0</v>
      </c>
      <c r="AE97" s="13">
        <f>VLOOKUP(A:A,[1]TDSheet!$A:$AF,32,0)</f>
        <v>0</v>
      </c>
      <c r="AF97" s="13">
        <f>VLOOKUP(A:A,[1]TDSheet!$A:$AG,33,0)</f>
        <v>0</v>
      </c>
      <c r="AG97" s="13">
        <f>VLOOKUP(A:A,[1]TDSheet!$A:$W,23,0)</f>
        <v>0</v>
      </c>
      <c r="AH97" s="13">
        <v>0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8</v>
      </c>
      <c r="C98" s="8">
        <v>16.885000000000002</v>
      </c>
      <c r="D98" s="8">
        <v>16.859000000000002</v>
      </c>
      <c r="E98" s="8">
        <v>32.898000000000003</v>
      </c>
      <c r="F98" s="8">
        <v>0.84599999999999997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42.2</v>
      </c>
      <c r="K98" s="13">
        <f t="shared" si="19"/>
        <v>-9.3019999999999996</v>
      </c>
      <c r="L98" s="13">
        <f>VLOOKUP(A:A,[1]TDSheet!$A:$V,22,0)</f>
        <v>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5">
        <v>20</v>
      </c>
      <c r="W98" s="13">
        <f t="shared" si="20"/>
        <v>6.579600000000001</v>
      </c>
      <c r="X98" s="15">
        <v>10</v>
      </c>
      <c r="Y98" s="16">
        <f t="shared" si="21"/>
        <v>4.6881269378077688</v>
      </c>
      <c r="Z98" s="13">
        <f t="shared" si="22"/>
        <v>0.12857924493890205</v>
      </c>
      <c r="AA98" s="13"/>
      <c r="AB98" s="13"/>
      <c r="AC98" s="13"/>
      <c r="AD98" s="13">
        <v>0</v>
      </c>
      <c r="AE98" s="13">
        <f>VLOOKUP(A:A,[1]TDSheet!$A:$AF,32,0)</f>
        <v>2.9265999999999996</v>
      </c>
      <c r="AF98" s="13">
        <f>VLOOKUP(A:A,[1]TDSheet!$A:$AG,33,0)</f>
        <v>5.2194000000000003</v>
      </c>
      <c r="AG98" s="13">
        <f>VLOOKUP(A:A,[1]TDSheet!$A:$W,23,0)</f>
        <v>1.8062</v>
      </c>
      <c r="AH98" s="13">
        <f>VLOOKUP(A:A,[3]TDSheet!$A:$D,4,0)</f>
        <v>4.2229999999999999</v>
      </c>
      <c r="AI98" s="13" t="str">
        <f>VLOOKUP(A:A,[1]TDSheet!$A:$AI,35,0)</f>
        <v>склад</v>
      </c>
      <c r="AJ98" s="13">
        <f t="shared" si="23"/>
        <v>0</v>
      </c>
      <c r="AK98" s="13">
        <f t="shared" si="24"/>
        <v>20</v>
      </c>
      <c r="AL98" s="13">
        <f t="shared" si="25"/>
        <v>10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12</v>
      </c>
      <c r="C99" s="8">
        <v>183</v>
      </c>
      <c r="D99" s="8">
        <v>2290</v>
      </c>
      <c r="E99" s="8">
        <v>1957</v>
      </c>
      <c r="F99" s="8">
        <v>486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2156</v>
      </c>
      <c r="K99" s="13">
        <f t="shared" si="19"/>
        <v>-199</v>
      </c>
      <c r="L99" s="13">
        <f>VLOOKUP(A:A,[1]TDSheet!$A:$V,22,0)</f>
        <v>300</v>
      </c>
      <c r="M99" s="13">
        <f>VLOOKUP(A:A,[1]TDSheet!$A:$X,24,0)</f>
        <v>300</v>
      </c>
      <c r="N99" s="13"/>
      <c r="O99" s="13"/>
      <c r="P99" s="13"/>
      <c r="Q99" s="13"/>
      <c r="R99" s="13"/>
      <c r="S99" s="13"/>
      <c r="T99" s="13">
        <v>564</v>
      </c>
      <c r="U99" s="13"/>
      <c r="V99" s="15">
        <v>300</v>
      </c>
      <c r="W99" s="13">
        <f t="shared" si="20"/>
        <v>278.60000000000002</v>
      </c>
      <c r="X99" s="15">
        <v>350</v>
      </c>
      <c r="Y99" s="16">
        <f t="shared" si="21"/>
        <v>6.2311557788944718</v>
      </c>
      <c r="Z99" s="13">
        <f t="shared" si="22"/>
        <v>1.7444364680545583</v>
      </c>
      <c r="AA99" s="13"/>
      <c r="AB99" s="13"/>
      <c r="AC99" s="13"/>
      <c r="AD99" s="13">
        <f>VLOOKUP(A:A,[4]TDSheet!$A:$D,4,0)</f>
        <v>564</v>
      </c>
      <c r="AE99" s="13">
        <f>VLOOKUP(A:A,[1]TDSheet!$A:$AF,32,0)</f>
        <v>220.2</v>
      </c>
      <c r="AF99" s="13">
        <f>VLOOKUP(A:A,[1]TDSheet!$A:$AG,33,0)</f>
        <v>218.2</v>
      </c>
      <c r="AG99" s="13">
        <f>VLOOKUP(A:A,[1]TDSheet!$A:$W,23,0)</f>
        <v>289.39999999999998</v>
      </c>
      <c r="AH99" s="13">
        <f>VLOOKUP(A:A,[3]TDSheet!$A:$D,4,0)</f>
        <v>292</v>
      </c>
      <c r="AI99" s="13" t="e">
        <f>VLOOKUP(A:A,[1]TDSheet!$A:$AI,35,0)</f>
        <v>#N/A</v>
      </c>
      <c r="AJ99" s="13">
        <f t="shared" si="23"/>
        <v>169.2</v>
      </c>
      <c r="AK99" s="13">
        <f t="shared" si="24"/>
        <v>90</v>
      </c>
      <c r="AL99" s="13">
        <f t="shared" si="25"/>
        <v>105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207</v>
      </c>
      <c r="D100" s="8">
        <v>1266</v>
      </c>
      <c r="E100" s="8">
        <v>805</v>
      </c>
      <c r="F100" s="8">
        <v>647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961</v>
      </c>
      <c r="K100" s="13">
        <f t="shared" si="19"/>
        <v>-156</v>
      </c>
      <c r="L100" s="13">
        <f>VLOOKUP(A:A,[1]TDSheet!$A:$V,22,0)</f>
        <v>150</v>
      </c>
      <c r="M100" s="13">
        <f>VLOOKUP(A:A,[1]TDSheet!$A:$X,24,0)</f>
        <v>120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161</v>
      </c>
      <c r="X100" s="15">
        <v>150</v>
      </c>
      <c r="Y100" s="16">
        <f t="shared" si="21"/>
        <v>6.6273291925465836</v>
      </c>
      <c r="Z100" s="13">
        <f t="shared" si="22"/>
        <v>4.0186335403726705</v>
      </c>
      <c r="AA100" s="13"/>
      <c r="AB100" s="13"/>
      <c r="AC100" s="13"/>
      <c r="AD100" s="13">
        <v>0</v>
      </c>
      <c r="AE100" s="13">
        <f>VLOOKUP(A:A,[1]TDSheet!$A:$AF,32,0)</f>
        <v>137.6</v>
      </c>
      <c r="AF100" s="13">
        <f>VLOOKUP(A:A,[1]TDSheet!$A:$AG,33,0)</f>
        <v>150</v>
      </c>
      <c r="AG100" s="13">
        <f>VLOOKUP(A:A,[1]TDSheet!$A:$W,23,0)</f>
        <v>167.4</v>
      </c>
      <c r="AH100" s="13">
        <f>VLOOKUP(A:A,[3]TDSheet!$A:$D,4,0)</f>
        <v>170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0</v>
      </c>
      <c r="AL100" s="13">
        <f t="shared" si="25"/>
        <v>45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258</v>
      </c>
      <c r="D101" s="8">
        <v>1707</v>
      </c>
      <c r="E101" s="8">
        <v>1165</v>
      </c>
      <c r="F101" s="8">
        <v>763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1346</v>
      </c>
      <c r="K101" s="13">
        <f t="shared" si="19"/>
        <v>-181</v>
      </c>
      <c r="L101" s="13">
        <f>VLOOKUP(A:A,[1]TDSheet!$A:$V,22,0)</f>
        <v>180</v>
      </c>
      <c r="M101" s="13">
        <f>VLOOKUP(A:A,[1]TDSheet!$A:$X,24,0)</f>
        <v>200</v>
      </c>
      <c r="N101" s="13"/>
      <c r="O101" s="13"/>
      <c r="P101" s="13"/>
      <c r="Q101" s="13"/>
      <c r="R101" s="13"/>
      <c r="S101" s="13"/>
      <c r="T101" s="13">
        <v>72</v>
      </c>
      <c r="U101" s="13"/>
      <c r="V101" s="15">
        <v>100</v>
      </c>
      <c r="W101" s="13">
        <f t="shared" si="20"/>
        <v>218.6</v>
      </c>
      <c r="X101" s="15">
        <v>180</v>
      </c>
      <c r="Y101" s="16">
        <f t="shared" si="21"/>
        <v>6.5096065873741997</v>
      </c>
      <c r="Z101" s="13">
        <f t="shared" si="22"/>
        <v>3.4903934126258007</v>
      </c>
      <c r="AA101" s="13"/>
      <c r="AB101" s="13"/>
      <c r="AC101" s="13"/>
      <c r="AD101" s="13">
        <f>VLOOKUP(A:A,[4]TDSheet!$A:$D,4,0)</f>
        <v>72</v>
      </c>
      <c r="AE101" s="13">
        <f>VLOOKUP(A:A,[1]TDSheet!$A:$AF,32,0)</f>
        <v>197</v>
      </c>
      <c r="AF101" s="13">
        <f>VLOOKUP(A:A,[1]TDSheet!$A:$AG,33,0)</f>
        <v>203</v>
      </c>
      <c r="AG101" s="13">
        <f>VLOOKUP(A:A,[1]TDSheet!$A:$W,23,0)</f>
        <v>228</v>
      </c>
      <c r="AH101" s="13">
        <f>VLOOKUP(A:A,[3]TDSheet!$A:$D,4,0)</f>
        <v>223</v>
      </c>
      <c r="AI101" s="13" t="e">
        <f>VLOOKUP(A:A,[1]TDSheet!$A:$AI,35,0)</f>
        <v>#N/A</v>
      </c>
      <c r="AJ101" s="13">
        <f t="shared" si="23"/>
        <v>21.599999999999998</v>
      </c>
      <c r="AK101" s="13">
        <f t="shared" si="24"/>
        <v>30</v>
      </c>
      <c r="AL101" s="13">
        <f t="shared" si="25"/>
        <v>54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179</v>
      </c>
      <c r="D102" s="8">
        <v>1083</v>
      </c>
      <c r="E102" s="8">
        <v>702</v>
      </c>
      <c r="F102" s="8">
        <v>544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875</v>
      </c>
      <c r="K102" s="13">
        <f t="shared" si="19"/>
        <v>-173</v>
      </c>
      <c r="L102" s="13">
        <f>VLOOKUP(A:A,[1]TDSheet!$A:$V,22,0)</f>
        <v>100</v>
      </c>
      <c r="M102" s="13">
        <f>VLOOKUP(A:A,[1]TDSheet!$A:$X,24,0)</f>
        <v>120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140.4</v>
      </c>
      <c r="X102" s="15">
        <v>150</v>
      </c>
      <c r="Y102" s="16">
        <f t="shared" si="21"/>
        <v>6.5099715099715096</v>
      </c>
      <c r="Z102" s="13">
        <f t="shared" si="22"/>
        <v>3.8746438746438745</v>
      </c>
      <c r="AA102" s="13"/>
      <c r="AB102" s="13"/>
      <c r="AC102" s="13"/>
      <c r="AD102" s="13">
        <v>0</v>
      </c>
      <c r="AE102" s="13">
        <f>VLOOKUP(A:A,[1]TDSheet!$A:$AF,32,0)</f>
        <v>134.80000000000001</v>
      </c>
      <c r="AF102" s="13">
        <f>VLOOKUP(A:A,[1]TDSheet!$A:$AG,33,0)</f>
        <v>138</v>
      </c>
      <c r="AG102" s="13">
        <f>VLOOKUP(A:A,[1]TDSheet!$A:$W,23,0)</f>
        <v>151</v>
      </c>
      <c r="AH102" s="13">
        <f>VLOOKUP(A:A,[3]TDSheet!$A:$D,4,0)</f>
        <v>154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0</v>
      </c>
      <c r="AL102" s="13">
        <f t="shared" si="25"/>
        <v>45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8</v>
      </c>
      <c r="C103" s="8">
        <v>3.3420000000000001</v>
      </c>
      <c r="D103" s="8"/>
      <c r="E103" s="8">
        <v>0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22.1</v>
      </c>
      <c r="K103" s="13">
        <f t="shared" si="19"/>
        <v>-22.1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0</v>
      </c>
      <c r="X103" s="15"/>
      <c r="Y103" s="16" t="e">
        <f t="shared" si="21"/>
        <v>#DIV/0!</v>
      </c>
      <c r="Z103" s="13" t="e">
        <f t="shared" si="22"/>
        <v>#DIV/0!</v>
      </c>
      <c r="AA103" s="13"/>
      <c r="AB103" s="13"/>
      <c r="AC103" s="13"/>
      <c r="AD103" s="13">
        <v>0</v>
      </c>
      <c r="AE103" s="13">
        <f>VLOOKUP(A:A,[1]TDSheet!$A:$AF,32,0)</f>
        <v>0.26880000000000004</v>
      </c>
      <c r="AF103" s="13">
        <f>VLOOKUP(A:A,[1]TDSheet!$A:$AG,33,0)</f>
        <v>0.52980000000000005</v>
      </c>
      <c r="AG103" s="13">
        <f>VLOOKUP(A:A,[1]TDSheet!$A:$W,23,0)</f>
        <v>0</v>
      </c>
      <c r="AH103" s="13">
        <v>0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21.95" customHeight="1" outlineLevel="1" x14ac:dyDescent="0.2">
      <c r="A104" s="7" t="s">
        <v>107</v>
      </c>
      <c r="B104" s="7" t="s">
        <v>8</v>
      </c>
      <c r="C104" s="8">
        <v>26.832000000000001</v>
      </c>
      <c r="D104" s="8">
        <v>1.36</v>
      </c>
      <c r="E104" s="8">
        <v>9.4659999999999993</v>
      </c>
      <c r="F104" s="8">
        <v>17.366</v>
      </c>
      <c r="G104" s="1" t="str">
        <f>VLOOKUP(A:A,[1]TDSheet!$A:$G,7,0)</f>
        <v>н0801,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12.1</v>
      </c>
      <c r="K104" s="13">
        <f t="shared" si="19"/>
        <v>-2.6340000000000003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1.8931999999999998</v>
      </c>
      <c r="X104" s="15"/>
      <c r="Y104" s="16">
        <f t="shared" si="21"/>
        <v>9.1728290724698933</v>
      </c>
      <c r="Z104" s="13">
        <f t="shared" si="22"/>
        <v>9.1728290724698933</v>
      </c>
      <c r="AA104" s="13"/>
      <c r="AB104" s="13"/>
      <c r="AC104" s="13"/>
      <c r="AD104" s="13">
        <v>0</v>
      </c>
      <c r="AE104" s="13">
        <f>VLOOKUP(A:A,[1]TDSheet!$A:$AF,32,0)</f>
        <v>2.6879999999999997</v>
      </c>
      <c r="AF104" s="13">
        <f>VLOOKUP(A:A,[1]TDSheet!$A:$AG,33,0)</f>
        <v>0.26579999999999998</v>
      </c>
      <c r="AG104" s="13">
        <f>VLOOKUP(A:A,[1]TDSheet!$A:$W,23,0)</f>
        <v>1.6282000000000001</v>
      </c>
      <c r="AH104" s="13">
        <f>VLOOKUP(A:A,[3]TDSheet!$A:$D,4,0)</f>
        <v>2.6819999999999999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12</v>
      </c>
      <c r="D105" s="8">
        <v>12</v>
      </c>
      <c r="E105" s="8">
        <v>7</v>
      </c>
      <c r="F105" s="8">
        <v>17</v>
      </c>
      <c r="G105" s="1" t="str">
        <f>VLOOKUP(A:A,[1]TDSheet!$A:$G,7,0)</f>
        <v>нов14,03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9</v>
      </c>
      <c r="K105" s="13">
        <f t="shared" si="19"/>
        <v>-2</v>
      </c>
      <c r="L105" s="13">
        <f>VLOOKUP(A:A,[1]TDSheet!$A:$V,22,0)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1.4</v>
      </c>
      <c r="X105" s="15"/>
      <c r="Y105" s="16">
        <f t="shared" si="21"/>
        <v>12.142857142857144</v>
      </c>
      <c r="Z105" s="13">
        <f t="shared" si="22"/>
        <v>12.142857142857144</v>
      </c>
      <c r="AA105" s="13"/>
      <c r="AB105" s="13"/>
      <c r="AC105" s="13"/>
      <c r="AD105" s="13">
        <v>0</v>
      </c>
      <c r="AE105" s="13">
        <f>VLOOKUP(A:A,[1]TDSheet!$A:$AF,32,0)</f>
        <v>0.2</v>
      </c>
      <c r="AF105" s="13">
        <f>VLOOKUP(A:A,[1]TDSheet!$A:$AG,33,0)</f>
        <v>0</v>
      </c>
      <c r="AG105" s="13">
        <f>VLOOKUP(A:A,[1]TDSheet!$A:$W,23,0)</f>
        <v>0</v>
      </c>
      <c r="AH105" s="13">
        <f>VLOOKUP(A:A,[3]TDSheet!$A:$D,4,0)</f>
        <v>2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28</v>
      </c>
      <c r="D106" s="8"/>
      <c r="E106" s="8">
        <v>13</v>
      </c>
      <c r="F106" s="8">
        <v>15</v>
      </c>
      <c r="G106" s="1" t="str">
        <f>VLOOKUP(A:A,[1]TDSheet!$A:$G,7,0)</f>
        <v>завод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22</v>
      </c>
      <c r="K106" s="13">
        <f t="shared" si="19"/>
        <v>-9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2.6</v>
      </c>
      <c r="X106" s="15"/>
      <c r="Y106" s="16">
        <f t="shared" si="21"/>
        <v>5.7692307692307692</v>
      </c>
      <c r="Z106" s="13">
        <f t="shared" si="22"/>
        <v>5.7692307692307692</v>
      </c>
      <c r="AA106" s="13"/>
      <c r="AB106" s="13"/>
      <c r="AC106" s="13"/>
      <c r="AD106" s="13">
        <v>0</v>
      </c>
      <c r="AE106" s="13">
        <f>VLOOKUP(A:A,[1]TDSheet!$A:$AF,32,0)</f>
        <v>8.6</v>
      </c>
      <c r="AF106" s="13">
        <f>VLOOKUP(A:A,[1]TDSheet!$A:$AG,33,0)</f>
        <v>3</v>
      </c>
      <c r="AG106" s="13">
        <f>VLOOKUP(A:A,[1]TDSheet!$A:$W,23,0)</f>
        <v>3.4</v>
      </c>
      <c r="AH106" s="13">
        <f>VLOOKUP(A:A,[3]TDSheet!$A:$D,4,0)</f>
        <v>-3</v>
      </c>
      <c r="AI106" s="13" t="str">
        <f>VLOOKUP(A:A,[1]TDSheet!$A:$AI,35,0)</f>
        <v>Макс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46</v>
      </c>
      <c r="D107" s="8">
        <v>152</v>
      </c>
      <c r="E107" s="8">
        <v>89</v>
      </c>
      <c r="F107" s="8">
        <v>100</v>
      </c>
      <c r="G107" s="1" t="str">
        <f>VLOOKUP(A:A,[1]TDSheet!$A:$G,7,0)</f>
        <v>нов1804,</v>
      </c>
      <c r="H107" s="1">
        <f>VLOOKUP(A:A,[1]TDSheet!$A:$H,8,0)</f>
        <v>0.12</v>
      </c>
      <c r="I107" s="1" t="e">
        <f>VLOOKUP(A:A,[1]TDSheet!$A:$I,9,0)</f>
        <v>#N/A</v>
      </c>
      <c r="J107" s="13">
        <f>VLOOKUP(A:A,[2]TDSheet!$A:$F,6,0)</f>
        <v>156</v>
      </c>
      <c r="K107" s="13">
        <f t="shared" si="19"/>
        <v>-67</v>
      </c>
      <c r="L107" s="13">
        <f>VLOOKUP(A:A,[1]TDSheet!$A:$V,22,0)</f>
        <v>0</v>
      </c>
      <c r="M107" s="13">
        <f>VLOOKUP(A:A,[1]TDSheet!$A:$X,24,0)</f>
        <v>50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17.8</v>
      </c>
      <c r="X107" s="15"/>
      <c r="Y107" s="16">
        <f t="shared" si="21"/>
        <v>8.4269662921348303</v>
      </c>
      <c r="Z107" s="13">
        <f t="shared" si="22"/>
        <v>5.6179775280898872</v>
      </c>
      <c r="AA107" s="13"/>
      <c r="AB107" s="13"/>
      <c r="AC107" s="13"/>
      <c r="AD107" s="13">
        <v>0</v>
      </c>
      <c r="AE107" s="13">
        <f>VLOOKUP(A:A,[1]TDSheet!$A:$AF,32,0)</f>
        <v>16</v>
      </c>
      <c r="AF107" s="13">
        <f>VLOOKUP(A:A,[1]TDSheet!$A:$AG,33,0)</f>
        <v>18.2</v>
      </c>
      <c r="AG107" s="13">
        <f>VLOOKUP(A:A,[1]TDSheet!$A:$W,23,0)</f>
        <v>20.6</v>
      </c>
      <c r="AH107" s="13">
        <f>VLOOKUP(A:A,[3]TDSheet!$A:$D,4,0)</f>
        <v>43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</row>
    <row r="108" spans="1:41" s="1" customFormat="1" ht="21.95" customHeight="1" outlineLevel="1" x14ac:dyDescent="0.2">
      <c r="A108" s="7" t="s">
        <v>111</v>
      </c>
      <c r="B108" s="7" t="s">
        <v>12</v>
      </c>
      <c r="C108" s="8">
        <v>22</v>
      </c>
      <c r="D108" s="8">
        <v>110</v>
      </c>
      <c r="E108" s="8">
        <v>108</v>
      </c>
      <c r="F108" s="8">
        <v>22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148</v>
      </c>
      <c r="K108" s="13">
        <f t="shared" si="19"/>
        <v>-40</v>
      </c>
      <c r="L108" s="13">
        <f>VLOOKUP(A:A,[1]TDSheet!$A:$V,22,0)</f>
        <v>30</v>
      </c>
      <c r="M108" s="13">
        <f>VLOOKUP(A:A,[1]TDSheet!$A:$X,24,0)</f>
        <v>30</v>
      </c>
      <c r="N108" s="13"/>
      <c r="O108" s="13"/>
      <c r="P108" s="13"/>
      <c r="Q108" s="13"/>
      <c r="R108" s="13"/>
      <c r="S108" s="13"/>
      <c r="T108" s="13"/>
      <c r="U108" s="13"/>
      <c r="V108" s="15">
        <v>30</v>
      </c>
      <c r="W108" s="13">
        <f t="shared" si="20"/>
        <v>21.6</v>
      </c>
      <c r="X108" s="15">
        <v>30</v>
      </c>
      <c r="Y108" s="16">
        <f t="shared" si="21"/>
        <v>6.5740740740740735</v>
      </c>
      <c r="Z108" s="13">
        <f t="shared" si="22"/>
        <v>1.0185185185185184</v>
      </c>
      <c r="AA108" s="13"/>
      <c r="AB108" s="13"/>
      <c r="AC108" s="13"/>
      <c r="AD108" s="13">
        <v>0</v>
      </c>
      <c r="AE108" s="13">
        <f>VLOOKUP(A:A,[1]TDSheet!$A:$AF,32,0)</f>
        <v>0.4</v>
      </c>
      <c r="AF108" s="13">
        <f>VLOOKUP(A:A,[1]TDSheet!$A:$AG,33,0)</f>
        <v>0</v>
      </c>
      <c r="AG108" s="13">
        <f>VLOOKUP(A:A,[1]TDSheet!$A:$W,23,0)</f>
        <v>18.2</v>
      </c>
      <c r="AH108" s="13">
        <f>VLOOKUP(A:A,[3]TDSheet!$A:$D,4,0)</f>
        <v>14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2.1</v>
      </c>
      <c r="AL108" s="13">
        <f t="shared" si="25"/>
        <v>2.1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57</v>
      </c>
      <c r="D109" s="8">
        <v>115</v>
      </c>
      <c r="E109" s="8">
        <v>121</v>
      </c>
      <c r="F109" s="8">
        <v>47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147</v>
      </c>
      <c r="K109" s="13">
        <f t="shared" si="19"/>
        <v>-26</v>
      </c>
      <c r="L109" s="13">
        <f>VLOOKUP(A:A,[1]TDSheet!$A:$V,22,0)</f>
        <v>30</v>
      </c>
      <c r="M109" s="13">
        <f>VLOOKUP(A:A,[1]TDSheet!$A:$X,24,0)</f>
        <v>30</v>
      </c>
      <c r="N109" s="13"/>
      <c r="O109" s="13"/>
      <c r="P109" s="13"/>
      <c r="Q109" s="13"/>
      <c r="R109" s="13"/>
      <c r="S109" s="13"/>
      <c r="T109" s="13"/>
      <c r="U109" s="13"/>
      <c r="V109" s="15">
        <v>20</v>
      </c>
      <c r="W109" s="13">
        <f t="shared" si="20"/>
        <v>24.2</v>
      </c>
      <c r="X109" s="15">
        <v>30</v>
      </c>
      <c r="Y109" s="16">
        <f t="shared" si="21"/>
        <v>6.4876033057851243</v>
      </c>
      <c r="Z109" s="13">
        <f t="shared" si="22"/>
        <v>1.9421487603305785</v>
      </c>
      <c r="AA109" s="13"/>
      <c r="AB109" s="13"/>
      <c r="AC109" s="13"/>
      <c r="AD109" s="13">
        <v>0</v>
      </c>
      <c r="AE109" s="13">
        <f>VLOOKUP(A:A,[1]TDSheet!$A:$AF,32,0)</f>
        <v>19.600000000000001</v>
      </c>
      <c r="AF109" s="13">
        <f>VLOOKUP(A:A,[1]TDSheet!$A:$AG,33,0)</f>
        <v>26.2</v>
      </c>
      <c r="AG109" s="13">
        <f>VLOOKUP(A:A,[1]TDSheet!$A:$W,23,0)</f>
        <v>21.6</v>
      </c>
      <c r="AH109" s="13">
        <f>VLOOKUP(A:A,[3]TDSheet!$A:$D,4,0)</f>
        <v>25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1.4000000000000001</v>
      </c>
      <c r="AL109" s="13">
        <f t="shared" si="25"/>
        <v>2.1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12</v>
      </c>
      <c r="C110" s="8">
        <v>36</v>
      </c>
      <c r="D110" s="8">
        <v>74</v>
      </c>
      <c r="E110" s="8">
        <v>35</v>
      </c>
      <c r="F110" s="8">
        <v>54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141</v>
      </c>
      <c r="K110" s="13">
        <f t="shared" si="19"/>
        <v>-106</v>
      </c>
      <c r="L110" s="13">
        <f>VLOOKUP(A:A,[1]TDSheet!$A:$V,22,0)</f>
        <v>50</v>
      </c>
      <c r="M110" s="13">
        <f>VLOOKUP(A:A,[1]TDSheet!$A:$X,24,0)</f>
        <v>30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7</v>
      </c>
      <c r="X110" s="15">
        <v>50</v>
      </c>
      <c r="Y110" s="16">
        <f t="shared" si="21"/>
        <v>26.285714285714285</v>
      </c>
      <c r="Z110" s="13">
        <f t="shared" si="22"/>
        <v>7.7142857142857144</v>
      </c>
      <c r="AA110" s="13"/>
      <c r="AB110" s="13"/>
      <c r="AC110" s="13"/>
      <c r="AD110" s="13">
        <v>0</v>
      </c>
      <c r="AE110" s="13">
        <f>VLOOKUP(A:A,[1]TDSheet!$A:$AF,32,0)</f>
        <v>10</v>
      </c>
      <c r="AF110" s="13">
        <f>VLOOKUP(A:A,[1]TDSheet!$A:$AG,33,0)</f>
        <v>0.2</v>
      </c>
      <c r="AG110" s="13">
        <f>VLOOKUP(A:A,[1]TDSheet!$A:$W,23,0)</f>
        <v>20.2</v>
      </c>
      <c r="AH110" s="13">
        <v>0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3.5000000000000004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12</v>
      </c>
      <c r="C111" s="8">
        <v>108</v>
      </c>
      <c r="D111" s="8">
        <v>6</v>
      </c>
      <c r="E111" s="8">
        <v>89</v>
      </c>
      <c r="F111" s="8">
        <v>-6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143</v>
      </c>
      <c r="K111" s="13">
        <f t="shared" si="19"/>
        <v>-54</v>
      </c>
      <c r="L111" s="13">
        <f>VLOOKUP(A:A,[1]TDSheet!$A:$V,22,0)</f>
        <v>30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5">
        <v>50</v>
      </c>
      <c r="W111" s="13">
        <f t="shared" si="20"/>
        <v>17.8</v>
      </c>
      <c r="X111" s="15">
        <v>50</v>
      </c>
      <c r="Y111" s="16">
        <f t="shared" si="21"/>
        <v>6.9662921348314608</v>
      </c>
      <c r="Z111" s="13">
        <f t="shared" si="22"/>
        <v>-0.33707865168539325</v>
      </c>
      <c r="AA111" s="13"/>
      <c r="AB111" s="13"/>
      <c r="AC111" s="13"/>
      <c r="AD111" s="13">
        <v>0</v>
      </c>
      <c r="AE111" s="13">
        <f>VLOOKUP(A:A,[1]TDSheet!$A:$AF,32,0)</f>
        <v>11.4</v>
      </c>
      <c r="AF111" s="13">
        <f>VLOOKUP(A:A,[1]TDSheet!$A:$AG,33,0)</f>
        <v>0</v>
      </c>
      <c r="AG111" s="13">
        <f>VLOOKUP(A:A,[1]TDSheet!$A:$W,23,0)</f>
        <v>6.2</v>
      </c>
      <c r="AH111" s="13">
        <f>VLOOKUP(A:A,[3]TDSheet!$A:$D,4,0)</f>
        <v>9</v>
      </c>
      <c r="AI111" s="13" t="str">
        <f>VLOOKUP(A:A,[1]TDSheet!$A:$AI,35,0)</f>
        <v>увел</v>
      </c>
      <c r="AJ111" s="13">
        <f t="shared" si="23"/>
        <v>0</v>
      </c>
      <c r="AK111" s="13">
        <f t="shared" si="24"/>
        <v>3.5000000000000004</v>
      </c>
      <c r="AL111" s="13">
        <f t="shared" si="25"/>
        <v>3.5000000000000004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53</v>
      </c>
      <c r="D112" s="8">
        <v>71</v>
      </c>
      <c r="E112" s="8">
        <v>47</v>
      </c>
      <c r="F112" s="8">
        <v>55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f>VLOOKUP(A:A,[2]TDSheet!$A:$F,6,0)</f>
        <v>159</v>
      </c>
      <c r="K112" s="13">
        <f t="shared" si="19"/>
        <v>-112</v>
      </c>
      <c r="L112" s="13">
        <f>VLOOKUP(A:A,[1]TDSheet!$A:$V,22,0)</f>
        <v>50</v>
      </c>
      <c r="M112" s="13">
        <f>VLOOKUP(A:A,[1]TDSheet!$A:$X,24,0)</f>
        <v>30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9.4</v>
      </c>
      <c r="X112" s="15">
        <v>30</v>
      </c>
      <c r="Y112" s="16">
        <f t="shared" si="21"/>
        <v>17.553191489361701</v>
      </c>
      <c r="Z112" s="13">
        <f t="shared" si="22"/>
        <v>5.8510638297872335</v>
      </c>
      <c r="AA112" s="13"/>
      <c r="AB112" s="13"/>
      <c r="AC112" s="13"/>
      <c r="AD112" s="13">
        <v>0</v>
      </c>
      <c r="AE112" s="13">
        <f>VLOOKUP(A:A,[1]TDSheet!$A:$AF,32,0)</f>
        <v>20</v>
      </c>
      <c r="AF112" s="13">
        <f>VLOOKUP(A:A,[1]TDSheet!$A:$AG,33,0)</f>
        <v>0.2</v>
      </c>
      <c r="AG112" s="13">
        <f>VLOOKUP(A:A,[1]TDSheet!$A:$W,23,0)</f>
        <v>19.8</v>
      </c>
      <c r="AH112" s="13">
        <v>0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2.1</v>
      </c>
      <c r="AM112" s="13"/>
      <c r="AN112" s="13"/>
      <c r="AO112" s="13"/>
    </row>
    <row r="113" spans="1:41" s="1" customFormat="1" ht="11.1" customHeight="1" outlineLevel="1" x14ac:dyDescent="0.2">
      <c r="A113" s="7" t="s">
        <v>116</v>
      </c>
      <c r="B113" s="7" t="s">
        <v>12</v>
      </c>
      <c r="C113" s="8">
        <v>106</v>
      </c>
      <c r="D113" s="8">
        <v>300</v>
      </c>
      <c r="E113" s="8">
        <v>197</v>
      </c>
      <c r="F113" s="8">
        <v>199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264</v>
      </c>
      <c r="K113" s="13">
        <f t="shared" si="19"/>
        <v>-67</v>
      </c>
      <c r="L113" s="13">
        <f>VLOOKUP(A:A,[1]TDSheet!$A:$V,22,0)</f>
        <v>30</v>
      </c>
      <c r="M113" s="13">
        <f>VLOOKUP(A:A,[1]TDSheet!$A:$X,24,0)</f>
        <v>30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39.4</v>
      </c>
      <c r="X113" s="15">
        <v>30</v>
      </c>
      <c r="Y113" s="16">
        <f t="shared" si="21"/>
        <v>7.3350253807106602</v>
      </c>
      <c r="Z113" s="13">
        <f t="shared" si="22"/>
        <v>5.0507614213197973</v>
      </c>
      <c r="AA113" s="13"/>
      <c r="AB113" s="13"/>
      <c r="AC113" s="13"/>
      <c r="AD113" s="13">
        <v>0</v>
      </c>
      <c r="AE113" s="13">
        <f>VLOOKUP(A:A,[1]TDSheet!$A:$AF,32,0)</f>
        <v>24</v>
      </c>
      <c r="AF113" s="13">
        <f>VLOOKUP(A:A,[1]TDSheet!$A:$AG,33,0)</f>
        <v>0.6</v>
      </c>
      <c r="AG113" s="13">
        <f>VLOOKUP(A:A,[1]TDSheet!$A:$W,23,0)</f>
        <v>39.4</v>
      </c>
      <c r="AH113" s="13">
        <f>VLOOKUP(A:A,[3]TDSheet!$A:$D,4,0)</f>
        <v>60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1.65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12</v>
      </c>
      <c r="C114" s="8">
        <v>81</v>
      </c>
      <c r="D114" s="8">
        <v>192</v>
      </c>
      <c r="E114" s="8">
        <v>172</v>
      </c>
      <c r="F114" s="8">
        <v>93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280</v>
      </c>
      <c r="K114" s="13">
        <f t="shared" si="19"/>
        <v>-108</v>
      </c>
      <c r="L114" s="13">
        <f>VLOOKUP(A:A,[1]TDSheet!$A:$V,22,0)</f>
        <v>30</v>
      </c>
      <c r="M114" s="13">
        <f>VLOOKUP(A:A,[1]TDSheet!$A:$X,24,0)</f>
        <v>50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34.4</v>
      </c>
      <c r="X114" s="15">
        <v>50</v>
      </c>
      <c r="Y114" s="16">
        <f t="shared" si="21"/>
        <v>6.4825581395348841</v>
      </c>
      <c r="Z114" s="13">
        <f t="shared" si="22"/>
        <v>2.7034883720930232</v>
      </c>
      <c r="AA114" s="13"/>
      <c r="AB114" s="13"/>
      <c r="AC114" s="13"/>
      <c r="AD114" s="13">
        <v>0</v>
      </c>
      <c r="AE114" s="13">
        <f>VLOOKUP(A:A,[1]TDSheet!$A:$AF,32,0)</f>
        <v>19.8</v>
      </c>
      <c r="AF114" s="13">
        <f>VLOOKUP(A:A,[1]TDSheet!$A:$AG,33,0)</f>
        <v>0.6</v>
      </c>
      <c r="AG114" s="13">
        <f>VLOOKUP(A:A,[1]TDSheet!$A:$W,23,0)</f>
        <v>32.200000000000003</v>
      </c>
      <c r="AH114" s="13">
        <f>VLOOKUP(A:A,[3]TDSheet!$A:$D,4,0)</f>
        <v>37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2.75</v>
      </c>
      <c r="AM114" s="13"/>
      <c r="AN114" s="13"/>
      <c r="AO114" s="13"/>
    </row>
    <row r="115" spans="1:41" s="1" customFormat="1" ht="11.1" customHeight="1" outlineLevel="1" x14ac:dyDescent="0.2">
      <c r="A115" s="7" t="s">
        <v>118</v>
      </c>
      <c r="B115" s="7" t="s">
        <v>8</v>
      </c>
      <c r="C115" s="8"/>
      <c r="D115" s="8">
        <v>1.395</v>
      </c>
      <c r="E115" s="8">
        <v>1.395</v>
      </c>
      <c r="F115" s="8"/>
      <c r="G115" s="1" t="str">
        <f>VLOOKUP(A:A,[1]TDSheet!$A:$G,7,0)</f>
        <v>отк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</v>
      </c>
      <c r="K115" s="13">
        <f t="shared" si="19"/>
        <v>0.39500000000000002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0.27900000000000003</v>
      </c>
      <c r="X115" s="15"/>
      <c r="Y115" s="16">
        <f t="shared" si="21"/>
        <v>0</v>
      </c>
      <c r="Z115" s="13">
        <f t="shared" si="22"/>
        <v>0</v>
      </c>
      <c r="AA115" s="13"/>
      <c r="AB115" s="13"/>
      <c r="AC115" s="13"/>
      <c r="AD115" s="13">
        <v>0</v>
      </c>
      <c r="AE115" s="13">
        <f>VLOOKUP(A:A,[1]TDSheet!$A:$AF,32,0)</f>
        <v>127.40419999999999</v>
      </c>
      <c r="AF115" s="13">
        <f>VLOOKUP(A:A,[1]TDSheet!$A:$AG,33,0)</f>
        <v>117.0078</v>
      </c>
      <c r="AG115" s="13">
        <f>VLOOKUP(A:A,[1]TDSheet!$A:$W,23,0)</f>
        <v>11.281000000000001</v>
      </c>
      <c r="AH115" s="13">
        <v>0</v>
      </c>
      <c r="AI115" s="13">
        <f>VLOOKUP(A:A,[1]TDSheet!$A:$AI,35,0)</f>
        <v>0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119</v>
      </c>
      <c r="B116" s="7" t="s">
        <v>8</v>
      </c>
      <c r="C116" s="8"/>
      <c r="D116" s="8">
        <v>2.6</v>
      </c>
      <c r="E116" s="8">
        <v>2.6</v>
      </c>
      <c r="F116" s="8"/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2.5009999999999999</v>
      </c>
      <c r="K116" s="13">
        <f t="shared" si="19"/>
        <v>9.9000000000000199E-2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0.52</v>
      </c>
      <c r="X116" s="15"/>
      <c r="Y116" s="16">
        <f t="shared" si="21"/>
        <v>0</v>
      </c>
      <c r="Z116" s="13">
        <f t="shared" si="22"/>
        <v>0</v>
      </c>
      <c r="AA116" s="13"/>
      <c r="AB116" s="13"/>
      <c r="AC116" s="13"/>
      <c r="AD116" s="13">
        <v>0</v>
      </c>
      <c r="AE116" s="13">
        <f>VLOOKUP(A:A,[1]TDSheet!$A:$AF,32,0)</f>
        <v>393.83519999999999</v>
      </c>
      <c r="AF116" s="13">
        <f>VLOOKUP(A:A,[1]TDSheet!$A:$AG,33,0)</f>
        <v>386.67160000000001</v>
      </c>
      <c r="AG116" s="13">
        <f>VLOOKUP(A:A,[1]TDSheet!$A:$W,23,0)</f>
        <v>49.616</v>
      </c>
      <c r="AH116" s="13">
        <v>0</v>
      </c>
      <c r="AI116" s="13">
        <f>VLOOKUP(A:A,[1]TDSheet!$A:$AI,35,0)</f>
        <v>0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21.95" customHeight="1" outlineLevel="1" x14ac:dyDescent="0.2">
      <c r="A117" s="7" t="s">
        <v>120</v>
      </c>
      <c r="B117" s="7" t="s">
        <v>12</v>
      </c>
      <c r="C117" s="8">
        <v>170</v>
      </c>
      <c r="D117" s="8">
        <v>741</v>
      </c>
      <c r="E117" s="18">
        <v>597</v>
      </c>
      <c r="F117" s="18">
        <v>189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672</v>
      </c>
      <c r="K117" s="13">
        <f t="shared" si="19"/>
        <v>-75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119.4</v>
      </c>
      <c r="X117" s="15"/>
      <c r="Y117" s="16">
        <f t="shared" si="21"/>
        <v>1.5829145728643215</v>
      </c>
      <c r="Z117" s="13">
        <f t="shared" si="22"/>
        <v>1.5829145728643215</v>
      </c>
      <c r="AA117" s="13"/>
      <c r="AB117" s="13"/>
      <c r="AC117" s="13"/>
      <c r="AD117" s="13">
        <v>0</v>
      </c>
      <c r="AE117" s="13">
        <f>VLOOKUP(A:A,[1]TDSheet!$A:$AF,32,0)</f>
        <v>87.6</v>
      </c>
      <c r="AF117" s="13">
        <f>VLOOKUP(A:A,[1]TDSheet!$A:$AG,33,0)</f>
        <v>99.8</v>
      </c>
      <c r="AG117" s="13">
        <f>VLOOKUP(A:A,[1]TDSheet!$A:$W,23,0)</f>
        <v>114.2</v>
      </c>
      <c r="AH117" s="13">
        <f>VLOOKUP(A:A,[3]TDSheet!$A:$D,4,0)</f>
        <v>156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21.95" customHeight="1" outlineLevel="1" x14ac:dyDescent="0.2">
      <c r="A118" s="7" t="s">
        <v>121</v>
      </c>
      <c r="B118" s="7" t="s">
        <v>12</v>
      </c>
      <c r="C118" s="8">
        <v>-483</v>
      </c>
      <c r="D118" s="8">
        <v>2898</v>
      </c>
      <c r="E118" s="18">
        <v>2281</v>
      </c>
      <c r="F118" s="19">
        <v>-22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2338</v>
      </c>
      <c r="K118" s="13">
        <f t="shared" si="19"/>
        <v>-57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456.2</v>
      </c>
      <c r="X118" s="15"/>
      <c r="Y118" s="16">
        <f t="shared" si="21"/>
        <v>-4.8224462954844366E-2</v>
      </c>
      <c r="Z118" s="13">
        <f t="shared" si="22"/>
        <v>-4.8224462954844366E-2</v>
      </c>
      <c r="AA118" s="13"/>
      <c r="AB118" s="13"/>
      <c r="AC118" s="13"/>
      <c r="AD118" s="13">
        <v>0</v>
      </c>
      <c r="AE118" s="13">
        <f>VLOOKUP(A:A,[1]TDSheet!$A:$AF,32,0)</f>
        <v>381.6</v>
      </c>
      <c r="AF118" s="13">
        <f>VLOOKUP(A:A,[1]TDSheet!$A:$AG,33,0)</f>
        <v>385.2</v>
      </c>
      <c r="AG118" s="13">
        <f>VLOOKUP(A:A,[1]TDSheet!$A:$W,23,0)</f>
        <v>432</v>
      </c>
      <c r="AH118" s="13">
        <f>VLOOKUP(A:A,[3]TDSheet!$A:$D,4,0)</f>
        <v>611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2025-06-11T09:39:59Z</dcterms:modified>
</cp:coreProperties>
</file>