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Черкизово Ташкент\"/>
    </mc:Choice>
  </mc:AlternateContent>
  <xr:revisionPtr revIDLastSave="0" documentId="13_ncr:1_{9D80A2AC-5544-4097-A0EB-DD5F29F25B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O8" i="1"/>
  <c r="O9" i="1"/>
  <c r="S9" i="1" s="1"/>
  <c r="O10" i="1"/>
  <c r="O11" i="1"/>
  <c r="S11" i="1" s="1"/>
  <c r="O12" i="1"/>
  <c r="O13" i="1"/>
  <c r="O14" i="1"/>
  <c r="O15" i="1"/>
  <c r="P15" i="1" s="1"/>
  <c r="AF15" i="1" s="1"/>
  <c r="O16" i="1"/>
  <c r="O17" i="1"/>
  <c r="S17" i="1" s="1"/>
  <c r="O18" i="1"/>
  <c r="O19" i="1"/>
  <c r="S19" i="1" s="1"/>
  <c r="O20" i="1"/>
  <c r="P20" i="1" s="1"/>
  <c r="O21" i="1"/>
  <c r="S21" i="1" s="1"/>
  <c r="O22" i="1"/>
  <c r="O23" i="1"/>
  <c r="S23" i="1" s="1"/>
  <c r="O24" i="1"/>
  <c r="O25" i="1"/>
  <c r="T25" i="1" s="1"/>
  <c r="O26" i="1"/>
  <c r="O27" i="1"/>
  <c r="P27" i="1" s="1"/>
  <c r="O28" i="1"/>
  <c r="O29" i="1"/>
  <c r="S29" i="1" s="1"/>
  <c r="O30" i="1"/>
  <c r="S30" i="1" s="1"/>
  <c r="O31" i="1"/>
  <c r="S31" i="1" s="1"/>
  <c r="O32" i="1"/>
  <c r="S32" i="1" s="1"/>
  <c r="O33" i="1"/>
  <c r="S33" i="1" s="1"/>
  <c r="O6" i="1"/>
  <c r="T6" i="1" s="1"/>
  <c r="K33" i="1"/>
  <c r="K32" i="1"/>
  <c r="K31" i="1"/>
  <c r="K30" i="1"/>
  <c r="AF29" i="1"/>
  <c r="K29" i="1"/>
  <c r="AF28" i="1"/>
  <c r="K28" i="1"/>
  <c r="K27" i="1"/>
  <c r="AF26" i="1"/>
  <c r="K26" i="1"/>
  <c r="K25" i="1"/>
  <c r="AF24" i="1"/>
  <c r="K24" i="1"/>
  <c r="AF23" i="1"/>
  <c r="K23" i="1"/>
  <c r="K22" i="1"/>
  <c r="AF21" i="1"/>
  <c r="K21" i="1"/>
  <c r="K20" i="1"/>
  <c r="AF19" i="1"/>
  <c r="K19" i="1"/>
  <c r="AF18" i="1"/>
  <c r="K18" i="1"/>
  <c r="AF17" i="1"/>
  <c r="K17" i="1"/>
  <c r="AF16" i="1"/>
  <c r="K16" i="1"/>
  <c r="K15" i="1"/>
  <c r="AF14" i="1"/>
  <c r="K14" i="1"/>
  <c r="K13" i="1"/>
  <c r="K12" i="1"/>
  <c r="AF11" i="1"/>
  <c r="K11" i="1"/>
  <c r="AF10" i="1"/>
  <c r="K10" i="1"/>
  <c r="AF9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2" i="1" l="1"/>
  <c r="AF12" i="1" s="1"/>
  <c r="AF27" i="1"/>
  <c r="P6" i="1"/>
  <c r="S6" i="1" s="1"/>
  <c r="P22" i="1"/>
  <c r="AF22" i="1" s="1"/>
  <c r="AF20" i="1"/>
  <c r="T17" i="1"/>
  <c r="T33" i="1"/>
  <c r="O5" i="1"/>
  <c r="T9" i="1"/>
  <c r="S27" i="1"/>
  <c r="S15" i="1"/>
  <c r="T29" i="1"/>
  <c r="T21" i="1"/>
  <c r="T13" i="1"/>
  <c r="P25" i="1"/>
  <c r="AF25" i="1" s="1"/>
  <c r="P13" i="1"/>
  <c r="AF13" i="1" s="1"/>
  <c r="AF7" i="1"/>
  <c r="S28" i="1"/>
  <c r="S26" i="1"/>
  <c r="S24" i="1"/>
  <c r="S20" i="1"/>
  <c r="S18" i="1"/>
  <c r="S16" i="1"/>
  <c r="S14" i="1"/>
  <c r="S12" i="1"/>
  <c r="S10" i="1"/>
  <c r="S8" i="1"/>
  <c r="T31" i="1"/>
  <c r="T27" i="1"/>
  <c r="T23" i="1"/>
  <c r="T19" i="1"/>
  <c r="T15" i="1"/>
  <c r="T11" i="1"/>
  <c r="T7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S22" i="1" l="1"/>
  <c r="S7" i="1"/>
  <c r="AF6" i="1"/>
  <c r="AF5" i="1" s="1"/>
  <c r="P5" i="1"/>
  <c r="S13" i="1"/>
  <c r="S25" i="1"/>
</calcChain>
</file>

<file path=xl/sharedStrings.xml><?xml version="1.0" encoding="utf-8"?>
<sst xmlns="http://schemas.openxmlformats.org/spreadsheetml/2006/main" count="123" uniqueCount="73">
  <si>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</si>
  <si>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</si>
  <si>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</si>
  <si>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</si>
  <si>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</si>
  <si>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</si>
  <si>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</si>
  <si>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</si>
  <si>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</si>
  <si>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</si>
  <si>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</si>
  <si>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</si>
  <si>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</si>
  <si>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</si>
  <si>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</si>
  <si>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</si>
  <si>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</si>
  <si>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</si>
  <si>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</si>
  <si>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</si>
  <si>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</si>
  <si>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</si>
  <si>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</si>
  <si>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</si>
  <si>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</si>
  <si>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29,05,</t>
  </si>
  <si>
    <t>22,05,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</si>
  <si>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</si>
  <si>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</si>
  <si>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</si>
  <si>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</si>
  <si>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</si>
  <si>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</si>
  <si>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</si>
  <si>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</si>
  <si>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</si>
  <si>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</si>
  <si>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</si>
  <si>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</si>
  <si>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нужно увеличить продажи!!!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</si>
  <si>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</si>
  <si>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</si>
  <si>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</si>
  <si>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нужно увеличить продажи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</si>
  <si>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</si>
  <si>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</si>
  <si>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</si>
  <si>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</si>
  <si>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</si>
  <si>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</si>
  <si>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</si>
  <si>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</si>
  <si>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</si>
  <si>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</si>
  <si>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</si>
  <si>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</si>
  <si>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</si>
  <si>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</si>
  <si>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</si>
  <si>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</si>
  <si>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</si>
  <si>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</si>
  <si>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</si>
  <si>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</si>
  <si>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</si>
  <si>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У_ВАР КЛАССИЧЕСКАЯ ПО-Ч ЦО ЗА 1.6КГ K3.2 ЧЕРКИЗОВО</t>
  </si>
  <si>
    <t>уценка</t>
  </si>
  <si>
    <t>У_СК САЛЬЧИЧОН НАРЕЗ ФИБ ЗА ШТ 0.1КГ К1.2  ЧЕРКИЗОВО</t>
  </si>
  <si>
    <t>У_СК САЛЬЧИЧОН С РОЗОВЫМ ПЕРЦЕМ НАР ШТ 85Г  ЧЕРКИЗОВО</t>
  </si>
  <si>
    <t>03,06,25 в уценку 119кг</t>
  </si>
  <si>
    <t>03,06,25 в уценку 75кг</t>
  </si>
  <si>
    <t>03,06,25 в уценку 98 шт.</t>
  </si>
  <si>
    <t>03,06,25 в уценку 240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</si>
</sst>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2074.384</v>
      </c>
      <c r="F5" s="4">
        <f>SUM(F6:F499)</f>
        <v>6117.6640000000007</v>
      </c>
      <c r="G5" s="7"/>
      <c r="H5" s="1"/>
      <c r="I5" s="1"/>
      <c r="J5" s="4">
        <f t="shared" ref="J5:Q5" si="0">SUM(J6:J499)</f>
        <v>0</v>
      </c>
      <c r="K5" s="4">
        <f t="shared" si="0"/>
        <v>2074.384</v>
      </c>
      <c r="L5" s="4">
        <f t="shared" si="0"/>
        <v>0</v>
      </c>
      <c r="M5" s="4">
        <f t="shared" si="0"/>
        <v>0</v>
      </c>
      <c r="N5" s="4">
        <f t="shared" si="0"/>
        <v>3290</v>
      </c>
      <c r="O5" s="4">
        <f t="shared" si="0"/>
        <v>414.87679999999995</v>
      </c>
      <c r="P5" s="4">
        <f t="shared" si="0"/>
        <v>1264.27</v>
      </c>
      <c r="Q5" s="4">
        <f t="shared" si="0"/>
        <v>0</v>
      </c>
      <c r="R5" s="1"/>
      <c r="S5" s="1"/>
      <c r="T5" s="1"/>
      <c r="U5" s="4">
        <f t="shared" ref="U5:AD5" si="1">SUM(U6:U499)</f>
        <v>244.75719999999998</v>
      </c>
      <c r="V5" s="4">
        <f t="shared" si="1"/>
        <v>710.28319999999985</v>
      </c>
      <c r="W5" s="4">
        <f t="shared" si="1"/>
        <v>327.75700000000001</v>
      </c>
      <c r="X5" s="4">
        <f t="shared" si="1"/>
        <v>397.5</v>
      </c>
      <c r="Y5" s="4">
        <f t="shared" si="1"/>
        <v>694.39900000000011</v>
      </c>
      <c r="Z5" s="4">
        <f t="shared" si="1"/>
        <v>285.21300000000002</v>
      </c>
      <c r="AA5" s="4">
        <f t="shared" si="1"/>
        <v>547.197</v>
      </c>
      <c r="AB5" s="4">
        <f t="shared" si="1"/>
        <v>425.3146000000001</v>
      </c>
      <c r="AC5" s="4">
        <f t="shared" si="1"/>
        <v>258.29680000000002</v>
      </c>
      <c r="AD5" s="4">
        <f t="shared" si="1"/>
        <v>592.58240000000001</v>
      </c>
      <c r="AE5" s="1"/>
      <c r="AF5" s="4">
        <f>SUM(AF6:AF499)</f>
        <v>482.51200000000006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206.154</v>
      </c>
      <c r="D6" s="1"/>
      <c r="E6" s="1">
        <v>62.045000000000002</v>
      </c>
      <c r="F6" s="1"/>
      <c r="G6" s="7">
        <v>1</v>
      </c>
      <c r="H6" s="1">
        <v>30</v>
      </c>
      <c r="I6" s="1">
        <v>1030112235</v>
      </c>
      <c r="J6" s="1"/>
      <c r="K6" s="1">
        <f t="shared" ref="K6:K33" si="2">E6-J6</f>
        <v>62.045000000000002</v>
      </c>
      <c r="L6" s="1"/>
      <c r="M6" s="1"/>
      <c r="N6" s="1"/>
      <c r="O6" s="1">
        <f>E6/5</f>
        <v>12.409000000000001</v>
      </c>
      <c r="P6" s="5">
        <f>8*O6-N6-F6</f>
        <v>99.272000000000006</v>
      </c>
      <c r="Q6" s="5"/>
      <c r="R6" s="1"/>
      <c r="S6" s="1">
        <f>(F6+N6+P6)/O6</f>
        <v>8</v>
      </c>
      <c r="T6" s="1">
        <f>(F6+N6)/O6</f>
        <v>0</v>
      </c>
      <c r="U6" s="1">
        <v>0</v>
      </c>
      <c r="V6" s="1">
        <v>9.1620000000000008</v>
      </c>
      <c r="W6" s="1">
        <v>0</v>
      </c>
      <c r="X6" s="1">
        <v>0</v>
      </c>
      <c r="Y6" s="1">
        <v>11.885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3" t="s">
        <v>69</v>
      </c>
      <c r="AF6" s="1">
        <f t="shared" ref="AF6:AF29" si="3">G6*P6</f>
        <v>99.272000000000006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173.44200000000001</v>
      </c>
      <c r="D7" s="1"/>
      <c r="E7" s="1">
        <v>63.298999999999999</v>
      </c>
      <c r="F7" s="1"/>
      <c r="G7" s="7">
        <v>1</v>
      </c>
      <c r="H7" s="1">
        <v>30</v>
      </c>
      <c r="I7" s="1">
        <v>1030112635</v>
      </c>
      <c r="J7" s="1"/>
      <c r="K7" s="1">
        <f t="shared" si="2"/>
        <v>63.298999999999999</v>
      </c>
      <c r="L7" s="1"/>
      <c r="M7" s="1"/>
      <c r="N7" s="1">
        <v>20</v>
      </c>
      <c r="O7" s="1">
        <f t="shared" ref="O7:O33" si="4">E7/5</f>
        <v>12.659800000000001</v>
      </c>
      <c r="P7" s="5">
        <f>10*O7-N7-F7</f>
        <v>106.59800000000001</v>
      </c>
      <c r="Q7" s="5"/>
      <c r="R7" s="1"/>
      <c r="S7" s="1">
        <f t="shared" ref="S7:S33" si="5">(F7+N7+P7)/O7</f>
        <v>10</v>
      </c>
      <c r="T7" s="1">
        <f t="shared" ref="T7:T33" si="6">(F7+N7)/O7</f>
        <v>1.5798037883694844</v>
      </c>
      <c r="U7" s="1">
        <v>-0.17560000000000001</v>
      </c>
      <c r="V7" s="1">
        <v>14.7384</v>
      </c>
      <c r="W7" s="1">
        <v>-0.64640000000000009</v>
      </c>
      <c r="X7" s="1"/>
      <c r="Y7" s="1">
        <v>11.622833333333331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3" t="s">
        <v>70</v>
      </c>
      <c r="AF7" s="1">
        <f t="shared" si="3"/>
        <v>106.59800000000001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292.59500000000003</v>
      </c>
      <c r="D8" s="1"/>
      <c r="E8" s="1">
        <v>76.242999999999995</v>
      </c>
      <c r="F8" s="1">
        <v>170.018</v>
      </c>
      <c r="G8" s="7">
        <v>1</v>
      </c>
      <c r="H8" s="1">
        <v>75</v>
      </c>
      <c r="I8" s="1">
        <v>1030115552</v>
      </c>
      <c r="J8" s="1"/>
      <c r="K8" s="1">
        <f t="shared" si="2"/>
        <v>76.242999999999995</v>
      </c>
      <c r="L8" s="1"/>
      <c r="M8" s="1"/>
      <c r="N8" s="1">
        <v>250</v>
      </c>
      <c r="O8" s="1">
        <f t="shared" si="4"/>
        <v>15.2486</v>
      </c>
      <c r="P8" s="5"/>
      <c r="Q8" s="5"/>
      <c r="R8" s="1"/>
      <c r="S8" s="1">
        <f t="shared" si="5"/>
        <v>27.544692627519908</v>
      </c>
      <c r="T8" s="1">
        <f t="shared" si="6"/>
        <v>27.544692627519908</v>
      </c>
      <c r="U8" s="1">
        <v>3.1114000000000002</v>
      </c>
      <c r="V8" s="1">
        <v>27.975999999999999</v>
      </c>
      <c r="W8" s="1">
        <v>1.8033999999999999</v>
      </c>
      <c r="X8" s="1">
        <v>0</v>
      </c>
      <c r="Y8" s="1">
        <v>11.21966666666667</v>
      </c>
      <c r="Z8" s="1">
        <v>18.213000000000001</v>
      </c>
      <c r="AA8" s="1">
        <v>23.797000000000001</v>
      </c>
      <c r="AB8" s="1">
        <v>13.714600000000001</v>
      </c>
      <c r="AC8" s="1">
        <v>17.296800000000001</v>
      </c>
      <c r="AD8" s="1">
        <v>21.5824</v>
      </c>
      <c r="AE8" s="17" t="s">
        <v>39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1039</v>
      </c>
      <c r="D9" s="1"/>
      <c r="E9" s="1">
        <v>171</v>
      </c>
      <c r="F9" s="1">
        <v>776</v>
      </c>
      <c r="G9" s="7">
        <v>0.4</v>
      </c>
      <c r="H9" s="1">
        <v>75</v>
      </c>
      <c r="I9" s="1">
        <v>1030115404</v>
      </c>
      <c r="J9" s="1"/>
      <c r="K9" s="1">
        <f t="shared" si="2"/>
        <v>171</v>
      </c>
      <c r="L9" s="1"/>
      <c r="M9" s="1"/>
      <c r="N9" s="1">
        <v>250</v>
      </c>
      <c r="O9" s="1">
        <f t="shared" si="4"/>
        <v>34.200000000000003</v>
      </c>
      <c r="P9" s="5"/>
      <c r="Q9" s="5"/>
      <c r="R9" s="1"/>
      <c r="S9" s="1">
        <f t="shared" si="5"/>
        <v>29.999999999999996</v>
      </c>
      <c r="T9" s="1">
        <f t="shared" si="6"/>
        <v>29.999999999999996</v>
      </c>
      <c r="U9" s="1">
        <v>32.799999999999997</v>
      </c>
      <c r="V9" s="1">
        <v>91.2</v>
      </c>
      <c r="W9" s="1">
        <v>48.4</v>
      </c>
      <c r="X9" s="1">
        <v>68.5</v>
      </c>
      <c r="Y9" s="1">
        <v>99.166666666666671</v>
      </c>
      <c r="Z9" s="1">
        <v>33</v>
      </c>
      <c r="AA9" s="1">
        <v>59.2</v>
      </c>
      <c r="AB9" s="1">
        <v>46</v>
      </c>
      <c r="AC9" s="1">
        <v>31.2</v>
      </c>
      <c r="AD9" s="1">
        <v>47.8</v>
      </c>
      <c r="AE9" s="17" t="s">
        <v>39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466</v>
      </c>
      <c r="D10" s="1"/>
      <c r="E10" s="1">
        <v>45</v>
      </c>
      <c r="F10" s="1">
        <v>375</v>
      </c>
      <c r="G10" s="7">
        <v>0.4</v>
      </c>
      <c r="H10" s="1">
        <v>75</v>
      </c>
      <c r="I10" s="1">
        <v>1030804004</v>
      </c>
      <c r="J10" s="1"/>
      <c r="K10" s="1">
        <f t="shared" si="2"/>
        <v>45</v>
      </c>
      <c r="L10" s="1"/>
      <c r="M10" s="1"/>
      <c r="N10" s="1">
        <v>160</v>
      </c>
      <c r="O10" s="1">
        <f t="shared" si="4"/>
        <v>9</v>
      </c>
      <c r="P10" s="5"/>
      <c r="Q10" s="5"/>
      <c r="R10" s="1"/>
      <c r="S10" s="1">
        <f t="shared" si="5"/>
        <v>59.444444444444443</v>
      </c>
      <c r="T10" s="1">
        <f t="shared" si="6"/>
        <v>59.444444444444443</v>
      </c>
      <c r="U10" s="1">
        <v>19.8</v>
      </c>
      <c r="V10" s="1">
        <v>31.2</v>
      </c>
      <c r="W10" s="1">
        <v>22.2</v>
      </c>
      <c r="X10" s="1">
        <v>32.25</v>
      </c>
      <c r="Y10" s="1">
        <v>40.166666666666657</v>
      </c>
      <c r="Z10" s="1">
        <v>9</v>
      </c>
      <c r="AA10" s="1">
        <v>33.6</v>
      </c>
      <c r="AB10" s="1">
        <v>19.399999999999999</v>
      </c>
      <c r="AC10" s="1">
        <v>5.8</v>
      </c>
      <c r="AD10" s="1">
        <v>19</v>
      </c>
      <c r="AE10" s="17" t="s">
        <v>39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376</v>
      </c>
      <c r="D11" s="1"/>
      <c r="E11" s="1">
        <v>49</v>
      </c>
      <c r="F11" s="1">
        <v>297</v>
      </c>
      <c r="G11" s="7">
        <v>0.3</v>
      </c>
      <c r="H11" s="1">
        <v>45</v>
      </c>
      <c r="I11" s="1">
        <v>1030419235</v>
      </c>
      <c r="J11" s="1"/>
      <c r="K11" s="1">
        <f t="shared" si="2"/>
        <v>49</v>
      </c>
      <c r="L11" s="1"/>
      <c r="M11" s="1"/>
      <c r="N11" s="1">
        <v>140</v>
      </c>
      <c r="O11" s="1">
        <f t="shared" si="4"/>
        <v>9.8000000000000007</v>
      </c>
      <c r="P11" s="5"/>
      <c r="Q11" s="5"/>
      <c r="R11" s="1"/>
      <c r="S11" s="1">
        <f t="shared" si="5"/>
        <v>44.591836734693871</v>
      </c>
      <c r="T11" s="1">
        <f t="shared" si="6"/>
        <v>44.591836734693871</v>
      </c>
      <c r="U11" s="1">
        <v>6.2</v>
      </c>
      <c r="V11" s="1">
        <v>31</v>
      </c>
      <c r="W11" s="1">
        <v>-0.4</v>
      </c>
      <c r="X11" s="1">
        <v>0</v>
      </c>
      <c r="Y11" s="1">
        <v>0</v>
      </c>
      <c r="Z11" s="1">
        <v>10.6</v>
      </c>
      <c r="AA11" s="1">
        <v>39.6</v>
      </c>
      <c r="AB11" s="1">
        <v>6</v>
      </c>
      <c r="AC11" s="1">
        <v>17.399999999999999</v>
      </c>
      <c r="AD11" s="1">
        <v>26.2</v>
      </c>
      <c r="AE11" s="17" t="s">
        <v>39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322</v>
      </c>
      <c r="D12" s="1"/>
      <c r="E12" s="1">
        <v>107</v>
      </c>
      <c r="F12" s="1">
        <v>179</v>
      </c>
      <c r="G12" s="7">
        <v>0.5</v>
      </c>
      <c r="H12" s="1">
        <v>45</v>
      </c>
      <c r="I12" s="1">
        <v>1030412236</v>
      </c>
      <c r="J12" s="1"/>
      <c r="K12" s="1">
        <f t="shared" si="2"/>
        <v>107</v>
      </c>
      <c r="L12" s="1"/>
      <c r="M12" s="1"/>
      <c r="N12" s="1">
        <v>140</v>
      </c>
      <c r="O12" s="1">
        <f t="shared" si="4"/>
        <v>21.4</v>
      </c>
      <c r="P12" s="5">
        <f>23*O12-N12-F12</f>
        <v>173.2</v>
      </c>
      <c r="Q12" s="5"/>
      <c r="R12" s="1"/>
      <c r="S12" s="1">
        <f t="shared" si="5"/>
        <v>23</v>
      </c>
      <c r="T12" s="1">
        <f t="shared" si="6"/>
        <v>14.906542056074768</v>
      </c>
      <c r="U12" s="1">
        <v>18.8</v>
      </c>
      <c r="V12" s="1">
        <v>39.799999999999997</v>
      </c>
      <c r="W12" s="1">
        <v>-0.2</v>
      </c>
      <c r="X12" s="1">
        <v>0</v>
      </c>
      <c r="Y12" s="1">
        <v>15.66666666666667</v>
      </c>
      <c r="Z12" s="1">
        <v>2.2000000000000002</v>
      </c>
      <c r="AA12" s="1">
        <v>28.2</v>
      </c>
      <c r="AB12" s="1">
        <v>13.6</v>
      </c>
      <c r="AC12" s="1">
        <v>14.8</v>
      </c>
      <c r="AD12" s="1">
        <v>22.6</v>
      </c>
      <c r="AE12" s="1"/>
      <c r="AF12" s="1">
        <f t="shared" si="3"/>
        <v>86.6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41</v>
      </c>
      <c r="C13" s="1">
        <v>670</v>
      </c>
      <c r="D13" s="1"/>
      <c r="E13" s="1">
        <v>187</v>
      </c>
      <c r="F13" s="1">
        <v>392</v>
      </c>
      <c r="G13" s="7">
        <v>0.18</v>
      </c>
      <c r="H13" s="1">
        <v>90</v>
      </c>
      <c r="I13" s="1">
        <v>1030712385</v>
      </c>
      <c r="J13" s="1"/>
      <c r="K13" s="1">
        <f t="shared" si="2"/>
        <v>187</v>
      </c>
      <c r="L13" s="1"/>
      <c r="M13" s="1"/>
      <c r="N13" s="1">
        <v>450</v>
      </c>
      <c r="O13" s="1">
        <f t="shared" si="4"/>
        <v>37.4</v>
      </c>
      <c r="P13" s="5">
        <f t="shared" ref="P13:P25" si="7">25*O13-N13-F13</f>
        <v>93</v>
      </c>
      <c r="Q13" s="5"/>
      <c r="R13" s="1"/>
      <c r="S13" s="1">
        <f t="shared" si="5"/>
        <v>25</v>
      </c>
      <c r="T13" s="1">
        <f t="shared" si="6"/>
        <v>22.513368983957221</v>
      </c>
      <c r="U13" s="1">
        <v>31</v>
      </c>
      <c r="V13" s="1">
        <v>90.6</v>
      </c>
      <c r="W13" s="1">
        <v>43.2</v>
      </c>
      <c r="X13" s="1">
        <v>50.75</v>
      </c>
      <c r="Y13" s="1">
        <v>80.166666666666671</v>
      </c>
      <c r="Z13" s="1">
        <v>11.6</v>
      </c>
      <c r="AA13" s="1">
        <v>72.2</v>
      </c>
      <c r="AB13" s="1">
        <v>57.2</v>
      </c>
      <c r="AC13" s="1">
        <v>20.6</v>
      </c>
      <c r="AD13" s="1">
        <v>47.6</v>
      </c>
      <c r="AE13" s="16" t="s">
        <v>43</v>
      </c>
      <c r="AF13" s="1">
        <f t="shared" si="3"/>
        <v>16.739999999999998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47</v>
      </c>
      <c r="B14" s="1" t="s">
        <v>41</v>
      </c>
      <c r="C14" s="1"/>
      <c r="D14" s="1"/>
      <c r="E14" s="1">
        <v>-18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-18</v>
      </c>
      <c r="L14" s="1"/>
      <c r="M14" s="1"/>
      <c r="N14" s="1"/>
      <c r="O14" s="1">
        <f t="shared" si="4"/>
        <v>-3.6</v>
      </c>
      <c r="P14" s="5"/>
      <c r="Q14" s="5"/>
      <c r="R14" s="1"/>
      <c r="S14" s="1">
        <f t="shared" si="5"/>
        <v>0</v>
      </c>
      <c r="T14" s="1">
        <f t="shared" si="6"/>
        <v>0</v>
      </c>
      <c r="U14" s="1">
        <v>6.8</v>
      </c>
      <c r="V14" s="1">
        <v>11.6</v>
      </c>
      <c r="W14" s="1">
        <v>0.6</v>
      </c>
      <c r="X14" s="1">
        <v>4.5</v>
      </c>
      <c r="Y14" s="1">
        <v>4.5</v>
      </c>
      <c r="Z14" s="1">
        <v>5.2</v>
      </c>
      <c r="AA14" s="1">
        <v>8.6</v>
      </c>
      <c r="AB14" s="1">
        <v>3</v>
      </c>
      <c r="AC14" s="1">
        <v>6.4</v>
      </c>
      <c r="AD14" s="1">
        <v>26.4</v>
      </c>
      <c r="AE14" s="1" t="s">
        <v>48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266</v>
      </c>
      <c r="D15" s="1"/>
      <c r="E15" s="1">
        <v>55</v>
      </c>
      <c r="F15" s="1">
        <v>184</v>
      </c>
      <c r="G15" s="7">
        <v>0.15</v>
      </c>
      <c r="H15" s="1">
        <v>90</v>
      </c>
      <c r="I15" s="1">
        <v>1030633904</v>
      </c>
      <c r="J15" s="1"/>
      <c r="K15" s="1">
        <f t="shared" si="2"/>
        <v>55</v>
      </c>
      <c r="L15" s="1"/>
      <c r="M15" s="1"/>
      <c r="N15" s="1"/>
      <c r="O15" s="1">
        <f t="shared" si="4"/>
        <v>11</v>
      </c>
      <c r="P15" s="5">
        <f t="shared" si="7"/>
        <v>91</v>
      </c>
      <c r="Q15" s="5"/>
      <c r="R15" s="1"/>
      <c r="S15" s="1">
        <f t="shared" si="5"/>
        <v>25</v>
      </c>
      <c r="T15" s="1">
        <f t="shared" si="6"/>
        <v>16.727272727272727</v>
      </c>
      <c r="U15" s="1">
        <v>1.8</v>
      </c>
      <c r="V15" s="1">
        <v>22.8</v>
      </c>
      <c r="W15" s="1">
        <v>11</v>
      </c>
      <c r="X15" s="1">
        <v>14.75</v>
      </c>
      <c r="Y15" s="1">
        <v>14.66666666666667</v>
      </c>
      <c r="Z15" s="1">
        <v>15.4</v>
      </c>
      <c r="AA15" s="1">
        <v>20.6</v>
      </c>
      <c r="AB15" s="1">
        <v>23.6</v>
      </c>
      <c r="AC15" s="1">
        <v>4</v>
      </c>
      <c r="AD15" s="1">
        <v>39.6</v>
      </c>
      <c r="AE15" s="16" t="s">
        <v>43</v>
      </c>
      <c r="AF15" s="1">
        <f t="shared" si="3"/>
        <v>13.65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41</v>
      </c>
      <c r="C16" s="1">
        <v>953</v>
      </c>
      <c r="D16" s="1"/>
      <c r="E16" s="1">
        <v>170</v>
      </c>
      <c r="F16" s="1">
        <v>719</v>
      </c>
      <c r="G16" s="7">
        <v>0.3</v>
      </c>
      <c r="H16" s="1">
        <v>150</v>
      </c>
      <c r="I16" s="1">
        <v>1030686740</v>
      </c>
      <c r="J16" s="1"/>
      <c r="K16" s="1">
        <f t="shared" si="2"/>
        <v>170</v>
      </c>
      <c r="L16" s="1"/>
      <c r="M16" s="1"/>
      <c r="N16" s="1">
        <v>450</v>
      </c>
      <c r="O16" s="1">
        <f t="shared" si="4"/>
        <v>34</v>
      </c>
      <c r="P16" s="5"/>
      <c r="Q16" s="5"/>
      <c r="R16" s="1"/>
      <c r="S16" s="1">
        <f t="shared" si="5"/>
        <v>34.382352941176471</v>
      </c>
      <c r="T16" s="1">
        <f t="shared" si="6"/>
        <v>34.382352941176471</v>
      </c>
      <c r="U16" s="1">
        <v>25.6</v>
      </c>
      <c r="V16" s="1">
        <v>62.6</v>
      </c>
      <c r="W16" s="1">
        <v>44.4</v>
      </c>
      <c r="X16" s="1">
        <v>58.5</v>
      </c>
      <c r="Y16" s="1">
        <v>61.833333333333343</v>
      </c>
      <c r="Z16" s="1">
        <v>43</v>
      </c>
      <c r="AA16" s="1">
        <v>49.6</v>
      </c>
      <c r="AB16" s="1">
        <v>52.2</v>
      </c>
      <c r="AC16" s="1">
        <v>41.2</v>
      </c>
      <c r="AD16" s="1">
        <v>60</v>
      </c>
      <c r="AE16" s="17" t="s">
        <v>39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41</v>
      </c>
      <c r="C17" s="1">
        <v>547</v>
      </c>
      <c r="D17" s="1"/>
      <c r="E17" s="1">
        <v>111</v>
      </c>
      <c r="F17" s="1">
        <v>406</v>
      </c>
      <c r="G17" s="7">
        <v>0.3</v>
      </c>
      <c r="H17" s="1">
        <v>135</v>
      </c>
      <c r="I17" s="1">
        <v>1030686857</v>
      </c>
      <c r="J17" s="1"/>
      <c r="K17" s="1">
        <f t="shared" si="2"/>
        <v>111</v>
      </c>
      <c r="L17" s="1"/>
      <c r="M17" s="1"/>
      <c r="N17" s="1">
        <v>240</v>
      </c>
      <c r="O17" s="1">
        <f t="shared" si="4"/>
        <v>22.2</v>
      </c>
      <c r="P17" s="5"/>
      <c r="Q17" s="5"/>
      <c r="R17" s="1"/>
      <c r="S17" s="1">
        <f t="shared" si="5"/>
        <v>29.099099099099099</v>
      </c>
      <c r="T17" s="1">
        <f t="shared" si="6"/>
        <v>29.099099099099099</v>
      </c>
      <c r="U17" s="1">
        <v>14.4</v>
      </c>
      <c r="V17" s="1">
        <v>39</v>
      </c>
      <c r="W17" s="1">
        <v>26</v>
      </c>
      <c r="X17" s="1">
        <v>29.75</v>
      </c>
      <c r="Y17" s="1">
        <v>33.833333333333343</v>
      </c>
      <c r="Z17" s="1">
        <v>25</v>
      </c>
      <c r="AA17" s="1">
        <v>24</v>
      </c>
      <c r="AB17" s="1">
        <v>44.6</v>
      </c>
      <c r="AC17" s="1">
        <v>19.399999999999999</v>
      </c>
      <c r="AD17" s="1">
        <v>50.6</v>
      </c>
      <c r="AE17" s="17" t="s">
        <v>39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41</v>
      </c>
      <c r="C18" s="1">
        <v>250</v>
      </c>
      <c r="D18" s="1"/>
      <c r="E18" s="1">
        <v>39</v>
      </c>
      <c r="F18" s="1">
        <v>181</v>
      </c>
      <c r="G18" s="7">
        <v>0.2</v>
      </c>
      <c r="H18" s="1">
        <v>90</v>
      </c>
      <c r="I18" s="1">
        <v>1030654104</v>
      </c>
      <c r="J18" s="1"/>
      <c r="K18" s="1">
        <f t="shared" si="2"/>
        <v>39</v>
      </c>
      <c r="L18" s="1"/>
      <c r="M18" s="1"/>
      <c r="N18" s="1">
        <v>160</v>
      </c>
      <c r="O18" s="1">
        <f t="shared" si="4"/>
        <v>7.8</v>
      </c>
      <c r="P18" s="5"/>
      <c r="Q18" s="5"/>
      <c r="R18" s="1"/>
      <c r="S18" s="1">
        <f t="shared" si="5"/>
        <v>43.717948717948715</v>
      </c>
      <c r="T18" s="1">
        <f t="shared" si="6"/>
        <v>43.717948717948715</v>
      </c>
      <c r="U18" s="1">
        <v>6.6</v>
      </c>
      <c r="V18" s="1">
        <v>19</v>
      </c>
      <c r="W18" s="1">
        <v>9.4</v>
      </c>
      <c r="X18" s="1">
        <v>11.5</v>
      </c>
      <c r="Y18" s="1">
        <v>17.333333333333329</v>
      </c>
      <c r="Z18" s="1">
        <v>14</v>
      </c>
      <c r="AA18" s="1">
        <v>7.4</v>
      </c>
      <c r="AB18" s="1">
        <v>25</v>
      </c>
      <c r="AC18" s="1">
        <v>12.2</v>
      </c>
      <c r="AD18" s="1">
        <v>26.4</v>
      </c>
      <c r="AE18" s="17" t="s">
        <v>39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41</v>
      </c>
      <c r="C19" s="1">
        <v>230</v>
      </c>
      <c r="D19" s="1"/>
      <c r="E19" s="1">
        <v>42</v>
      </c>
      <c r="F19" s="1">
        <v>176</v>
      </c>
      <c r="G19" s="7">
        <v>0.3</v>
      </c>
      <c r="H19" s="1">
        <v>135</v>
      </c>
      <c r="I19" s="1">
        <v>1030686241</v>
      </c>
      <c r="J19" s="1"/>
      <c r="K19" s="1">
        <f t="shared" si="2"/>
        <v>42</v>
      </c>
      <c r="L19" s="1"/>
      <c r="M19" s="1"/>
      <c r="N19" s="1">
        <v>120</v>
      </c>
      <c r="O19" s="1">
        <f t="shared" si="4"/>
        <v>8.4</v>
      </c>
      <c r="P19" s="5"/>
      <c r="Q19" s="5"/>
      <c r="R19" s="1"/>
      <c r="S19" s="1">
        <f t="shared" si="5"/>
        <v>35.238095238095234</v>
      </c>
      <c r="T19" s="1">
        <f t="shared" si="6"/>
        <v>35.238095238095234</v>
      </c>
      <c r="U19" s="1">
        <v>11</v>
      </c>
      <c r="V19" s="1">
        <v>9</v>
      </c>
      <c r="W19" s="1">
        <v>1.8</v>
      </c>
      <c r="X19" s="1">
        <v>0.5</v>
      </c>
      <c r="Y19" s="1">
        <v>19.5</v>
      </c>
      <c r="Z19" s="1">
        <v>0</v>
      </c>
      <c r="AA19" s="1">
        <v>0</v>
      </c>
      <c r="AB19" s="1">
        <v>0.6</v>
      </c>
      <c r="AC19" s="1">
        <v>0</v>
      </c>
      <c r="AD19" s="1">
        <v>0</v>
      </c>
      <c r="AE19" s="17" t="s">
        <v>39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41</v>
      </c>
      <c r="C20" s="1">
        <v>197</v>
      </c>
      <c r="D20" s="1"/>
      <c r="E20" s="1">
        <v>98</v>
      </c>
      <c r="F20" s="1"/>
      <c r="G20" s="7">
        <v>0.1</v>
      </c>
      <c r="H20" s="1">
        <v>90</v>
      </c>
      <c r="I20" s="1">
        <v>1030650028</v>
      </c>
      <c r="J20" s="1"/>
      <c r="K20" s="1">
        <f t="shared" si="2"/>
        <v>98</v>
      </c>
      <c r="L20" s="1"/>
      <c r="M20" s="1"/>
      <c r="N20" s="1"/>
      <c r="O20" s="1">
        <f t="shared" si="4"/>
        <v>19.600000000000001</v>
      </c>
      <c r="P20" s="5">
        <f>8*O20-N20-F20</f>
        <v>156.80000000000001</v>
      </c>
      <c r="Q20" s="5"/>
      <c r="R20" s="1"/>
      <c r="S20" s="1">
        <f t="shared" si="5"/>
        <v>8</v>
      </c>
      <c r="T20" s="1">
        <f t="shared" si="6"/>
        <v>0</v>
      </c>
      <c r="U20" s="1">
        <v>7.6</v>
      </c>
      <c r="V20" s="1">
        <v>20.6</v>
      </c>
      <c r="W20" s="1">
        <v>14.2</v>
      </c>
      <c r="X20" s="1">
        <v>17.25</v>
      </c>
      <c r="Y20" s="1">
        <v>15.33333333333333</v>
      </c>
      <c r="Z20" s="1">
        <v>10.6</v>
      </c>
      <c r="AA20" s="1">
        <v>14.4</v>
      </c>
      <c r="AB20" s="1">
        <v>27.6</v>
      </c>
      <c r="AC20" s="1">
        <v>8.8000000000000007</v>
      </c>
      <c r="AD20" s="1">
        <v>22.2</v>
      </c>
      <c r="AE20" s="13" t="s">
        <v>71</v>
      </c>
      <c r="AF20" s="1">
        <f t="shared" si="3"/>
        <v>15.680000000000001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41</v>
      </c>
      <c r="C21" s="1">
        <v>193</v>
      </c>
      <c r="D21" s="1"/>
      <c r="E21" s="1">
        <v>15</v>
      </c>
      <c r="F21" s="1">
        <v>154</v>
      </c>
      <c r="G21" s="7">
        <v>0.3</v>
      </c>
      <c r="H21" s="1">
        <v>135</v>
      </c>
      <c r="I21" s="1">
        <v>1030657419</v>
      </c>
      <c r="J21" s="1"/>
      <c r="K21" s="1">
        <f t="shared" si="2"/>
        <v>15</v>
      </c>
      <c r="L21" s="1"/>
      <c r="M21" s="1"/>
      <c r="N21" s="1"/>
      <c r="O21" s="1">
        <f t="shared" si="4"/>
        <v>3</v>
      </c>
      <c r="P21" s="5"/>
      <c r="Q21" s="5"/>
      <c r="R21" s="1"/>
      <c r="S21" s="1">
        <f t="shared" si="5"/>
        <v>51.333333333333336</v>
      </c>
      <c r="T21" s="1">
        <f t="shared" si="6"/>
        <v>51.333333333333336</v>
      </c>
      <c r="U21" s="1">
        <v>5</v>
      </c>
      <c r="V21" s="1">
        <v>16.8</v>
      </c>
      <c r="W21" s="1">
        <v>10.6</v>
      </c>
      <c r="X21" s="1">
        <v>13.25</v>
      </c>
      <c r="Y21" s="1">
        <v>16.666666666666671</v>
      </c>
      <c r="Z21" s="1">
        <v>8.4</v>
      </c>
      <c r="AA21" s="1">
        <v>12.8</v>
      </c>
      <c r="AB21" s="1">
        <v>9.6</v>
      </c>
      <c r="AC21" s="1">
        <v>15.4</v>
      </c>
      <c r="AD21" s="1">
        <v>23.4</v>
      </c>
      <c r="AE21" s="17" t="s">
        <v>39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41</v>
      </c>
      <c r="C22" s="1">
        <v>337</v>
      </c>
      <c r="D22" s="1"/>
      <c r="E22" s="1">
        <v>97</v>
      </c>
      <c r="F22" s="1"/>
      <c r="G22" s="7">
        <v>8.5000000000000006E-2</v>
      </c>
      <c r="H22" s="1">
        <v>90</v>
      </c>
      <c r="I22" s="1">
        <v>1030657628</v>
      </c>
      <c r="J22" s="1"/>
      <c r="K22" s="1">
        <f t="shared" si="2"/>
        <v>97</v>
      </c>
      <c r="L22" s="1"/>
      <c r="M22" s="1"/>
      <c r="N22" s="1"/>
      <c r="O22" s="1">
        <f t="shared" si="4"/>
        <v>19.399999999999999</v>
      </c>
      <c r="P22" s="5">
        <f>8*O22-N22-F22</f>
        <v>155.19999999999999</v>
      </c>
      <c r="Q22" s="5"/>
      <c r="R22" s="1"/>
      <c r="S22" s="1">
        <f t="shared" si="5"/>
        <v>8</v>
      </c>
      <c r="T22" s="1">
        <f t="shared" si="6"/>
        <v>0</v>
      </c>
      <c r="U22" s="1">
        <v>3.2</v>
      </c>
      <c r="V22" s="1">
        <v>15.8</v>
      </c>
      <c r="W22" s="1">
        <v>12</v>
      </c>
      <c r="X22" s="1">
        <v>13.75</v>
      </c>
      <c r="Y22" s="1">
        <v>11.66666666666667</v>
      </c>
      <c r="Z22" s="1">
        <v>5.4</v>
      </c>
      <c r="AA22" s="1">
        <v>4.4000000000000004</v>
      </c>
      <c r="AB22" s="1">
        <v>8.8000000000000007</v>
      </c>
      <c r="AC22" s="1">
        <v>4.4000000000000004</v>
      </c>
      <c r="AD22" s="1">
        <v>31.4</v>
      </c>
      <c r="AE22" s="13" t="s">
        <v>72</v>
      </c>
      <c r="AF22" s="1">
        <f t="shared" si="3"/>
        <v>13.192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41</v>
      </c>
      <c r="C23" s="1">
        <v>257</v>
      </c>
      <c r="D23" s="1"/>
      <c r="E23" s="1">
        <v>48</v>
      </c>
      <c r="F23" s="1">
        <v>179</v>
      </c>
      <c r="G23" s="7">
        <v>0.3</v>
      </c>
      <c r="H23" s="1">
        <v>135</v>
      </c>
      <c r="I23" s="1">
        <v>1030679319</v>
      </c>
      <c r="J23" s="1"/>
      <c r="K23" s="1">
        <f t="shared" si="2"/>
        <v>48</v>
      </c>
      <c r="L23" s="1"/>
      <c r="M23" s="1"/>
      <c r="N23" s="1">
        <v>160</v>
      </c>
      <c r="O23" s="1">
        <f t="shared" si="4"/>
        <v>9.6</v>
      </c>
      <c r="P23" s="5"/>
      <c r="Q23" s="5"/>
      <c r="R23" s="1"/>
      <c r="S23" s="1">
        <f t="shared" si="5"/>
        <v>35.3125</v>
      </c>
      <c r="T23" s="1">
        <f t="shared" si="6"/>
        <v>35.3125</v>
      </c>
      <c r="U23" s="1">
        <v>11</v>
      </c>
      <c r="V23" s="1">
        <v>19.8</v>
      </c>
      <c r="W23" s="1">
        <v>12</v>
      </c>
      <c r="X23" s="1">
        <v>9.5</v>
      </c>
      <c r="Y23" s="1">
        <v>19.666666666666671</v>
      </c>
      <c r="Z23" s="1">
        <v>4.8</v>
      </c>
      <c r="AA23" s="1">
        <v>0</v>
      </c>
      <c r="AB23" s="1">
        <v>1.2</v>
      </c>
      <c r="AC23" s="1">
        <v>0</v>
      </c>
      <c r="AD23" s="1">
        <v>0</v>
      </c>
      <c r="AE23" s="17" t="s">
        <v>39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41</v>
      </c>
      <c r="C24" s="1">
        <v>1388</v>
      </c>
      <c r="D24" s="1"/>
      <c r="E24" s="1">
        <v>114</v>
      </c>
      <c r="F24" s="1">
        <v>1253</v>
      </c>
      <c r="G24" s="7">
        <v>0.18</v>
      </c>
      <c r="H24" s="1">
        <v>150</v>
      </c>
      <c r="I24" s="1">
        <v>1030638204</v>
      </c>
      <c r="J24" s="1"/>
      <c r="K24" s="1">
        <f t="shared" si="2"/>
        <v>114</v>
      </c>
      <c r="L24" s="1"/>
      <c r="M24" s="1"/>
      <c r="N24" s="1"/>
      <c r="O24" s="1">
        <f t="shared" si="4"/>
        <v>22.8</v>
      </c>
      <c r="P24" s="5"/>
      <c r="Q24" s="5"/>
      <c r="R24" s="1"/>
      <c r="S24" s="1">
        <f t="shared" si="5"/>
        <v>54.956140350877192</v>
      </c>
      <c r="T24" s="1">
        <f t="shared" si="6"/>
        <v>54.956140350877192</v>
      </c>
      <c r="U24" s="1">
        <v>20.2</v>
      </c>
      <c r="V24" s="1">
        <v>27.6</v>
      </c>
      <c r="W24" s="1">
        <v>28.8</v>
      </c>
      <c r="X24" s="1">
        <v>36.5</v>
      </c>
      <c r="Y24" s="1">
        <v>54.666666666666657</v>
      </c>
      <c r="Z24" s="1">
        <v>31</v>
      </c>
      <c r="AA24" s="1">
        <v>52.8</v>
      </c>
      <c r="AB24" s="1">
        <v>51.2</v>
      </c>
      <c r="AC24" s="1">
        <v>20.2</v>
      </c>
      <c r="AD24" s="1">
        <v>35</v>
      </c>
      <c r="AE24" s="17" t="s">
        <v>39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41</v>
      </c>
      <c r="C25" s="1">
        <v>523</v>
      </c>
      <c r="D25" s="1"/>
      <c r="E25" s="1">
        <v>108</v>
      </c>
      <c r="F25" s="1">
        <v>374</v>
      </c>
      <c r="G25" s="7">
        <v>0.25</v>
      </c>
      <c r="H25" s="1">
        <v>120</v>
      </c>
      <c r="I25" s="1">
        <v>1030670844</v>
      </c>
      <c r="J25" s="1"/>
      <c r="K25" s="1">
        <f t="shared" si="2"/>
        <v>108</v>
      </c>
      <c r="L25" s="1"/>
      <c r="M25" s="1"/>
      <c r="N25" s="1"/>
      <c r="O25" s="1">
        <f t="shared" si="4"/>
        <v>21.6</v>
      </c>
      <c r="P25" s="5">
        <f t="shared" si="7"/>
        <v>166</v>
      </c>
      <c r="Q25" s="5"/>
      <c r="R25" s="1"/>
      <c r="S25" s="1">
        <f t="shared" si="5"/>
        <v>25</v>
      </c>
      <c r="T25" s="1">
        <f t="shared" si="6"/>
        <v>17.314814814814813</v>
      </c>
      <c r="U25" s="1">
        <v>12.8</v>
      </c>
      <c r="V25" s="1">
        <v>27.4</v>
      </c>
      <c r="W25" s="1">
        <v>13.8</v>
      </c>
      <c r="X25" s="1">
        <v>19.25</v>
      </c>
      <c r="Y25" s="1">
        <v>24</v>
      </c>
      <c r="Z25" s="1">
        <v>22.8</v>
      </c>
      <c r="AA25" s="1">
        <v>16</v>
      </c>
      <c r="AB25" s="1">
        <v>21.8</v>
      </c>
      <c r="AC25" s="1">
        <v>17.600000000000001</v>
      </c>
      <c r="AD25" s="1">
        <v>47.2</v>
      </c>
      <c r="AE25" s="16" t="s">
        <v>43</v>
      </c>
      <c r="AF25" s="1">
        <f t="shared" si="3"/>
        <v>41.5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60.088000000000001</v>
      </c>
      <c r="D26" s="1"/>
      <c r="E26" s="1">
        <v>4.851</v>
      </c>
      <c r="F26" s="1">
        <v>1.37</v>
      </c>
      <c r="G26" s="7">
        <v>1</v>
      </c>
      <c r="H26" s="1">
        <v>35</v>
      </c>
      <c r="I26" s="1">
        <v>1030228316</v>
      </c>
      <c r="J26" s="1"/>
      <c r="K26" s="1">
        <f t="shared" si="2"/>
        <v>4.851</v>
      </c>
      <c r="L26" s="1"/>
      <c r="M26" s="1"/>
      <c r="N26" s="1">
        <v>40</v>
      </c>
      <c r="O26" s="1">
        <f t="shared" si="4"/>
        <v>0.97019999999999995</v>
      </c>
      <c r="P26" s="5"/>
      <c r="Q26" s="5"/>
      <c r="R26" s="1"/>
      <c r="S26" s="1">
        <f t="shared" si="5"/>
        <v>42.640692640692642</v>
      </c>
      <c r="T26" s="1">
        <f t="shared" si="6"/>
        <v>42.640692640692642</v>
      </c>
      <c r="U26" s="1">
        <v>1.4214</v>
      </c>
      <c r="V26" s="1">
        <v>6.2067999999999994</v>
      </c>
      <c r="W26" s="1">
        <v>0</v>
      </c>
      <c r="X26" s="1">
        <v>0</v>
      </c>
      <c r="Y26" s="1">
        <v>11.6715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41</v>
      </c>
      <c r="C27" s="1">
        <v>232</v>
      </c>
      <c r="D27" s="1"/>
      <c r="E27" s="1">
        <v>144</v>
      </c>
      <c r="F27" s="1">
        <v>24</v>
      </c>
      <c r="G27" s="7">
        <v>0.4</v>
      </c>
      <c r="H27" s="1">
        <v>41</v>
      </c>
      <c r="I27" s="1">
        <v>1030234120</v>
      </c>
      <c r="J27" s="1"/>
      <c r="K27" s="1">
        <f t="shared" si="2"/>
        <v>144</v>
      </c>
      <c r="L27" s="1"/>
      <c r="M27" s="1"/>
      <c r="N27" s="1">
        <v>300</v>
      </c>
      <c r="O27" s="1">
        <f t="shared" si="4"/>
        <v>28.8</v>
      </c>
      <c r="P27" s="5">
        <f>19*O27-N27-F27</f>
        <v>223.20000000000005</v>
      </c>
      <c r="Q27" s="5"/>
      <c r="R27" s="1"/>
      <c r="S27" s="1">
        <f t="shared" si="5"/>
        <v>19</v>
      </c>
      <c r="T27" s="1">
        <f t="shared" si="6"/>
        <v>11.25</v>
      </c>
      <c r="U27" s="1">
        <v>1.8</v>
      </c>
      <c r="V27" s="1">
        <v>28</v>
      </c>
      <c r="W27" s="1">
        <v>29</v>
      </c>
      <c r="X27" s="1">
        <v>17</v>
      </c>
      <c r="Y27" s="1">
        <v>65.833333333333329</v>
      </c>
      <c r="Z27" s="1">
        <v>15</v>
      </c>
      <c r="AA27" s="1">
        <v>80</v>
      </c>
      <c r="AB27" s="1">
        <v>0.2</v>
      </c>
      <c r="AC27" s="1">
        <v>1.6</v>
      </c>
      <c r="AD27" s="1">
        <v>45.6</v>
      </c>
      <c r="AE27" s="1"/>
      <c r="AF27" s="1">
        <f t="shared" si="3"/>
        <v>89.28000000000003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41</v>
      </c>
      <c r="C28" s="1">
        <v>84</v>
      </c>
      <c r="D28" s="1"/>
      <c r="E28" s="1">
        <v>16</v>
      </c>
      <c r="F28" s="1">
        <v>4</v>
      </c>
      <c r="G28" s="7">
        <v>0.45</v>
      </c>
      <c r="H28" s="1">
        <v>31</v>
      </c>
      <c r="I28" s="1">
        <v>1030228620</v>
      </c>
      <c r="J28" s="1"/>
      <c r="K28" s="1">
        <f t="shared" si="2"/>
        <v>16</v>
      </c>
      <c r="L28" s="1"/>
      <c r="M28" s="1"/>
      <c r="N28" s="1">
        <v>160</v>
      </c>
      <c r="O28" s="1">
        <f t="shared" si="4"/>
        <v>3.2</v>
      </c>
      <c r="P28" s="5"/>
      <c r="Q28" s="5"/>
      <c r="R28" s="1"/>
      <c r="S28" s="1">
        <f t="shared" si="5"/>
        <v>51.25</v>
      </c>
      <c r="T28" s="1">
        <f t="shared" si="6"/>
        <v>51.25</v>
      </c>
      <c r="U28" s="1">
        <v>4.8</v>
      </c>
      <c r="V28" s="1">
        <v>33.4</v>
      </c>
      <c r="W28" s="1">
        <v>0</v>
      </c>
      <c r="X28" s="1">
        <v>0</v>
      </c>
      <c r="Y28" s="1">
        <v>26.666666666666671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41</v>
      </c>
      <c r="C29" s="1">
        <v>12</v>
      </c>
      <c r="D29" s="1"/>
      <c r="E29" s="1"/>
      <c r="F29" s="1">
        <v>12</v>
      </c>
      <c r="G29" s="7">
        <v>0.45</v>
      </c>
      <c r="H29" s="1">
        <v>30</v>
      </c>
      <c r="I29" s="1">
        <v>1030212603</v>
      </c>
      <c r="J29" s="1"/>
      <c r="K29" s="1">
        <f t="shared" si="2"/>
        <v>0</v>
      </c>
      <c r="L29" s="1"/>
      <c r="M29" s="1"/>
      <c r="N29" s="1">
        <v>250</v>
      </c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-0.8</v>
      </c>
      <c r="V29" s="1">
        <v>15</v>
      </c>
      <c r="W29" s="1">
        <v>-0.2</v>
      </c>
      <c r="X29" s="1">
        <v>0</v>
      </c>
      <c r="Y29" s="1">
        <v>26.666666666666671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7" t="s">
        <v>39</v>
      </c>
      <c r="AF29" s="1">
        <f t="shared" si="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64</v>
      </c>
      <c r="B30" s="15" t="s">
        <v>36</v>
      </c>
      <c r="C30" s="10"/>
      <c r="D30" s="10">
        <v>118.70099999999999</v>
      </c>
      <c r="E30" s="10">
        <v>102.91800000000001</v>
      </c>
      <c r="F30" s="10">
        <v>15.782999999999999</v>
      </c>
      <c r="G30" s="11">
        <v>0</v>
      </c>
      <c r="H30" s="10" t="e">
        <v>#N/A</v>
      </c>
      <c r="I30" s="10" t="s">
        <v>66</v>
      </c>
      <c r="J30" s="10"/>
      <c r="K30" s="10">
        <f t="shared" si="2"/>
        <v>102.91800000000001</v>
      </c>
      <c r="L30" s="10"/>
      <c r="M30" s="10"/>
      <c r="N30" s="10"/>
      <c r="O30" s="10">
        <f t="shared" si="4"/>
        <v>20.583600000000001</v>
      </c>
      <c r="P30" s="12"/>
      <c r="Q30" s="12"/>
      <c r="R30" s="10"/>
      <c r="S30" s="10">
        <f t="shared" si="5"/>
        <v>0.7667754911677257</v>
      </c>
      <c r="T30" s="10">
        <f t="shared" si="6"/>
        <v>0.7667754911677257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65</v>
      </c>
      <c r="B31" s="15" t="s">
        <v>36</v>
      </c>
      <c r="C31" s="10"/>
      <c r="D31" s="10">
        <v>74.521000000000001</v>
      </c>
      <c r="E31" s="10">
        <v>68.028000000000006</v>
      </c>
      <c r="F31" s="10">
        <v>6.4930000000000003</v>
      </c>
      <c r="G31" s="11">
        <v>0</v>
      </c>
      <c r="H31" s="10" t="e">
        <v>#N/A</v>
      </c>
      <c r="I31" s="10" t="s">
        <v>66</v>
      </c>
      <c r="J31" s="10"/>
      <c r="K31" s="10">
        <f t="shared" si="2"/>
        <v>68.028000000000006</v>
      </c>
      <c r="L31" s="10"/>
      <c r="M31" s="10"/>
      <c r="N31" s="10"/>
      <c r="O31" s="10">
        <f t="shared" si="4"/>
        <v>13.605600000000001</v>
      </c>
      <c r="P31" s="12"/>
      <c r="Q31" s="12"/>
      <c r="R31" s="10"/>
      <c r="S31" s="10">
        <f t="shared" si="5"/>
        <v>0.47722996413241608</v>
      </c>
      <c r="T31" s="10">
        <f t="shared" si="6"/>
        <v>0.47722996413241608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1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67</v>
      </c>
      <c r="B32" s="10" t="s">
        <v>41</v>
      </c>
      <c r="C32" s="10"/>
      <c r="D32" s="10">
        <v>98</v>
      </c>
      <c r="E32" s="10">
        <v>62</v>
      </c>
      <c r="F32" s="10">
        <v>36</v>
      </c>
      <c r="G32" s="11">
        <v>0</v>
      </c>
      <c r="H32" s="10" t="e">
        <v>#N/A</v>
      </c>
      <c r="I32" s="10" t="s">
        <v>66</v>
      </c>
      <c r="J32" s="10"/>
      <c r="K32" s="10">
        <f t="shared" si="2"/>
        <v>62</v>
      </c>
      <c r="L32" s="10"/>
      <c r="M32" s="10"/>
      <c r="N32" s="10"/>
      <c r="O32" s="10">
        <f t="shared" si="4"/>
        <v>12.4</v>
      </c>
      <c r="P32" s="12"/>
      <c r="Q32" s="12"/>
      <c r="R32" s="10"/>
      <c r="S32" s="10">
        <f t="shared" si="5"/>
        <v>2.903225806451613</v>
      </c>
      <c r="T32" s="10">
        <f t="shared" si="6"/>
        <v>2.903225806451613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68</v>
      </c>
      <c r="B33" s="10"/>
      <c r="C33" s="10"/>
      <c r="D33" s="10">
        <v>240</v>
      </c>
      <c r="E33" s="10">
        <v>37</v>
      </c>
      <c r="F33" s="10">
        <v>203</v>
      </c>
      <c r="G33" s="11">
        <v>0</v>
      </c>
      <c r="H33" s="10" t="e">
        <v>#N/A</v>
      </c>
      <c r="I33" s="10" t="s">
        <v>66</v>
      </c>
      <c r="J33" s="10"/>
      <c r="K33" s="10">
        <f t="shared" si="2"/>
        <v>37</v>
      </c>
      <c r="L33" s="10"/>
      <c r="M33" s="10"/>
      <c r="N33" s="10"/>
      <c r="O33" s="10">
        <f t="shared" si="4"/>
        <v>7.4</v>
      </c>
      <c r="P33" s="12"/>
      <c r="Q33" s="12"/>
      <c r="R33" s="10"/>
      <c r="S33" s="10">
        <f t="shared" si="5"/>
        <v>27.432432432432432</v>
      </c>
      <c r="T33" s="10">
        <f t="shared" si="6"/>
        <v>27.432432432432432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10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33" xr:uid="{604E6A8F-95A3-41AA-BEBB-25D896EA89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2025-06-10T13:01:50Z</dcterms:created>
  <dcterms:modified xsi:type="dcterms:W3CDTF">2025-06-10T13:17:51Z</dcterms:modified>
</cp:coreProperties>
</file>