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6,25 ПОКОМ филиалы\"/>
    </mc:Choice>
  </mc:AlternateContent>
  <xr:revisionPtr revIDLastSave="0" documentId="13_ncr:1_{A35DDCC1-DC43-4281-B7BA-FB1A35E4210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9" i="1" l="1"/>
  <c r="P67" i="1"/>
  <c r="P63" i="1"/>
  <c r="P56" i="1"/>
  <c r="E77" i="1" l="1"/>
  <c r="P7" i="1" l="1"/>
  <c r="P8" i="1"/>
  <c r="P9" i="1"/>
  <c r="P10" i="1"/>
  <c r="P11" i="1"/>
  <c r="P12" i="1"/>
  <c r="P13" i="1"/>
  <c r="P14" i="1"/>
  <c r="T14" i="1" s="1"/>
  <c r="P15" i="1"/>
  <c r="P16" i="1"/>
  <c r="P17" i="1"/>
  <c r="P18" i="1"/>
  <c r="P19" i="1"/>
  <c r="P20" i="1"/>
  <c r="P21" i="1"/>
  <c r="P22" i="1"/>
  <c r="T22" i="1" s="1"/>
  <c r="P23" i="1"/>
  <c r="P24" i="1"/>
  <c r="P25" i="1"/>
  <c r="P26" i="1"/>
  <c r="P27" i="1"/>
  <c r="P28" i="1"/>
  <c r="P29" i="1"/>
  <c r="P30" i="1"/>
  <c r="P31" i="1"/>
  <c r="P32" i="1"/>
  <c r="Q32" i="1" s="1"/>
  <c r="P33" i="1"/>
  <c r="P34" i="1"/>
  <c r="P35" i="1"/>
  <c r="P36" i="1"/>
  <c r="P37" i="1"/>
  <c r="P38" i="1"/>
  <c r="T38" i="1" s="1"/>
  <c r="P39" i="1"/>
  <c r="P40" i="1"/>
  <c r="P41" i="1"/>
  <c r="P42" i="1"/>
  <c r="P43" i="1"/>
  <c r="P44" i="1"/>
  <c r="P45" i="1"/>
  <c r="P46" i="1"/>
  <c r="P47" i="1"/>
  <c r="P48" i="1"/>
  <c r="T48" i="1" s="1"/>
  <c r="P49" i="1"/>
  <c r="P50" i="1"/>
  <c r="T50" i="1" s="1"/>
  <c r="P51" i="1"/>
  <c r="P52" i="1"/>
  <c r="P53" i="1"/>
  <c r="P54" i="1"/>
  <c r="P55" i="1"/>
  <c r="P57" i="1"/>
  <c r="P58" i="1"/>
  <c r="P59" i="1"/>
  <c r="P60" i="1"/>
  <c r="P61" i="1"/>
  <c r="P62" i="1"/>
  <c r="P64" i="1"/>
  <c r="P65" i="1"/>
  <c r="P66" i="1"/>
  <c r="P68" i="1"/>
  <c r="P70" i="1"/>
  <c r="P71" i="1"/>
  <c r="P72" i="1"/>
  <c r="T72" i="1" s="1"/>
  <c r="P73" i="1"/>
  <c r="T73" i="1" s="1"/>
  <c r="P74" i="1"/>
  <c r="P75" i="1"/>
  <c r="P76" i="1"/>
  <c r="P77" i="1"/>
  <c r="P78" i="1"/>
  <c r="T78" i="1" s="1"/>
  <c r="P79" i="1"/>
  <c r="T79" i="1" s="1"/>
  <c r="P80" i="1"/>
  <c r="T80" i="1" s="1"/>
  <c r="P81" i="1"/>
  <c r="P82" i="1"/>
  <c r="T82" i="1" s="1"/>
  <c r="P83" i="1"/>
  <c r="T83" i="1" s="1"/>
  <c r="P84" i="1"/>
  <c r="P85" i="1"/>
  <c r="P86" i="1"/>
  <c r="P87" i="1"/>
  <c r="P88" i="1"/>
  <c r="P89" i="1"/>
  <c r="P90" i="1"/>
  <c r="P91" i="1"/>
  <c r="T91" i="1" s="1"/>
  <c r="P92" i="1"/>
  <c r="P93" i="1"/>
  <c r="P94" i="1"/>
  <c r="Q94" i="1" s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AG50" i="1"/>
  <c r="K50" i="1"/>
  <c r="K49" i="1"/>
  <c r="K48" i="1"/>
  <c r="K47" i="1"/>
  <c r="K46" i="1"/>
  <c r="K45" i="1"/>
  <c r="K44" i="1"/>
  <c r="K43" i="1"/>
  <c r="K42" i="1"/>
  <c r="K41" i="1"/>
  <c r="K40" i="1"/>
  <c r="K39" i="1"/>
  <c r="AG38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U94" i="1" l="1"/>
  <c r="AG94" i="1"/>
  <c r="U92" i="1"/>
  <c r="Q92" i="1"/>
  <c r="AG92" i="1" s="1"/>
  <c r="Q90" i="1"/>
  <c r="AG90" i="1" s="1"/>
  <c r="Q88" i="1"/>
  <c r="AG88" i="1" s="1"/>
  <c r="Q86" i="1"/>
  <c r="AG86" i="1" s="1"/>
  <c r="Q84" i="1"/>
  <c r="AG84" i="1" s="1"/>
  <c r="Q76" i="1"/>
  <c r="AG76" i="1" s="1"/>
  <c r="Q74" i="1"/>
  <c r="AG74" i="1" s="1"/>
  <c r="Q70" i="1"/>
  <c r="AG70" i="1" s="1"/>
  <c r="T68" i="1"/>
  <c r="AG68" i="1"/>
  <c r="T66" i="1"/>
  <c r="AG66" i="1"/>
  <c r="Q64" i="1"/>
  <c r="AG64" i="1" s="1"/>
  <c r="Q62" i="1"/>
  <c r="AG62" i="1" s="1"/>
  <c r="Q60" i="1"/>
  <c r="AG60" i="1" s="1"/>
  <c r="Q58" i="1"/>
  <c r="AG58" i="1" s="1"/>
  <c r="T56" i="1"/>
  <c r="AG56" i="1"/>
  <c r="Q54" i="1"/>
  <c r="AG54" i="1" s="1"/>
  <c r="Q52" i="1"/>
  <c r="AG52" i="1" s="1"/>
  <c r="Q46" i="1"/>
  <c r="AG46" i="1" s="1"/>
  <c r="Q44" i="1"/>
  <c r="AG44" i="1" s="1"/>
  <c r="T42" i="1"/>
  <c r="AG42" i="1"/>
  <c r="Q40" i="1"/>
  <c r="AG40" i="1" s="1"/>
  <c r="Q36" i="1"/>
  <c r="AG36" i="1" s="1"/>
  <c r="Q34" i="1"/>
  <c r="AG34" i="1" s="1"/>
  <c r="AG32" i="1"/>
  <c r="T30" i="1"/>
  <c r="AG30" i="1"/>
  <c r="Q28" i="1"/>
  <c r="AG28" i="1" s="1"/>
  <c r="Q26" i="1"/>
  <c r="AG26" i="1" s="1"/>
  <c r="Q24" i="1"/>
  <c r="AG24" i="1" s="1"/>
  <c r="Q20" i="1"/>
  <c r="AG20" i="1" s="1"/>
  <c r="Q18" i="1"/>
  <c r="AG18" i="1" s="1"/>
  <c r="Q16" i="1"/>
  <c r="AG16" i="1" s="1"/>
  <c r="T12" i="1"/>
  <c r="AG12" i="1"/>
  <c r="Q10" i="1"/>
  <c r="AG10" i="1" s="1"/>
  <c r="Q8" i="1"/>
  <c r="AG8" i="1" s="1"/>
  <c r="Q6" i="1"/>
  <c r="T6" i="1" s="1"/>
  <c r="U93" i="1"/>
  <c r="AG93" i="1"/>
  <c r="Q89" i="1"/>
  <c r="AG89" i="1" s="1"/>
  <c r="Q87" i="1"/>
  <c r="AG87" i="1" s="1"/>
  <c r="T85" i="1"/>
  <c r="AG85" i="1"/>
  <c r="Q81" i="1"/>
  <c r="AG81" i="1" s="1"/>
  <c r="Q77" i="1"/>
  <c r="AG77" i="1" s="1"/>
  <c r="T75" i="1"/>
  <c r="AG75" i="1"/>
  <c r="Q71" i="1"/>
  <c r="AG71" i="1" s="1"/>
  <c r="AG69" i="1"/>
  <c r="AG67" i="1"/>
  <c r="Q65" i="1"/>
  <c r="AG65" i="1" s="1"/>
  <c r="AG63" i="1"/>
  <c r="Q61" i="1"/>
  <c r="AG61" i="1" s="1"/>
  <c r="Q59" i="1"/>
  <c r="AG59" i="1" s="1"/>
  <c r="Q57" i="1"/>
  <c r="AG57" i="1" s="1"/>
  <c r="Q55" i="1"/>
  <c r="AG55" i="1" s="1"/>
  <c r="Q53" i="1"/>
  <c r="AG53" i="1" s="1"/>
  <c r="T51" i="1"/>
  <c r="AG51" i="1"/>
  <c r="Q49" i="1"/>
  <c r="AG49" i="1" s="1"/>
  <c r="Q47" i="1"/>
  <c r="AG47" i="1" s="1"/>
  <c r="Q45" i="1"/>
  <c r="AG45" i="1" s="1"/>
  <c r="Q43" i="1"/>
  <c r="AG43" i="1" s="1"/>
  <c r="T41" i="1"/>
  <c r="AG41" i="1"/>
  <c r="T39" i="1"/>
  <c r="AG39" i="1"/>
  <c r="Q37" i="1"/>
  <c r="AG37" i="1" s="1"/>
  <c r="Q35" i="1"/>
  <c r="AG35" i="1" s="1"/>
  <c r="T33" i="1"/>
  <c r="AG33" i="1"/>
  <c r="Q31" i="1"/>
  <c r="AG31" i="1" s="1"/>
  <c r="Q29" i="1"/>
  <c r="AG29" i="1" s="1"/>
  <c r="Q27" i="1"/>
  <c r="AG27" i="1" s="1"/>
  <c r="Q25" i="1"/>
  <c r="AG25" i="1" s="1"/>
  <c r="Q23" i="1"/>
  <c r="AG23" i="1" s="1"/>
  <c r="Q21" i="1"/>
  <c r="AG21" i="1" s="1"/>
  <c r="T19" i="1"/>
  <c r="AG19" i="1"/>
  <c r="Q17" i="1"/>
  <c r="AG17" i="1" s="1"/>
  <c r="Q15" i="1"/>
  <c r="AG15" i="1" s="1"/>
  <c r="Q13" i="1"/>
  <c r="AG13" i="1" s="1"/>
  <c r="Q11" i="1"/>
  <c r="AG11" i="1" s="1"/>
  <c r="Q9" i="1"/>
  <c r="AG9" i="1" s="1"/>
  <c r="Q7" i="1"/>
  <c r="AG7" i="1" s="1"/>
  <c r="T94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T93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T92" i="1" l="1"/>
  <c r="T7" i="1"/>
  <c r="T9" i="1"/>
  <c r="T11" i="1"/>
  <c r="T13" i="1"/>
  <c r="T15" i="1"/>
  <c r="T17" i="1"/>
  <c r="T21" i="1"/>
  <c r="T23" i="1"/>
  <c r="T25" i="1"/>
  <c r="T27" i="1"/>
  <c r="T29" i="1"/>
  <c r="T31" i="1"/>
  <c r="T35" i="1"/>
  <c r="T37" i="1"/>
  <c r="T43" i="1"/>
  <c r="T45" i="1"/>
  <c r="T47" i="1"/>
  <c r="T49" i="1"/>
  <c r="T53" i="1"/>
  <c r="T55" i="1"/>
  <c r="T57" i="1"/>
  <c r="T59" i="1"/>
  <c r="T61" i="1"/>
  <c r="T65" i="1"/>
  <c r="T71" i="1"/>
  <c r="T77" i="1"/>
  <c r="T81" i="1"/>
  <c r="T87" i="1"/>
  <c r="T89" i="1"/>
  <c r="T8" i="1"/>
  <c r="T10" i="1"/>
  <c r="T16" i="1"/>
  <c r="T18" i="1"/>
  <c r="T20" i="1"/>
  <c r="T24" i="1"/>
  <c r="T26" i="1"/>
  <c r="T28" i="1"/>
  <c r="T32" i="1"/>
  <c r="T34" i="1"/>
  <c r="T36" i="1"/>
  <c r="T40" i="1"/>
  <c r="T44" i="1"/>
  <c r="T46" i="1"/>
  <c r="T52" i="1"/>
  <c r="T54" i="1"/>
  <c r="T58" i="1"/>
  <c r="T60" i="1"/>
  <c r="T62" i="1"/>
  <c r="T64" i="1"/>
  <c r="T70" i="1"/>
  <c r="T74" i="1"/>
  <c r="T76" i="1"/>
  <c r="T84" i="1"/>
  <c r="T86" i="1"/>
  <c r="T88" i="1"/>
  <c r="T90" i="1"/>
  <c r="T69" i="1"/>
  <c r="T67" i="1"/>
  <c r="T63" i="1"/>
  <c r="AG6" i="1"/>
  <c r="AG5" i="1" s="1"/>
  <c r="Q5" i="1"/>
</calcChain>
</file>

<file path=xl/sharedStrings.xml><?xml version="1.0" encoding="utf-8"?>
<sst xmlns="http://schemas.openxmlformats.org/spreadsheetml/2006/main" count="368" uniqueCount="154">
  <si>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</si>
  <si>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</si>
  <si>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</si>
  <si>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</si>
  <si>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</si>
  <si>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</si>
  <si>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</si>
  <si>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</si>
  <si>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</si>
  <si>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</si>
  <si>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</si>
  <si>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</si>
  <si>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</si>
  <si>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</si>
  <si>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</si>
  <si>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</si>
  <si>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</si>
  <si>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</si>
  <si>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</si>
  <si>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</si>
  <si>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</si>
  <si>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</si>
  <si>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</si>
  <si>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</si>
  <si>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</si>
  <si>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</si>
  <si>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</si>
  <si>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</si>
  <si>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</si>
  <si>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</si>
  <si>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</si>
  <si>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</si>
  <si>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</si>
  <si>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</si>
  <si>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>07,05,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</si>
  <si>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</si>
  <si>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</si>
  <si>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</si>
  <si>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</si>
  <si>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</si>
  <si>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</si>
  <si>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</si>
  <si>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</si>
  <si>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</si>
  <si>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 / 23,05,25 филиал обнулил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</si>
  <si>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</si>
  <si>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</si>
  <si>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</si>
  <si>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23,05,25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</si>
  <si>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</si>
  <si>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</si>
  <si>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</si>
  <si>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</si>
  <si>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</si>
  <si>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</si>
  <si>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</si>
  <si>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</si>
  <si>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</si>
  <si>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</si>
  <si>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</si>
  <si>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</si>
  <si>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</si>
  <si>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</si>
  <si>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</si>
  <si>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</si>
  <si>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</si>
  <si>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30,05,25 филиал обнулил / ТМА май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</si>
  <si>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</si>
  <si>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</si>
  <si>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</si>
  <si>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</si>
  <si>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30,05,25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</si>
  <si>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</si>
  <si>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</si>
  <si>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</si>
  <si>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06,06,25 филиал обнулил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</si>
  <si>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</si>
  <si>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</si>
  <si>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 / 30,05,25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</si>
  <si>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</si>
  <si>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</si>
  <si>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</si>
  <si>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</si>
  <si>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</si>
  <si>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</si>
  <si>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ТМА 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</si>
  <si>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</si>
  <si>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</si>
  <si>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</si>
  <si>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</si>
  <si>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</si>
  <si>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</si>
  <si>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май / 30,05,25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</si>
  <si>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</si>
  <si>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</si>
  <si>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</si>
  <si>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</si>
  <si>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</si>
  <si>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</si>
  <si>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</si>
  <si>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</si>
  <si>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</si>
  <si>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</si>
  <si>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</si>
  <si>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</si>
  <si>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</si>
  <si>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</si>
  <si>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</si>
  <si>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</si>
  <si>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</si>
  <si>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</si>
  <si>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</si>
  <si>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</si>
  <si>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</si>
  <si>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</si>
  <si>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</si>
  <si>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</si>
  <si>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</si>
  <si>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</si>
  <si>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14,05,25 филиал обнулил / сети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</si>
  <si>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</si>
  <si>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</si>
  <si>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</si>
  <si>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</si>
  <si>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</si>
  <si>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</si>
  <si>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</si>
  <si>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</si>
  <si>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</si>
  <si>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</si>
  <si>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</si>
  <si>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</si>
  <si>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май / есть дубль / 30,05,25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</si>
  <si>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</si>
  <si>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</si>
  <si>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</si>
  <si>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</si>
  <si>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</si>
  <si>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</si>
  <si>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</si>
  <si>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</si>
  <si>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</si>
  <si>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</si>
  <si>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</si>
  <si>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</si>
  <si>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</si>
  <si>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</si>
  <si>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</si>
  <si>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</si>
  <si>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</si>
  <si>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</si>
  <si>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</si>
  <si>
    <t>дубль на 457</t>
  </si>
  <si>
    <t>нужно увеличить продажи / 06,06,25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</si>
</sst>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7.57031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24</v>
      </c>
      <c r="Q4" s="1"/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SUM(E6:E500)</f>
        <v>41294.257999999994</v>
      </c>
      <c r="F5" s="4">
        <f>SUM(F6:F500)</f>
        <v>37738.62200000001</v>
      </c>
      <c r="G5" s="7"/>
      <c r="H5" s="1"/>
      <c r="I5" s="1"/>
      <c r="J5" s="4">
        <f t="shared" ref="J5:R5" si="0">SUM(J6:J500)</f>
        <v>43807.640999999996</v>
      </c>
      <c r="K5" s="4">
        <f t="shared" si="0"/>
        <v>-2513.3830000000007</v>
      </c>
      <c r="L5" s="4">
        <f t="shared" si="0"/>
        <v>0</v>
      </c>
      <c r="M5" s="4">
        <f t="shared" si="0"/>
        <v>0</v>
      </c>
      <c r="N5" s="4">
        <f t="shared" si="0"/>
        <v>20262.89142</v>
      </c>
      <c r="O5" s="4">
        <f t="shared" si="0"/>
        <v>4072.3016000000007</v>
      </c>
      <c r="P5" s="4">
        <f t="shared" si="0"/>
        <v>8258.8516000000036</v>
      </c>
      <c r="Q5" s="4">
        <f t="shared" si="0"/>
        <v>20298.116840000002</v>
      </c>
      <c r="R5" s="4">
        <f t="shared" si="0"/>
        <v>0</v>
      </c>
      <c r="S5" s="1"/>
      <c r="T5" s="1"/>
      <c r="U5" s="1"/>
      <c r="V5" s="4">
        <f t="shared" ref="V5:AE5" si="1">SUM(V6:V500)</f>
        <v>8218.0082000000002</v>
      </c>
      <c r="W5" s="4">
        <f t="shared" si="1"/>
        <v>8275.3729999999996</v>
      </c>
      <c r="X5" s="4">
        <f t="shared" si="1"/>
        <v>7925.8263999999999</v>
      </c>
      <c r="Y5" s="4">
        <f t="shared" si="1"/>
        <v>7769.459600000001</v>
      </c>
      <c r="Z5" s="4">
        <f t="shared" si="1"/>
        <v>8674.5280000000002</v>
      </c>
      <c r="AA5" s="4">
        <f t="shared" si="1"/>
        <v>8469.8487999999998</v>
      </c>
      <c r="AB5" s="4">
        <f t="shared" si="1"/>
        <v>6942.6237999999985</v>
      </c>
      <c r="AC5" s="4">
        <f t="shared" si="1"/>
        <v>7218.8951999999981</v>
      </c>
      <c r="AD5" s="4">
        <f t="shared" si="1"/>
        <v>8361.6757999999973</v>
      </c>
      <c r="AE5" s="4">
        <f t="shared" si="1"/>
        <v>8020.7231999999995</v>
      </c>
      <c r="AF5" s="1"/>
      <c r="AG5" s="4">
        <f>SUM(AG6:AG500)</f>
        <v>15328.131534999995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1730.654</v>
      </c>
      <c r="D6" s="1">
        <v>642.07600000000002</v>
      </c>
      <c r="E6" s="1">
        <v>1008.902</v>
      </c>
      <c r="F6" s="1">
        <v>1192.93</v>
      </c>
      <c r="G6" s="7">
        <v>1</v>
      </c>
      <c r="H6" s="1">
        <v>50</v>
      </c>
      <c r="I6" s="1" t="s">
        <v>37</v>
      </c>
      <c r="J6" s="1">
        <v>1115.5730000000001</v>
      </c>
      <c r="K6" s="1">
        <f t="shared" ref="K6:K37" si="2">E6-J6</f>
        <v>-106.67100000000005</v>
      </c>
      <c r="L6" s="1"/>
      <c r="M6" s="1"/>
      <c r="N6" s="1">
        <v>392.92623000000032</v>
      </c>
      <c r="O6" s="1">
        <v>415.67360000000002</v>
      </c>
      <c r="P6" s="1">
        <f>E6/5</f>
        <v>201.78040000000001</v>
      </c>
      <c r="Q6" s="5">
        <f>10*P6-O6-N6-F6</f>
        <v>16.274169999999685</v>
      </c>
      <c r="R6" s="5"/>
      <c r="S6" s="1"/>
      <c r="T6" s="1">
        <f>(F6+N6+O6+Q6)/P6</f>
        <v>10</v>
      </c>
      <c r="U6" s="1">
        <f>(F6+N6+O6)/P6</f>
        <v>9.9193471219206639</v>
      </c>
      <c r="V6" s="1">
        <v>207.83680000000001</v>
      </c>
      <c r="W6" s="1">
        <v>217.96539999999999</v>
      </c>
      <c r="X6" s="1">
        <v>218.69239999999999</v>
      </c>
      <c r="Y6" s="1">
        <v>227.7834</v>
      </c>
      <c r="Z6" s="1">
        <v>243.18379999999999</v>
      </c>
      <c r="AA6" s="1">
        <v>231.57159999999999</v>
      </c>
      <c r="AB6" s="1">
        <v>168.57259999999999</v>
      </c>
      <c r="AC6" s="1">
        <v>177.571</v>
      </c>
      <c r="AD6" s="1">
        <v>223.18700000000001</v>
      </c>
      <c r="AE6" s="1">
        <v>199.643</v>
      </c>
      <c r="AF6" s="1" t="s">
        <v>38</v>
      </c>
      <c r="AG6" s="1">
        <f t="shared" ref="AG6:AG13" si="3">G6*Q6</f>
        <v>16.274169999999685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39</v>
      </c>
      <c r="B7" s="1" t="s">
        <v>36</v>
      </c>
      <c r="C7" s="1">
        <v>549.65599999999995</v>
      </c>
      <c r="D7" s="1">
        <v>416.21899999999999</v>
      </c>
      <c r="E7" s="1">
        <v>418.56299999999999</v>
      </c>
      <c r="F7" s="1">
        <v>484.21899999999999</v>
      </c>
      <c r="G7" s="7">
        <v>1</v>
      </c>
      <c r="H7" s="1">
        <v>45</v>
      </c>
      <c r="I7" s="1" t="s">
        <v>37</v>
      </c>
      <c r="J7" s="1">
        <v>458.178</v>
      </c>
      <c r="K7" s="1">
        <f t="shared" si="2"/>
        <v>-39.615000000000009</v>
      </c>
      <c r="L7" s="1"/>
      <c r="M7" s="1"/>
      <c r="N7" s="1">
        <v>119.61020000000001</v>
      </c>
      <c r="O7" s="1"/>
      <c r="P7" s="1">
        <f t="shared" ref="P7:P70" si="4">E7/5</f>
        <v>83.712599999999995</v>
      </c>
      <c r="Q7" s="5">
        <f t="shared" ref="Q7:Q13" si="5">10*P7-O7-N7-F7</f>
        <v>233.29680000000002</v>
      </c>
      <c r="R7" s="5"/>
      <c r="S7" s="1"/>
      <c r="T7" s="1">
        <f t="shared" ref="T7:T70" si="6">(F7+N7+O7+Q7)/P7</f>
        <v>10</v>
      </c>
      <c r="U7" s="1">
        <f t="shared" ref="U7:U70" si="7">(F7+N7+O7)/P7</f>
        <v>7.2131220389762118</v>
      </c>
      <c r="V7" s="1">
        <v>78.680199999999999</v>
      </c>
      <c r="W7" s="1">
        <v>72.145399999999995</v>
      </c>
      <c r="X7" s="1">
        <v>67.489000000000004</v>
      </c>
      <c r="Y7" s="1">
        <v>69.936000000000007</v>
      </c>
      <c r="Z7" s="1">
        <v>87.831800000000001</v>
      </c>
      <c r="AA7" s="1">
        <v>85.697800000000001</v>
      </c>
      <c r="AB7" s="1">
        <v>69.419600000000003</v>
      </c>
      <c r="AC7" s="1">
        <v>79.592799999999997</v>
      </c>
      <c r="AD7" s="1">
        <v>87.765599999999992</v>
      </c>
      <c r="AE7" s="1">
        <v>77.342399999999998</v>
      </c>
      <c r="AF7" s="1"/>
      <c r="AG7" s="1">
        <f t="shared" si="3"/>
        <v>233.29680000000002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480.63799999999998</v>
      </c>
      <c r="D8" s="1">
        <v>477.75</v>
      </c>
      <c r="E8" s="1">
        <v>517.06100000000004</v>
      </c>
      <c r="F8" s="1">
        <v>383.99299999999999</v>
      </c>
      <c r="G8" s="7">
        <v>1</v>
      </c>
      <c r="H8" s="1">
        <v>45</v>
      </c>
      <c r="I8" s="1" t="s">
        <v>37</v>
      </c>
      <c r="J8" s="1">
        <v>560.476</v>
      </c>
      <c r="K8" s="1">
        <f t="shared" si="2"/>
        <v>-43.414999999999964</v>
      </c>
      <c r="L8" s="1"/>
      <c r="M8" s="1"/>
      <c r="N8" s="1">
        <v>265.36381000000011</v>
      </c>
      <c r="O8" s="1"/>
      <c r="P8" s="1">
        <f t="shared" si="4"/>
        <v>103.41220000000001</v>
      </c>
      <c r="Q8" s="5">
        <f t="shared" si="5"/>
        <v>384.76519000000002</v>
      </c>
      <c r="R8" s="5"/>
      <c r="S8" s="1"/>
      <c r="T8" s="1">
        <f t="shared" si="6"/>
        <v>10</v>
      </c>
      <c r="U8" s="1">
        <f t="shared" si="7"/>
        <v>6.2793056331844799</v>
      </c>
      <c r="V8" s="1">
        <v>92.8596</v>
      </c>
      <c r="W8" s="1">
        <v>87.533799999999999</v>
      </c>
      <c r="X8" s="1">
        <v>78.102400000000003</v>
      </c>
      <c r="Y8" s="1">
        <v>77.161599999999993</v>
      </c>
      <c r="Z8" s="1">
        <v>102.0448</v>
      </c>
      <c r="AA8" s="1">
        <v>105.411</v>
      </c>
      <c r="AB8" s="1">
        <v>80.1374</v>
      </c>
      <c r="AC8" s="1">
        <v>80.424999999999997</v>
      </c>
      <c r="AD8" s="1">
        <v>78.288600000000002</v>
      </c>
      <c r="AE8" s="1">
        <v>73.292400000000001</v>
      </c>
      <c r="AF8" s="1"/>
      <c r="AG8" s="1">
        <f t="shared" si="3"/>
        <v>384.76519000000002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452</v>
      </c>
      <c r="D9" s="1">
        <v>355</v>
      </c>
      <c r="E9" s="1">
        <v>439</v>
      </c>
      <c r="F9" s="1">
        <v>347</v>
      </c>
      <c r="G9" s="7">
        <v>0.45</v>
      </c>
      <c r="H9" s="1">
        <v>45</v>
      </c>
      <c r="I9" s="1" t="s">
        <v>37</v>
      </c>
      <c r="J9" s="1">
        <v>460</v>
      </c>
      <c r="K9" s="1">
        <f t="shared" si="2"/>
        <v>-21</v>
      </c>
      <c r="L9" s="1"/>
      <c r="M9" s="1"/>
      <c r="N9" s="1">
        <v>205.5799999999999</v>
      </c>
      <c r="O9" s="1"/>
      <c r="P9" s="1">
        <f t="shared" si="4"/>
        <v>87.8</v>
      </c>
      <c r="Q9" s="5">
        <f t="shared" si="5"/>
        <v>325.42000000000007</v>
      </c>
      <c r="R9" s="5"/>
      <c r="S9" s="1"/>
      <c r="T9" s="1">
        <f t="shared" si="6"/>
        <v>10</v>
      </c>
      <c r="U9" s="1">
        <f t="shared" si="7"/>
        <v>6.2936218678815488</v>
      </c>
      <c r="V9" s="1">
        <v>79.2</v>
      </c>
      <c r="W9" s="1">
        <v>76.400000000000006</v>
      </c>
      <c r="X9" s="1">
        <v>74.599999999999994</v>
      </c>
      <c r="Y9" s="1">
        <v>76</v>
      </c>
      <c r="Z9" s="1">
        <v>74</v>
      </c>
      <c r="AA9" s="1">
        <v>75.2</v>
      </c>
      <c r="AB9" s="1">
        <v>74.2</v>
      </c>
      <c r="AC9" s="1">
        <v>72</v>
      </c>
      <c r="AD9" s="1">
        <v>84.2</v>
      </c>
      <c r="AE9" s="1">
        <v>78.2</v>
      </c>
      <c r="AF9" s="1"/>
      <c r="AG9" s="1">
        <f t="shared" si="3"/>
        <v>146.43900000000005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43</v>
      </c>
      <c r="B10" s="1" t="s">
        <v>42</v>
      </c>
      <c r="C10" s="1">
        <v>957</v>
      </c>
      <c r="D10" s="1">
        <v>563</v>
      </c>
      <c r="E10" s="1">
        <v>797</v>
      </c>
      <c r="F10" s="1">
        <v>695</v>
      </c>
      <c r="G10" s="7">
        <v>0.45</v>
      </c>
      <c r="H10" s="1">
        <v>45</v>
      </c>
      <c r="I10" s="1" t="s">
        <v>37</v>
      </c>
      <c r="J10" s="1">
        <v>825</v>
      </c>
      <c r="K10" s="1">
        <f t="shared" si="2"/>
        <v>-28</v>
      </c>
      <c r="L10" s="1"/>
      <c r="M10" s="1"/>
      <c r="N10" s="1">
        <v>277.42</v>
      </c>
      <c r="O10" s="1"/>
      <c r="P10" s="1">
        <f t="shared" si="4"/>
        <v>159.4</v>
      </c>
      <c r="Q10" s="5">
        <f t="shared" si="5"/>
        <v>621.57999999999993</v>
      </c>
      <c r="R10" s="5"/>
      <c r="S10" s="1"/>
      <c r="T10" s="1">
        <f t="shared" si="6"/>
        <v>10</v>
      </c>
      <c r="U10" s="1">
        <f t="shared" si="7"/>
        <v>6.100501882057717</v>
      </c>
      <c r="V10" s="1">
        <v>168.2</v>
      </c>
      <c r="W10" s="1">
        <v>183.6</v>
      </c>
      <c r="X10" s="1">
        <v>212.6592</v>
      </c>
      <c r="Y10" s="1">
        <v>217.85919999999999</v>
      </c>
      <c r="Z10" s="1">
        <v>217.6</v>
      </c>
      <c r="AA10" s="1">
        <v>200.8</v>
      </c>
      <c r="AB10" s="1">
        <v>190.6</v>
      </c>
      <c r="AC10" s="1">
        <v>186.6</v>
      </c>
      <c r="AD10" s="1">
        <v>213.6</v>
      </c>
      <c r="AE10" s="1">
        <v>208.8</v>
      </c>
      <c r="AF10" s="1" t="s">
        <v>44</v>
      </c>
      <c r="AG10" s="1">
        <f t="shared" si="3"/>
        <v>279.71099999999996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45</v>
      </c>
      <c r="B11" s="1" t="s">
        <v>42</v>
      </c>
      <c r="C11" s="1">
        <v>70</v>
      </c>
      <c r="D11" s="1">
        <v>93</v>
      </c>
      <c r="E11" s="1">
        <v>75</v>
      </c>
      <c r="F11" s="1">
        <v>85</v>
      </c>
      <c r="G11" s="7">
        <v>0.17</v>
      </c>
      <c r="H11" s="1">
        <v>180</v>
      </c>
      <c r="I11" s="1" t="s">
        <v>37</v>
      </c>
      <c r="J11" s="1">
        <v>78</v>
      </c>
      <c r="K11" s="1">
        <f t="shared" si="2"/>
        <v>-3</v>
      </c>
      <c r="L11" s="1"/>
      <c r="M11" s="1"/>
      <c r="N11" s="1">
        <v>41.800000000000011</v>
      </c>
      <c r="O11" s="1"/>
      <c r="P11" s="1">
        <f t="shared" si="4"/>
        <v>15</v>
      </c>
      <c r="Q11" s="5">
        <f t="shared" si="5"/>
        <v>23.199999999999989</v>
      </c>
      <c r="R11" s="5"/>
      <c r="S11" s="1"/>
      <c r="T11" s="1">
        <f t="shared" si="6"/>
        <v>10</v>
      </c>
      <c r="U11" s="1">
        <f t="shared" si="7"/>
        <v>8.4533333333333349</v>
      </c>
      <c r="V11" s="1">
        <v>13.8</v>
      </c>
      <c r="W11" s="1">
        <v>12.6</v>
      </c>
      <c r="X11" s="1">
        <v>10.6</v>
      </c>
      <c r="Y11" s="1">
        <v>10.6</v>
      </c>
      <c r="Z11" s="1">
        <v>14</v>
      </c>
      <c r="AA11" s="1">
        <v>14.2</v>
      </c>
      <c r="AB11" s="1">
        <v>11.2</v>
      </c>
      <c r="AC11" s="1">
        <v>9.1999999999999993</v>
      </c>
      <c r="AD11" s="1">
        <v>7</v>
      </c>
      <c r="AE11" s="1">
        <v>11.4</v>
      </c>
      <c r="AF11" s="1" t="s">
        <v>46</v>
      </c>
      <c r="AG11" s="1">
        <f t="shared" si="3"/>
        <v>3.9439999999999982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42</v>
      </c>
      <c r="C12" s="1">
        <v>38</v>
      </c>
      <c r="D12" s="1">
        <v>96</v>
      </c>
      <c r="E12" s="1">
        <v>66</v>
      </c>
      <c r="F12" s="1">
        <v>68</v>
      </c>
      <c r="G12" s="7">
        <v>0.3</v>
      </c>
      <c r="H12" s="1">
        <v>40</v>
      </c>
      <c r="I12" s="1" t="s">
        <v>37</v>
      </c>
      <c r="J12" s="1">
        <v>74</v>
      </c>
      <c r="K12" s="1">
        <f t="shared" si="2"/>
        <v>-8</v>
      </c>
      <c r="L12" s="1"/>
      <c r="M12" s="1"/>
      <c r="N12" s="1">
        <v>65.400000000000006</v>
      </c>
      <c r="O12" s="1"/>
      <c r="P12" s="1">
        <f t="shared" si="4"/>
        <v>13.2</v>
      </c>
      <c r="Q12" s="5"/>
      <c r="R12" s="5"/>
      <c r="S12" s="1"/>
      <c r="T12" s="1">
        <f t="shared" si="6"/>
        <v>10.106060606060607</v>
      </c>
      <c r="U12" s="1">
        <f t="shared" si="7"/>
        <v>10.106060606060607</v>
      </c>
      <c r="V12" s="1">
        <v>14.8</v>
      </c>
      <c r="W12" s="1">
        <v>14.6</v>
      </c>
      <c r="X12" s="1">
        <v>7.2</v>
      </c>
      <c r="Y12" s="1">
        <v>8</v>
      </c>
      <c r="Z12" s="1">
        <v>19.2</v>
      </c>
      <c r="AA12" s="1">
        <v>17.2</v>
      </c>
      <c r="AB12" s="1">
        <v>9.6</v>
      </c>
      <c r="AC12" s="1">
        <v>12.8</v>
      </c>
      <c r="AD12" s="1">
        <v>12.8</v>
      </c>
      <c r="AE12" s="1">
        <v>12.2</v>
      </c>
      <c r="AF12" s="1" t="s">
        <v>48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227</v>
      </c>
      <c r="D13" s="1">
        <v>242</v>
      </c>
      <c r="E13" s="1">
        <v>203</v>
      </c>
      <c r="F13" s="1">
        <v>264</v>
      </c>
      <c r="G13" s="7">
        <v>0.17</v>
      </c>
      <c r="H13" s="1">
        <v>180</v>
      </c>
      <c r="I13" s="1" t="s">
        <v>37</v>
      </c>
      <c r="J13" s="1">
        <v>205</v>
      </c>
      <c r="K13" s="1">
        <f t="shared" si="2"/>
        <v>-2</v>
      </c>
      <c r="L13" s="1"/>
      <c r="M13" s="1"/>
      <c r="N13" s="1">
        <v>48.09</v>
      </c>
      <c r="O13" s="1"/>
      <c r="P13" s="1">
        <f t="shared" si="4"/>
        <v>40.6</v>
      </c>
      <c r="Q13" s="5">
        <f t="shared" si="5"/>
        <v>93.909999999999968</v>
      </c>
      <c r="R13" s="5"/>
      <c r="S13" s="1"/>
      <c r="T13" s="1">
        <f t="shared" si="6"/>
        <v>10</v>
      </c>
      <c r="U13" s="1">
        <f t="shared" si="7"/>
        <v>7.686945812807882</v>
      </c>
      <c r="V13" s="1">
        <v>38.200000000000003</v>
      </c>
      <c r="W13" s="1">
        <v>44.2</v>
      </c>
      <c r="X13" s="1">
        <v>45.2</v>
      </c>
      <c r="Y13" s="1">
        <v>37.6</v>
      </c>
      <c r="Z13" s="1">
        <v>36.4</v>
      </c>
      <c r="AA13" s="1">
        <v>37.4</v>
      </c>
      <c r="AB13" s="1">
        <v>32.6</v>
      </c>
      <c r="AC13" s="1">
        <v>29.8</v>
      </c>
      <c r="AD13" s="1">
        <v>32.200000000000003</v>
      </c>
      <c r="AE13" s="1">
        <v>35.4</v>
      </c>
      <c r="AF13" s="1"/>
      <c r="AG13" s="1">
        <f t="shared" si="3"/>
        <v>15.964699999999995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6" t="s">
        <v>50</v>
      </c>
      <c r="B14" s="16" t="s">
        <v>42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/>
      <c r="M14" s="16"/>
      <c r="N14" s="16">
        <v>0</v>
      </c>
      <c r="O14" s="16"/>
      <c r="P14" s="16">
        <f t="shared" si="4"/>
        <v>0</v>
      </c>
      <c r="Q14" s="18"/>
      <c r="R14" s="18"/>
      <c r="S14" s="16"/>
      <c r="T14" s="16" t="e">
        <f t="shared" si="6"/>
        <v>#DIV/0!</v>
      </c>
      <c r="U14" s="16" t="e">
        <f t="shared" si="7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51</v>
      </c>
      <c r="AG14" s="1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42</v>
      </c>
      <c r="C15" s="1">
        <v>15</v>
      </c>
      <c r="D15" s="1">
        <v>5</v>
      </c>
      <c r="E15" s="1">
        <v>9</v>
      </c>
      <c r="F15" s="1">
        <v>6</v>
      </c>
      <c r="G15" s="7">
        <v>0.35</v>
      </c>
      <c r="H15" s="1">
        <v>50</v>
      </c>
      <c r="I15" s="1" t="s">
        <v>37</v>
      </c>
      <c r="J15" s="1">
        <v>15</v>
      </c>
      <c r="K15" s="1">
        <f t="shared" si="2"/>
        <v>-6</v>
      </c>
      <c r="L15" s="1"/>
      <c r="M15" s="1"/>
      <c r="N15" s="1">
        <v>4.6000000000000014</v>
      </c>
      <c r="O15" s="1"/>
      <c r="P15" s="1">
        <f t="shared" si="4"/>
        <v>1.8</v>
      </c>
      <c r="Q15" s="5">
        <f t="shared" ref="Q15:Q21" si="8">10*P15-O15-N15-F15</f>
        <v>7.3999999999999986</v>
      </c>
      <c r="R15" s="5"/>
      <c r="S15" s="1"/>
      <c r="T15" s="1">
        <f t="shared" si="6"/>
        <v>10</v>
      </c>
      <c r="U15" s="1">
        <f t="shared" si="7"/>
        <v>5.8888888888888893</v>
      </c>
      <c r="V15" s="1">
        <v>1.6</v>
      </c>
      <c r="W15" s="1">
        <v>1.2</v>
      </c>
      <c r="X15" s="1">
        <v>1.6</v>
      </c>
      <c r="Y15" s="1">
        <v>2</v>
      </c>
      <c r="Z15" s="1">
        <v>2.2000000000000002</v>
      </c>
      <c r="AA15" s="1">
        <v>1.8</v>
      </c>
      <c r="AB15" s="1">
        <v>1.8</v>
      </c>
      <c r="AC15" s="1">
        <v>2.6</v>
      </c>
      <c r="AD15" s="1">
        <v>1.4</v>
      </c>
      <c r="AE15" s="1">
        <v>1.4</v>
      </c>
      <c r="AF15" s="1" t="s">
        <v>48</v>
      </c>
      <c r="AG15" s="1">
        <f t="shared" ref="AG15:AG21" si="9">G15*Q15</f>
        <v>2.5899999999999994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36</v>
      </c>
      <c r="C16" s="1">
        <v>803.452</v>
      </c>
      <c r="D16" s="1">
        <v>698.32899999999995</v>
      </c>
      <c r="E16" s="1">
        <v>761.42899999999997</v>
      </c>
      <c r="F16" s="1">
        <v>680.24400000000003</v>
      </c>
      <c r="G16" s="7">
        <v>1</v>
      </c>
      <c r="H16" s="1">
        <v>55</v>
      </c>
      <c r="I16" s="1" t="s">
        <v>37</v>
      </c>
      <c r="J16" s="1">
        <v>785.47900000000004</v>
      </c>
      <c r="K16" s="1">
        <f t="shared" si="2"/>
        <v>-24.050000000000068</v>
      </c>
      <c r="L16" s="1"/>
      <c r="M16" s="1"/>
      <c r="N16" s="1">
        <v>448.53289000000029</v>
      </c>
      <c r="O16" s="1"/>
      <c r="P16" s="1">
        <f t="shared" si="4"/>
        <v>152.28579999999999</v>
      </c>
      <c r="Q16" s="5">
        <f t="shared" si="8"/>
        <v>394.08110999999974</v>
      </c>
      <c r="R16" s="5"/>
      <c r="S16" s="1"/>
      <c r="T16" s="1">
        <f t="shared" si="6"/>
        <v>10.000000000000002</v>
      </c>
      <c r="U16" s="1">
        <f t="shared" si="7"/>
        <v>7.4122268130055486</v>
      </c>
      <c r="V16" s="1">
        <v>143.15819999999999</v>
      </c>
      <c r="W16" s="1">
        <v>130.9282</v>
      </c>
      <c r="X16" s="1">
        <v>82.973399999999998</v>
      </c>
      <c r="Y16" s="1">
        <v>83.128999999999991</v>
      </c>
      <c r="Z16" s="1">
        <v>102.21680000000001</v>
      </c>
      <c r="AA16" s="1">
        <v>99.598600000000005</v>
      </c>
      <c r="AB16" s="1">
        <v>71.351599999999991</v>
      </c>
      <c r="AC16" s="1">
        <v>76.441400000000002</v>
      </c>
      <c r="AD16" s="1">
        <v>92.545199999999994</v>
      </c>
      <c r="AE16" s="1">
        <v>89.103999999999999</v>
      </c>
      <c r="AF16" s="1" t="s">
        <v>54</v>
      </c>
      <c r="AG16" s="1">
        <f t="shared" si="9"/>
        <v>394.08110999999974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36</v>
      </c>
      <c r="C17" s="1">
        <v>1031.7719999999999</v>
      </c>
      <c r="D17" s="1">
        <v>2672.5360000000001</v>
      </c>
      <c r="E17" s="1">
        <v>1911.115</v>
      </c>
      <c r="F17" s="1">
        <v>1621.7619999999999</v>
      </c>
      <c r="G17" s="7">
        <v>1</v>
      </c>
      <c r="H17" s="1">
        <v>50</v>
      </c>
      <c r="I17" s="1" t="s">
        <v>37</v>
      </c>
      <c r="J17" s="1">
        <v>2072.808</v>
      </c>
      <c r="K17" s="1">
        <f t="shared" si="2"/>
        <v>-161.69299999999998</v>
      </c>
      <c r="L17" s="1"/>
      <c r="M17" s="1"/>
      <c r="N17" s="1">
        <v>908.48759000000064</v>
      </c>
      <c r="O17" s="1"/>
      <c r="P17" s="1">
        <f t="shared" si="4"/>
        <v>382.22300000000001</v>
      </c>
      <c r="Q17" s="5">
        <f t="shared" si="8"/>
        <v>1291.9804099999994</v>
      </c>
      <c r="R17" s="5"/>
      <c r="S17" s="1"/>
      <c r="T17" s="1">
        <f t="shared" si="6"/>
        <v>9.9999999999999982</v>
      </c>
      <c r="U17" s="1">
        <f t="shared" si="7"/>
        <v>6.6198255730293578</v>
      </c>
      <c r="V17" s="1">
        <v>501.40679999999998</v>
      </c>
      <c r="W17" s="1">
        <v>521.03019999999992</v>
      </c>
      <c r="X17" s="1">
        <v>482.59679999999997</v>
      </c>
      <c r="Y17" s="1">
        <v>459.6456</v>
      </c>
      <c r="Z17" s="1">
        <v>471.7722</v>
      </c>
      <c r="AA17" s="1">
        <v>469.94299999999998</v>
      </c>
      <c r="AB17" s="1">
        <v>415.66899999999998</v>
      </c>
      <c r="AC17" s="1">
        <v>437.04399999999998</v>
      </c>
      <c r="AD17" s="1">
        <v>517.04759999999999</v>
      </c>
      <c r="AE17" s="1">
        <v>506.72199999999998</v>
      </c>
      <c r="AF17" s="1" t="s">
        <v>56</v>
      </c>
      <c r="AG17" s="1">
        <f t="shared" si="9"/>
        <v>1291.9804099999994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57</v>
      </c>
      <c r="B18" s="1" t="s">
        <v>36</v>
      </c>
      <c r="C18" s="1">
        <v>200.04900000000001</v>
      </c>
      <c r="D18" s="1">
        <v>214.20500000000001</v>
      </c>
      <c r="E18" s="1">
        <v>189.52</v>
      </c>
      <c r="F18" s="1">
        <v>193.93600000000001</v>
      </c>
      <c r="G18" s="7">
        <v>1</v>
      </c>
      <c r="H18" s="1">
        <v>60</v>
      </c>
      <c r="I18" s="1" t="s">
        <v>37</v>
      </c>
      <c r="J18" s="1">
        <v>213.28700000000001</v>
      </c>
      <c r="K18" s="1">
        <f t="shared" si="2"/>
        <v>-23.766999999999996</v>
      </c>
      <c r="L18" s="1"/>
      <c r="M18" s="1"/>
      <c r="N18" s="1">
        <v>0</v>
      </c>
      <c r="O18" s="1"/>
      <c r="P18" s="1">
        <f t="shared" si="4"/>
        <v>37.904000000000003</v>
      </c>
      <c r="Q18" s="5">
        <f t="shared" si="8"/>
        <v>185.10400000000001</v>
      </c>
      <c r="R18" s="5"/>
      <c r="S18" s="1"/>
      <c r="T18" s="1">
        <f t="shared" si="6"/>
        <v>10</v>
      </c>
      <c r="U18" s="1">
        <f t="shared" si="7"/>
        <v>5.116504854368932</v>
      </c>
      <c r="V18" s="1">
        <v>30.895199999999999</v>
      </c>
      <c r="W18" s="1">
        <v>35.819200000000002</v>
      </c>
      <c r="X18" s="1">
        <v>37.325800000000001</v>
      </c>
      <c r="Y18" s="1">
        <v>32.414999999999999</v>
      </c>
      <c r="Z18" s="1">
        <v>40.126800000000003</v>
      </c>
      <c r="AA18" s="1">
        <v>40.650599999999997</v>
      </c>
      <c r="AB18" s="1">
        <v>25.205200000000001</v>
      </c>
      <c r="AC18" s="1">
        <v>27.124400000000001</v>
      </c>
      <c r="AD18" s="1">
        <v>41.634</v>
      </c>
      <c r="AE18" s="1">
        <v>39.700200000000002</v>
      </c>
      <c r="AF18" s="1"/>
      <c r="AG18" s="1">
        <f t="shared" si="9"/>
        <v>185.10400000000001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58</v>
      </c>
      <c r="B19" s="1" t="s">
        <v>36</v>
      </c>
      <c r="C19" s="1">
        <v>620.18499999999995</v>
      </c>
      <c r="D19" s="1">
        <v>1516.731</v>
      </c>
      <c r="E19" s="1">
        <v>915.71400000000006</v>
      </c>
      <c r="F19" s="1">
        <v>1129.3599999999999</v>
      </c>
      <c r="G19" s="7">
        <v>1</v>
      </c>
      <c r="H19" s="1">
        <v>60</v>
      </c>
      <c r="I19" s="1" t="s">
        <v>37</v>
      </c>
      <c r="J19" s="1">
        <v>1391.3</v>
      </c>
      <c r="K19" s="1">
        <f t="shared" si="2"/>
        <v>-475.5859999999999</v>
      </c>
      <c r="L19" s="1"/>
      <c r="M19" s="1"/>
      <c r="N19" s="1">
        <v>880.30891999999983</v>
      </c>
      <c r="O19" s="1">
        <v>407.51159999999999</v>
      </c>
      <c r="P19" s="1">
        <f t="shared" si="4"/>
        <v>183.14280000000002</v>
      </c>
      <c r="Q19" s="5"/>
      <c r="R19" s="5"/>
      <c r="S19" s="1"/>
      <c r="T19" s="1">
        <f t="shared" si="6"/>
        <v>13.198337690588978</v>
      </c>
      <c r="U19" s="1">
        <f t="shared" si="7"/>
        <v>13.198337690588978</v>
      </c>
      <c r="V19" s="1">
        <v>203.75579999999999</v>
      </c>
      <c r="W19" s="1">
        <v>175.55760000000001</v>
      </c>
      <c r="X19" s="1">
        <v>104.0782</v>
      </c>
      <c r="Y19" s="1">
        <v>104.7696</v>
      </c>
      <c r="Z19" s="1">
        <v>89.594000000000008</v>
      </c>
      <c r="AA19" s="1">
        <v>77.368200000000002</v>
      </c>
      <c r="AB19" s="1">
        <v>77.517200000000003</v>
      </c>
      <c r="AC19" s="1">
        <v>85.413399999999996</v>
      </c>
      <c r="AD19" s="1">
        <v>83.429400000000001</v>
      </c>
      <c r="AE19" s="1">
        <v>77.458399999999997</v>
      </c>
      <c r="AF19" s="1" t="s">
        <v>54</v>
      </c>
      <c r="AG19" s="1">
        <f t="shared" si="9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59</v>
      </c>
      <c r="B20" s="1" t="s">
        <v>36</v>
      </c>
      <c r="C20" s="1">
        <v>122.60899999999999</v>
      </c>
      <c r="D20" s="1">
        <v>242.99700000000001</v>
      </c>
      <c r="E20" s="1">
        <v>145.40799999999999</v>
      </c>
      <c r="F20" s="1">
        <v>203.52699999999999</v>
      </c>
      <c r="G20" s="7">
        <v>1</v>
      </c>
      <c r="H20" s="1">
        <v>60</v>
      </c>
      <c r="I20" s="1" t="s">
        <v>37</v>
      </c>
      <c r="J20" s="1">
        <v>157.471</v>
      </c>
      <c r="K20" s="1">
        <f t="shared" si="2"/>
        <v>-12.063000000000017</v>
      </c>
      <c r="L20" s="1"/>
      <c r="M20" s="1"/>
      <c r="N20" s="1">
        <v>42.005200000000059</v>
      </c>
      <c r="O20" s="1"/>
      <c r="P20" s="1">
        <f t="shared" si="4"/>
        <v>29.081599999999998</v>
      </c>
      <c r="Q20" s="5">
        <f t="shared" si="8"/>
        <v>45.283799999999928</v>
      </c>
      <c r="R20" s="5"/>
      <c r="S20" s="1"/>
      <c r="T20" s="1">
        <f t="shared" si="6"/>
        <v>10</v>
      </c>
      <c r="U20" s="1">
        <f t="shared" si="7"/>
        <v>8.4428710937500018</v>
      </c>
      <c r="V20" s="1">
        <v>30.193200000000001</v>
      </c>
      <c r="W20" s="1">
        <v>31.9864</v>
      </c>
      <c r="X20" s="1">
        <v>24.657800000000002</v>
      </c>
      <c r="Y20" s="1">
        <v>23.1616</v>
      </c>
      <c r="Z20" s="1">
        <v>31.1038</v>
      </c>
      <c r="AA20" s="1">
        <v>31.2422</v>
      </c>
      <c r="AB20" s="1">
        <v>22.851199999999999</v>
      </c>
      <c r="AC20" s="1">
        <v>24.437000000000001</v>
      </c>
      <c r="AD20" s="1">
        <v>30.882000000000001</v>
      </c>
      <c r="AE20" s="1">
        <v>26.962800000000001</v>
      </c>
      <c r="AF20" s="1"/>
      <c r="AG20" s="1">
        <f t="shared" si="9"/>
        <v>45.283799999999928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2838.3980000000001</v>
      </c>
      <c r="D21" s="1">
        <v>721.08500000000004</v>
      </c>
      <c r="E21" s="1">
        <v>1703.69</v>
      </c>
      <c r="F21" s="1">
        <v>1807.7280000000001</v>
      </c>
      <c r="G21" s="7">
        <v>1</v>
      </c>
      <c r="H21" s="1">
        <v>60</v>
      </c>
      <c r="I21" s="1" t="s">
        <v>37</v>
      </c>
      <c r="J21" s="1">
        <v>1697.6</v>
      </c>
      <c r="K21" s="1">
        <f t="shared" si="2"/>
        <v>6.0900000000001455</v>
      </c>
      <c r="L21" s="1"/>
      <c r="M21" s="1"/>
      <c r="N21" s="1">
        <v>679.07570000000078</v>
      </c>
      <c r="O21" s="1">
        <v>643.20000000000005</v>
      </c>
      <c r="P21" s="1">
        <f t="shared" si="4"/>
        <v>340.738</v>
      </c>
      <c r="Q21" s="5">
        <f t="shared" si="8"/>
        <v>277.37629999999945</v>
      </c>
      <c r="R21" s="5"/>
      <c r="S21" s="1"/>
      <c r="T21" s="1">
        <f t="shared" si="6"/>
        <v>10.000000000000002</v>
      </c>
      <c r="U21" s="1">
        <f t="shared" si="7"/>
        <v>9.185954310936852</v>
      </c>
      <c r="V21" s="1">
        <v>321.60000000000002</v>
      </c>
      <c r="W21" s="1">
        <v>320.90600000000001</v>
      </c>
      <c r="X21" s="1">
        <v>321.75040000000001</v>
      </c>
      <c r="Y21" s="1">
        <v>322.75220000000002</v>
      </c>
      <c r="Z21" s="1">
        <v>333.53719999999998</v>
      </c>
      <c r="AA21" s="1">
        <v>336.66559999999998</v>
      </c>
      <c r="AB21" s="1">
        <v>316.15780000000001</v>
      </c>
      <c r="AC21" s="1">
        <v>325.75139999999999</v>
      </c>
      <c r="AD21" s="1">
        <v>344.4418</v>
      </c>
      <c r="AE21" s="1">
        <v>327.0342</v>
      </c>
      <c r="AF21" s="1" t="s">
        <v>61</v>
      </c>
      <c r="AG21" s="1">
        <f t="shared" si="9"/>
        <v>277.37629999999945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1" t="s">
        <v>62</v>
      </c>
      <c r="B22" s="11" t="s">
        <v>36</v>
      </c>
      <c r="C22" s="11"/>
      <c r="D22" s="11">
        <v>7.5229999999999997</v>
      </c>
      <c r="E22" s="19">
        <v>7.5229999999999997</v>
      </c>
      <c r="F22" s="11"/>
      <c r="G22" s="12">
        <v>0</v>
      </c>
      <c r="H22" s="11">
        <v>60</v>
      </c>
      <c r="I22" s="13" t="s">
        <v>151</v>
      </c>
      <c r="J22" s="11">
        <v>7.5</v>
      </c>
      <c r="K22" s="11">
        <f t="shared" si="2"/>
        <v>2.2999999999999687E-2</v>
      </c>
      <c r="L22" s="11"/>
      <c r="M22" s="11"/>
      <c r="N22" s="11"/>
      <c r="O22" s="11"/>
      <c r="P22" s="11">
        <f t="shared" si="4"/>
        <v>1.5045999999999999</v>
      </c>
      <c r="Q22" s="14"/>
      <c r="R22" s="14"/>
      <c r="S22" s="11"/>
      <c r="T22" s="11">
        <f t="shared" si="6"/>
        <v>0</v>
      </c>
      <c r="U22" s="11">
        <f t="shared" si="7"/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3" t="s">
        <v>152</v>
      </c>
      <c r="AG22" s="1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36</v>
      </c>
      <c r="C23" s="1">
        <v>519.59199999999998</v>
      </c>
      <c r="D23" s="1">
        <v>101.72199999999999</v>
      </c>
      <c r="E23" s="1">
        <v>287.48500000000001</v>
      </c>
      <c r="F23" s="1">
        <v>316.63499999999999</v>
      </c>
      <c r="G23" s="7">
        <v>1</v>
      </c>
      <c r="H23" s="1">
        <v>60</v>
      </c>
      <c r="I23" s="1" t="s">
        <v>37</v>
      </c>
      <c r="J23" s="1">
        <v>291.04000000000002</v>
      </c>
      <c r="K23" s="1">
        <f t="shared" si="2"/>
        <v>-3.5550000000000068</v>
      </c>
      <c r="L23" s="1"/>
      <c r="M23" s="1"/>
      <c r="N23" s="1">
        <v>64.011230000000126</v>
      </c>
      <c r="O23" s="1"/>
      <c r="P23" s="1">
        <f t="shared" si="4"/>
        <v>57.497</v>
      </c>
      <c r="Q23" s="5">
        <f t="shared" ref="Q23:Q47" si="10">10*P23-O23-N23-F23</f>
        <v>194.32376999999991</v>
      </c>
      <c r="R23" s="5"/>
      <c r="S23" s="1"/>
      <c r="T23" s="1">
        <f t="shared" si="6"/>
        <v>10</v>
      </c>
      <c r="U23" s="1">
        <f t="shared" si="7"/>
        <v>6.620279840687342</v>
      </c>
      <c r="V23" s="1">
        <v>55.708599999999997</v>
      </c>
      <c r="W23" s="1">
        <v>60.301400000000001</v>
      </c>
      <c r="X23" s="1">
        <v>68.316000000000003</v>
      </c>
      <c r="Y23" s="1">
        <v>68.588400000000007</v>
      </c>
      <c r="Z23" s="1">
        <v>77.353200000000001</v>
      </c>
      <c r="AA23" s="1">
        <v>76.598399999999998</v>
      </c>
      <c r="AB23" s="1">
        <v>59.627800000000001</v>
      </c>
      <c r="AC23" s="1">
        <v>56.3626</v>
      </c>
      <c r="AD23" s="1">
        <v>57.830599999999997</v>
      </c>
      <c r="AE23" s="1">
        <v>59.446599999999997</v>
      </c>
      <c r="AF23" s="1"/>
      <c r="AG23" s="1">
        <f t="shared" ref="AG23:AG47" si="11">G23*Q23</f>
        <v>194.32376999999991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36</v>
      </c>
      <c r="C24" s="1">
        <v>441.53</v>
      </c>
      <c r="D24" s="1">
        <v>556.35599999999999</v>
      </c>
      <c r="E24" s="1">
        <v>514.24599999999998</v>
      </c>
      <c r="F24" s="1">
        <v>472.01400000000001</v>
      </c>
      <c r="G24" s="7">
        <v>1</v>
      </c>
      <c r="H24" s="1">
        <v>60</v>
      </c>
      <c r="I24" s="1" t="s">
        <v>37</v>
      </c>
      <c r="J24" s="1">
        <v>510.12</v>
      </c>
      <c r="K24" s="1">
        <f t="shared" si="2"/>
        <v>4.1259999999999764</v>
      </c>
      <c r="L24" s="1"/>
      <c r="M24" s="1"/>
      <c r="N24" s="1">
        <v>306.28732999999983</v>
      </c>
      <c r="O24" s="1"/>
      <c r="P24" s="1">
        <f t="shared" si="4"/>
        <v>102.8492</v>
      </c>
      <c r="Q24" s="5">
        <f t="shared" si="10"/>
        <v>250.19067000000007</v>
      </c>
      <c r="R24" s="5"/>
      <c r="S24" s="1"/>
      <c r="T24" s="1">
        <f t="shared" si="6"/>
        <v>9.9999999999999982</v>
      </c>
      <c r="U24" s="1">
        <f t="shared" si="7"/>
        <v>7.5674028577762371</v>
      </c>
      <c r="V24" s="1">
        <v>96.789599999999993</v>
      </c>
      <c r="W24" s="1">
        <v>89.803399999999996</v>
      </c>
      <c r="X24" s="1">
        <v>55.444000000000003</v>
      </c>
      <c r="Y24" s="1">
        <v>53.4664</v>
      </c>
      <c r="Z24" s="1">
        <v>55.462200000000003</v>
      </c>
      <c r="AA24" s="1">
        <v>56.2866</v>
      </c>
      <c r="AB24" s="1">
        <v>44.596200000000003</v>
      </c>
      <c r="AC24" s="1">
        <v>43.108400000000003</v>
      </c>
      <c r="AD24" s="1">
        <v>48.5974</v>
      </c>
      <c r="AE24" s="1">
        <v>50.499400000000001</v>
      </c>
      <c r="AF24" s="1" t="s">
        <v>54</v>
      </c>
      <c r="AG24" s="1">
        <f t="shared" si="11"/>
        <v>250.19067000000007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65</v>
      </c>
      <c r="B25" s="1" t="s">
        <v>36</v>
      </c>
      <c r="C25" s="1">
        <v>172.94200000000001</v>
      </c>
      <c r="D25" s="1">
        <v>346.56099999999998</v>
      </c>
      <c r="E25" s="1">
        <v>282.62200000000001</v>
      </c>
      <c r="F25" s="1">
        <v>209.39599999999999</v>
      </c>
      <c r="G25" s="7">
        <v>1</v>
      </c>
      <c r="H25" s="1">
        <v>60</v>
      </c>
      <c r="I25" s="1" t="s">
        <v>37</v>
      </c>
      <c r="J25" s="1">
        <v>345.71300000000002</v>
      </c>
      <c r="K25" s="1">
        <f t="shared" si="2"/>
        <v>-63.091000000000008</v>
      </c>
      <c r="L25" s="1"/>
      <c r="M25" s="1"/>
      <c r="N25" s="1">
        <v>284.07722000000012</v>
      </c>
      <c r="O25" s="1"/>
      <c r="P25" s="1">
        <f t="shared" si="4"/>
        <v>56.5244</v>
      </c>
      <c r="Q25" s="5">
        <f t="shared" si="10"/>
        <v>71.770779999999917</v>
      </c>
      <c r="R25" s="5"/>
      <c r="S25" s="1"/>
      <c r="T25" s="1">
        <f t="shared" si="6"/>
        <v>10</v>
      </c>
      <c r="U25" s="1">
        <f t="shared" si="7"/>
        <v>8.7302690519492483</v>
      </c>
      <c r="V25" s="1">
        <v>88.644000000000005</v>
      </c>
      <c r="W25" s="1">
        <v>105.3716</v>
      </c>
      <c r="X25" s="1">
        <v>142.78639999999999</v>
      </c>
      <c r="Y25" s="1">
        <v>135.4504</v>
      </c>
      <c r="Z25" s="1">
        <v>139.767</v>
      </c>
      <c r="AA25" s="1">
        <v>143.91560000000001</v>
      </c>
      <c r="AB25" s="1">
        <v>126.2788</v>
      </c>
      <c r="AC25" s="1">
        <v>121.1652</v>
      </c>
      <c r="AD25" s="1">
        <v>117.91759999999999</v>
      </c>
      <c r="AE25" s="1">
        <v>120.149</v>
      </c>
      <c r="AF25" s="1" t="s">
        <v>66</v>
      </c>
      <c r="AG25" s="1">
        <f t="shared" si="11"/>
        <v>71.770779999999917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67</v>
      </c>
      <c r="B26" s="1" t="s">
        <v>36</v>
      </c>
      <c r="C26" s="1">
        <v>382.43</v>
      </c>
      <c r="D26" s="1">
        <v>202.99100000000001</v>
      </c>
      <c r="E26" s="1">
        <v>333.03500000000003</v>
      </c>
      <c r="F26" s="1">
        <v>237.726</v>
      </c>
      <c r="G26" s="7">
        <v>1</v>
      </c>
      <c r="H26" s="1">
        <v>30</v>
      </c>
      <c r="I26" s="1" t="s">
        <v>37</v>
      </c>
      <c r="J26" s="1">
        <v>339.322</v>
      </c>
      <c r="K26" s="1">
        <f t="shared" si="2"/>
        <v>-6.2869999999999777</v>
      </c>
      <c r="L26" s="1"/>
      <c r="M26" s="1"/>
      <c r="N26" s="1">
        <v>217.94206</v>
      </c>
      <c r="O26" s="1"/>
      <c r="P26" s="1">
        <f t="shared" si="4"/>
        <v>66.606999999999999</v>
      </c>
      <c r="Q26" s="5">
        <f t="shared" si="10"/>
        <v>210.40193999999997</v>
      </c>
      <c r="R26" s="5"/>
      <c r="S26" s="1"/>
      <c r="T26" s="1">
        <f t="shared" si="6"/>
        <v>10</v>
      </c>
      <c r="U26" s="1">
        <f t="shared" si="7"/>
        <v>6.8411437236326504</v>
      </c>
      <c r="V26" s="1">
        <v>60.758799999999987</v>
      </c>
      <c r="W26" s="1">
        <v>54.522799999999997</v>
      </c>
      <c r="X26" s="1">
        <v>58.6066</v>
      </c>
      <c r="Y26" s="1">
        <v>58.626600000000003</v>
      </c>
      <c r="Z26" s="1">
        <v>62.597000000000001</v>
      </c>
      <c r="AA26" s="1">
        <v>62.934600000000003</v>
      </c>
      <c r="AB26" s="1">
        <v>58.159400000000012</v>
      </c>
      <c r="AC26" s="1">
        <v>60.164999999999999</v>
      </c>
      <c r="AD26" s="1">
        <v>61.104599999999998</v>
      </c>
      <c r="AE26" s="1">
        <v>57.229599999999998</v>
      </c>
      <c r="AF26" s="1"/>
      <c r="AG26" s="1">
        <f t="shared" si="11"/>
        <v>210.40193999999997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68</v>
      </c>
      <c r="B27" s="1" t="s">
        <v>36</v>
      </c>
      <c r="C27" s="1">
        <v>91.703999999999994</v>
      </c>
      <c r="D27" s="1">
        <v>346.18900000000002</v>
      </c>
      <c r="E27" s="1">
        <v>190.911</v>
      </c>
      <c r="F27" s="1">
        <v>227.637</v>
      </c>
      <c r="G27" s="7">
        <v>1</v>
      </c>
      <c r="H27" s="1">
        <v>30</v>
      </c>
      <c r="I27" s="1" t="s">
        <v>37</v>
      </c>
      <c r="J27" s="1">
        <v>203.85</v>
      </c>
      <c r="K27" s="1">
        <f t="shared" si="2"/>
        <v>-12.938999999999993</v>
      </c>
      <c r="L27" s="1"/>
      <c r="M27" s="1"/>
      <c r="N27" s="1">
        <v>96.089320000000015</v>
      </c>
      <c r="O27" s="1"/>
      <c r="P27" s="1">
        <f t="shared" si="4"/>
        <v>38.182200000000002</v>
      </c>
      <c r="Q27" s="5">
        <f t="shared" si="10"/>
        <v>58.095679999999959</v>
      </c>
      <c r="R27" s="5"/>
      <c r="S27" s="1"/>
      <c r="T27" s="1">
        <f t="shared" si="6"/>
        <v>9.9999999999999982</v>
      </c>
      <c r="U27" s="1">
        <f t="shared" si="7"/>
        <v>8.4784616915735604</v>
      </c>
      <c r="V27" s="1">
        <v>41.280799999999999</v>
      </c>
      <c r="W27" s="1">
        <v>40.925600000000003</v>
      </c>
      <c r="X27" s="1">
        <v>44.489199999999997</v>
      </c>
      <c r="Y27" s="1">
        <v>46.191600000000001</v>
      </c>
      <c r="Z27" s="1">
        <v>48.304600000000001</v>
      </c>
      <c r="AA27" s="1">
        <v>46.282600000000002</v>
      </c>
      <c r="AB27" s="1">
        <v>24.502800000000001</v>
      </c>
      <c r="AC27" s="1">
        <v>28.954000000000001</v>
      </c>
      <c r="AD27" s="1">
        <v>49.210599999999999</v>
      </c>
      <c r="AE27" s="1">
        <v>44.324800000000003</v>
      </c>
      <c r="AF27" s="1"/>
      <c r="AG27" s="1">
        <f t="shared" si="11"/>
        <v>58.095679999999959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69</v>
      </c>
      <c r="B28" s="1" t="s">
        <v>36</v>
      </c>
      <c r="C28" s="1">
        <v>533.4</v>
      </c>
      <c r="D28" s="1">
        <v>407.04899999999998</v>
      </c>
      <c r="E28" s="1">
        <v>541.49099999999999</v>
      </c>
      <c r="F28" s="1">
        <v>379.21199999999999</v>
      </c>
      <c r="G28" s="7">
        <v>1</v>
      </c>
      <c r="H28" s="1">
        <v>30</v>
      </c>
      <c r="I28" s="1" t="s">
        <v>37</v>
      </c>
      <c r="J28" s="1">
        <v>556.96</v>
      </c>
      <c r="K28" s="1">
        <f t="shared" si="2"/>
        <v>-15.469000000000051</v>
      </c>
      <c r="L28" s="1"/>
      <c r="M28" s="1"/>
      <c r="N28" s="1">
        <v>295.02587000000011</v>
      </c>
      <c r="O28" s="1"/>
      <c r="P28" s="1">
        <f t="shared" si="4"/>
        <v>108.29819999999999</v>
      </c>
      <c r="Q28" s="5">
        <f t="shared" si="10"/>
        <v>408.74412999999981</v>
      </c>
      <c r="R28" s="5"/>
      <c r="S28" s="1"/>
      <c r="T28" s="1">
        <f t="shared" si="6"/>
        <v>10</v>
      </c>
      <c r="U28" s="1">
        <f t="shared" si="7"/>
        <v>6.2257532442829167</v>
      </c>
      <c r="V28" s="1">
        <v>96.352599999999995</v>
      </c>
      <c r="W28" s="1">
        <v>90.200599999999994</v>
      </c>
      <c r="X28" s="1">
        <v>86.220600000000005</v>
      </c>
      <c r="Y28" s="1">
        <v>89.532399999999996</v>
      </c>
      <c r="Z28" s="1">
        <v>98.363199999999992</v>
      </c>
      <c r="AA28" s="1">
        <v>94.551000000000002</v>
      </c>
      <c r="AB28" s="1">
        <v>84.565599999999989</v>
      </c>
      <c r="AC28" s="1">
        <v>91.224400000000003</v>
      </c>
      <c r="AD28" s="1">
        <v>83.369600000000005</v>
      </c>
      <c r="AE28" s="1">
        <v>80.513000000000005</v>
      </c>
      <c r="AF28" s="1"/>
      <c r="AG28" s="1">
        <f t="shared" si="11"/>
        <v>408.74412999999981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70</v>
      </c>
      <c r="B29" s="1" t="s">
        <v>36</v>
      </c>
      <c r="C29" s="1">
        <v>67.182000000000002</v>
      </c>
      <c r="D29" s="1">
        <v>15.695</v>
      </c>
      <c r="E29" s="1">
        <v>31.032</v>
      </c>
      <c r="F29" s="1">
        <v>51.844999999999999</v>
      </c>
      <c r="G29" s="7">
        <v>1</v>
      </c>
      <c r="H29" s="1">
        <v>45</v>
      </c>
      <c r="I29" s="1" t="s">
        <v>37</v>
      </c>
      <c r="J29" s="1">
        <v>31.35</v>
      </c>
      <c r="K29" s="1">
        <f t="shared" si="2"/>
        <v>-0.31800000000000139</v>
      </c>
      <c r="L29" s="1"/>
      <c r="M29" s="1"/>
      <c r="N29" s="1">
        <v>0</v>
      </c>
      <c r="O29" s="1"/>
      <c r="P29" s="1">
        <f t="shared" si="4"/>
        <v>6.2064000000000004</v>
      </c>
      <c r="Q29" s="5">
        <f t="shared" si="10"/>
        <v>10.219000000000008</v>
      </c>
      <c r="R29" s="5"/>
      <c r="S29" s="1"/>
      <c r="T29" s="1">
        <f t="shared" si="6"/>
        <v>10</v>
      </c>
      <c r="U29" s="1">
        <f t="shared" si="7"/>
        <v>8.3534738334622318</v>
      </c>
      <c r="V29" s="1">
        <v>4.8473999999999986</v>
      </c>
      <c r="W29" s="1">
        <v>5.6475999999999997</v>
      </c>
      <c r="X29" s="1">
        <v>12.5212</v>
      </c>
      <c r="Y29" s="1">
        <v>12.3698</v>
      </c>
      <c r="Z29" s="1">
        <v>7.0278000000000009</v>
      </c>
      <c r="AA29" s="1">
        <v>6.2195999999999998</v>
      </c>
      <c r="AB29" s="1">
        <v>8.6</v>
      </c>
      <c r="AC29" s="1">
        <v>8.3230000000000004</v>
      </c>
      <c r="AD29" s="1">
        <v>3.515400000000001</v>
      </c>
      <c r="AE29" s="1">
        <v>3.7866</v>
      </c>
      <c r="AF29" s="1" t="s">
        <v>71</v>
      </c>
      <c r="AG29" s="1">
        <f t="shared" si="11"/>
        <v>10.219000000000008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72</v>
      </c>
      <c r="B30" s="1" t="s">
        <v>36</v>
      </c>
      <c r="C30" s="1">
        <v>41.656999999999996</v>
      </c>
      <c r="D30" s="1">
        <v>51.658000000000001</v>
      </c>
      <c r="E30" s="1">
        <v>24.959</v>
      </c>
      <c r="F30" s="1">
        <v>66.456000000000003</v>
      </c>
      <c r="G30" s="7">
        <v>1</v>
      </c>
      <c r="H30" s="1">
        <v>40</v>
      </c>
      <c r="I30" s="1" t="s">
        <v>37</v>
      </c>
      <c r="J30" s="1">
        <v>22.2</v>
      </c>
      <c r="K30" s="1">
        <f t="shared" si="2"/>
        <v>2.7590000000000003</v>
      </c>
      <c r="L30" s="1"/>
      <c r="M30" s="1"/>
      <c r="N30" s="1">
        <v>0</v>
      </c>
      <c r="O30" s="1"/>
      <c r="P30" s="1">
        <f t="shared" si="4"/>
        <v>4.9917999999999996</v>
      </c>
      <c r="Q30" s="5"/>
      <c r="R30" s="5"/>
      <c r="S30" s="1"/>
      <c r="T30" s="1">
        <f t="shared" si="6"/>
        <v>13.313033374734566</v>
      </c>
      <c r="U30" s="1">
        <f t="shared" si="7"/>
        <v>13.313033374734566</v>
      </c>
      <c r="V30" s="1">
        <v>4.0863999999999994</v>
      </c>
      <c r="W30" s="1">
        <v>7.9682000000000004</v>
      </c>
      <c r="X30" s="1">
        <v>5.2050000000000001</v>
      </c>
      <c r="Y30" s="1">
        <v>1.3064</v>
      </c>
      <c r="Z30" s="1">
        <v>9.4156000000000013</v>
      </c>
      <c r="AA30" s="1">
        <v>9.418000000000001</v>
      </c>
      <c r="AB30" s="1">
        <v>3.7477999999999998</v>
      </c>
      <c r="AC30" s="1">
        <v>4.6689999999999996</v>
      </c>
      <c r="AD30" s="1">
        <v>8.2545999999999999</v>
      </c>
      <c r="AE30" s="1">
        <v>7.5930000000000009</v>
      </c>
      <c r="AF30" s="1" t="s">
        <v>48</v>
      </c>
      <c r="AG30" s="1">
        <f t="shared" si="1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73</v>
      </c>
      <c r="B31" s="1" t="s">
        <v>36</v>
      </c>
      <c r="C31" s="1">
        <v>281.15100000000001</v>
      </c>
      <c r="D31" s="1">
        <v>144.95400000000001</v>
      </c>
      <c r="E31" s="1">
        <v>235.01900000000001</v>
      </c>
      <c r="F31" s="1">
        <v>185.76300000000001</v>
      </c>
      <c r="G31" s="7">
        <v>1</v>
      </c>
      <c r="H31" s="1">
        <v>30</v>
      </c>
      <c r="I31" s="1" t="s">
        <v>37</v>
      </c>
      <c r="J31" s="1">
        <v>221.45</v>
      </c>
      <c r="K31" s="1">
        <f t="shared" si="2"/>
        <v>13.569000000000017</v>
      </c>
      <c r="L31" s="1"/>
      <c r="M31" s="1"/>
      <c r="N31" s="1">
        <v>96.753799999999956</v>
      </c>
      <c r="O31" s="1"/>
      <c r="P31" s="1">
        <f t="shared" si="4"/>
        <v>47.003799999999998</v>
      </c>
      <c r="Q31" s="5">
        <f t="shared" si="10"/>
        <v>187.52120000000005</v>
      </c>
      <c r="R31" s="5"/>
      <c r="S31" s="1"/>
      <c r="T31" s="1">
        <f t="shared" si="6"/>
        <v>10</v>
      </c>
      <c r="U31" s="1">
        <f t="shared" si="7"/>
        <v>6.0105097885702854</v>
      </c>
      <c r="V31" s="1">
        <v>38.9238</v>
      </c>
      <c r="W31" s="1">
        <v>38.220199999999998</v>
      </c>
      <c r="X31" s="1">
        <v>41.783799999999999</v>
      </c>
      <c r="Y31" s="1">
        <v>42.180199999999999</v>
      </c>
      <c r="Z31" s="1">
        <v>46.094999999999999</v>
      </c>
      <c r="AA31" s="1">
        <v>45.587400000000002</v>
      </c>
      <c r="AB31" s="1">
        <v>39.004399999999997</v>
      </c>
      <c r="AC31" s="1">
        <v>44.089799999999997</v>
      </c>
      <c r="AD31" s="1">
        <v>40.711799999999997</v>
      </c>
      <c r="AE31" s="1">
        <v>35.303400000000003</v>
      </c>
      <c r="AF31" s="1"/>
      <c r="AG31" s="1">
        <f t="shared" si="11"/>
        <v>187.52120000000005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74</v>
      </c>
      <c r="B32" s="1" t="s">
        <v>36</v>
      </c>
      <c r="C32" s="1">
        <v>6.2370000000000001</v>
      </c>
      <c r="D32" s="1"/>
      <c r="E32" s="1">
        <v>4.5049999999999999</v>
      </c>
      <c r="F32" s="1">
        <v>1.732</v>
      </c>
      <c r="G32" s="7">
        <v>1</v>
      </c>
      <c r="H32" s="1">
        <v>50</v>
      </c>
      <c r="I32" s="1" t="s">
        <v>37</v>
      </c>
      <c r="J32" s="1">
        <v>3.8</v>
      </c>
      <c r="K32" s="1">
        <f t="shared" si="2"/>
        <v>0.70500000000000007</v>
      </c>
      <c r="L32" s="1"/>
      <c r="M32" s="1"/>
      <c r="N32" s="1">
        <v>0</v>
      </c>
      <c r="O32" s="1"/>
      <c r="P32" s="1">
        <f t="shared" si="4"/>
        <v>0.90100000000000002</v>
      </c>
      <c r="Q32" s="5">
        <f>8*P32-O32-N32-F32</f>
        <v>5.476</v>
      </c>
      <c r="R32" s="5"/>
      <c r="S32" s="1"/>
      <c r="T32" s="1">
        <f t="shared" si="6"/>
        <v>8</v>
      </c>
      <c r="U32" s="1">
        <f t="shared" si="7"/>
        <v>1.9223085460599334</v>
      </c>
      <c r="V32" s="1">
        <v>1.2712000000000001</v>
      </c>
      <c r="W32" s="1">
        <v>0.9071999999999999</v>
      </c>
      <c r="X32" s="1">
        <v>-0.17879999999999999</v>
      </c>
      <c r="Y32" s="1">
        <v>-0.17879999999999999</v>
      </c>
      <c r="Z32" s="1">
        <v>0</v>
      </c>
      <c r="AA32" s="1">
        <v>0.35880000000000001</v>
      </c>
      <c r="AB32" s="1">
        <v>1.0751999999999999</v>
      </c>
      <c r="AC32" s="1">
        <v>0.71639999999999993</v>
      </c>
      <c r="AD32" s="1">
        <v>1.0871999999999999</v>
      </c>
      <c r="AE32" s="1">
        <v>1.0871999999999999</v>
      </c>
      <c r="AF32" s="1" t="s">
        <v>75</v>
      </c>
      <c r="AG32" s="1">
        <f t="shared" si="11"/>
        <v>5.476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76</v>
      </c>
      <c r="B33" s="1" t="s">
        <v>36</v>
      </c>
      <c r="C33" s="1">
        <v>19.224</v>
      </c>
      <c r="D33" s="1"/>
      <c r="E33" s="1">
        <v>4.6369999999999996</v>
      </c>
      <c r="F33" s="1">
        <v>14.587</v>
      </c>
      <c r="G33" s="7">
        <v>1</v>
      </c>
      <c r="H33" s="1">
        <v>50</v>
      </c>
      <c r="I33" s="1" t="s">
        <v>37</v>
      </c>
      <c r="J33" s="1">
        <v>3.8</v>
      </c>
      <c r="K33" s="1">
        <f t="shared" si="2"/>
        <v>0.83699999999999974</v>
      </c>
      <c r="L33" s="1"/>
      <c r="M33" s="1"/>
      <c r="N33" s="1">
        <v>0</v>
      </c>
      <c r="O33" s="1"/>
      <c r="P33" s="1">
        <f t="shared" si="4"/>
        <v>0.92739999999999989</v>
      </c>
      <c r="Q33" s="5"/>
      <c r="R33" s="5"/>
      <c r="S33" s="1"/>
      <c r="T33" s="1">
        <f t="shared" si="6"/>
        <v>15.728919560060385</v>
      </c>
      <c r="U33" s="1">
        <f t="shared" si="7"/>
        <v>15.728919560060385</v>
      </c>
      <c r="V33" s="1">
        <v>2.0535999999999999</v>
      </c>
      <c r="W33" s="1">
        <v>1.4934000000000001</v>
      </c>
      <c r="X33" s="1">
        <v>-0.32700000000000001</v>
      </c>
      <c r="Y33" s="1">
        <v>-0.14380000000000001</v>
      </c>
      <c r="Z33" s="1">
        <v>1.6437999999999999</v>
      </c>
      <c r="AA33" s="1">
        <v>1.8266</v>
      </c>
      <c r="AB33" s="1">
        <v>0.91460000000000008</v>
      </c>
      <c r="AC33" s="1">
        <v>0.73180000000000001</v>
      </c>
      <c r="AD33" s="1">
        <v>2.0326</v>
      </c>
      <c r="AE33" s="1">
        <v>2.0326</v>
      </c>
      <c r="AF33" s="20" t="s">
        <v>153</v>
      </c>
      <c r="AG33" s="1">
        <f t="shared" si="11"/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77</v>
      </c>
      <c r="B34" s="1" t="s">
        <v>42</v>
      </c>
      <c r="C34" s="1">
        <v>1280</v>
      </c>
      <c r="D34" s="1">
        <v>1420</v>
      </c>
      <c r="E34" s="1">
        <v>1856</v>
      </c>
      <c r="F34" s="1">
        <v>807</v>
      </c>
      <c r="G34" s="7">
        <v>0.4</v>
      </c>
      <c r="H34" s="1">
        <v>45</v>
      </c>
      <c r="I34" s="1" t="s">
        <v>37</v>
      </c>
      <c r="J34" s="1">
        <v>1900</v>
      </c>
      <c r="K34" s="1">
        <f t="shared" si="2"/>
        <v>-44</v>
      </c>
      <c r="L34" s="1"/>
      <c r="M34" s="1"/>
      <c r="N34" s="1">
        <v>1387.75</v>
      </c>
      <c r="O34" s="1"/>
      <c r="P34" s="1">
        <f t="shared" si="4"/>
        <v>371.2</v>
      </c>
      <c r="Q34" s="5">
        <f t="shared" si="10"/>
        <v>1517.25</v>
      </c>
      <c r="R34" s="5"/>
      <c r="S34" s="1"/>
      <c r="T34" s="1">
        <f t="shared" si="6"/>
        <v>10</v>
      </c>
      <c r="U34" s="1">
        <f t="shared" si="7"/>
        <v>5.9125808189655178</v>
      </c>
      <c r="V34" s="1">
        <v>419.4</v>
      </c>
      <c r="W34" s="1">
        <v>439</v>
      </c>
      <c r="X34" s="1">
        <v>436.8</v>
      </c>
      <c r="Y34" s="1">
        <v>429</v>
      </c>
      <c r="Z34" s="1">
        <v>462.4</v>
      </c>
      <c r="AA34" s="1">
        <v>437.4</v>
      </c>
      <c r="AB34" s="1">
        <v>359.77600000000001</v>
      </c>
      <c r="AC34" s="1">
        <v>381.77600000000001</v>
      </c>
      <c r="AD34" s="1">
        <v>426.67320000000001</v>
      </c>
      <c r="AE34" s="1">
        <v>407.47320000000002</v>
      </c>
      <c r="AF34" s="1" t="s">
        <v>78</v>
      </c>
      <c r="AG34" s="1">
        <f t="shared" si="11"/>
        <v>606.9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79</v>
      </c>
      <c r="B35" s="1" t="s">
        <v>42</v>
      </c>
      <c r="C35" s="1">
        <v>946</v>
      </c>
      <c r="D35" s="1">
        <v>151</v>
      </c>
      <c r="E35" s="1">
        <v>536</v>
      </c>
      <c r="F35" s="1">
        <v>555</v>
      </c>
      <c r="G35" s="7">
        <v>0.45</v>
      </c>
      <c r="H35" s="1">
        <v>50</v>
      </c>
      <c r="I35" s="1" t="s">
        <v>37</v>
      </c>
      <c r="J35" s="1">
        <v>548</v>
      </c>
      <c r="K35" s="1">
        <f t="shared" si="2"/>
        <v>-12</v>
      </c>
      <c r="L35" s="1"/>
      <c r="M35" s="1"/>
      <c r="N35" s="1">
        <v>203.8</v>
      </c>
      <c r="O35" s="1"/>
      <c r="P35" s="1">
        <f t="shared" si="4"/>
        <v>107.2</v>
      </c>
      <c r="Q35" s="5">
        <f t="shared" si="10"/>
        <v>313.20000000000005</v>
      </c>
      <c r="R35" s="5"/>
      <c r="S35" s="1"/>
      <c r="T35" s="1">
        <f t="shared" si="6"/>
        <v>10</v>
      </c>
      <c r="U35" s="1">
        <f t="shared" si="7"/>
        <v>7.0783582089552235</v>
      </c>
      <c r="V35" s="1">
        <v>88.8</v>
      </c>
      <c r="W35" s="1">
        <v>100.2</v>
      </c>
      <c r="X35" s="1">
        <v>106.8</v>
      </c>
      <c r="Y35" s="1">
        <v>121.8</v>
      </c>
      <c r="Z35" s="1">
        <v>128.12299999999999</v>
      </c>
      <c r="AA35" s="1">
        <v>102.123</v>
      </c>
      <c r="AB35" s="1">
        <v>98.2</v>
      </c>
      <c r="AC35" s="1">
        <v>109.6</v>
      </c>
      <c r="AD35" s="1">
        <v>98.6</v>
      </c>
      <c r="AE35" s="1">
        <v>78.2</v>
      </c>
      <c r="AF35" s="1" t="s">
        <v>38</v>
      </c>
      <c r="AG35" s="1">
        <f t="shared" si="11"/>
        <v>140.94000000000003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80</v>
      </c>
      <c r="B36" s="1" t="s">
        <v>42</v>
      </c>
      <c r="C36" s="1">
        <v>1242</v>
      </c>
      <c r="D36" s="1">
        <v>1606</v>
      </c>
      <c r="E36" s="1">
        <v>1719</v>
      </c>
      <c r="F36" s="1">
        <v>1102</v>
      </c>
      <c r="G36" s="7">
        <v>0.4</v>
      </c>
      <c r="H36" s="1">
        <v>45</v>
      </c>
      <c r="I36" s="1" t="s">
        <v>37</v>
      </c>
      <c r="J36" s="1">
        <v>1753</v>
      </c>
      <c r="K36" s="1">
        <f t="shared" si="2"/>
        <v>-34</v>
      </c>
      <c r="L36" s="1"/>
      <c r="M36" s="1"/>
      <c r="N36" s="1">
        <v>791.2199999999998</v>
      </c>
      <c r="O36" s="1"/>
      <c r="P36" s="1">
        <f t="shared" si="4"/>
        <v>343.8</v>
      </c>
      <c r="Q36" s="5">
        <f t="shared" si="10"/>
        <v>1544.7800000000002</v>
      </c>
      <c r="R36" s="5"/>
      <c r="S36" s="1"/>
      <c r="T36" s="1">
        <f t="shared" si="6"/>
        <v>10</v>
      </c>
      <c r="U36" s="1">
        <f t="shared" si="7"/>
        <v>5.5067481093659101</v>
      </c>
      <c r="V36" s="1">
        <v>370.2</v>
      </c>
      <c r="W36" s="1">
        <v>399.6</v>
      </c>
      <c r="X36" s="1">
        <v>417.2</v>
      </c>
      <c r="Y36" s="1">
        <v>396.4</v>
      </c>
      <c r="Z36" s="1">
        <v>409.4</v>
      </c>
      <c r="AA36" s="1">
        <v>396.8</v>
      </c>
      <c r="AB36" s="1">
        <v>336</v>
      </c>
      <c r="AC36" s="1">
        <v>356.6</v>
      </c>
      <c r="AD36" s="1">
        <v>395.4</v>
      </c>
      <c r="AE36" s="1">
        <v>369</v>
      </c>
      <c r="AF36" s="1" t="s">
        <v>78</v>
      </c>
      <c r="AG36" s="1">
        <f t="shared" si="11"/>
        <v>617.91200000000015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81</v>
      </c>
      <c r="B37" s="1" t="s">
        <v>36</v>
      </c>
      <c r="C37" s="1">
        <v>1220.99</v>
      </c>
      <c r="D37" s="1">
        <v>296.67200000000003</v>
      </c>
      <c r="E37" s="1">
        <v>617.54200000000003</v>
      </c>
      <c r="F37" s="1">
        <v>797.36900000000003</v>
      </c>
      <c r="G37" s="7">
        <v>1</v>
      </c>
      <c r="H37" s="1">
        <v>45</v>
      </c>
      <c r="I37" s="1" t="s">
        <v>37</v>
      </c>
      <c r="J37" s="1">
        <v>634.70600000000002</v>
      </c>
      <c r="K37" s="1">
        <f t="shared" si="2"/>
        <v>-17.163999999999987</v>
      </c>
      <c r="L37" s="1"/>
      <c r="M37" s="1"/>
      <c r="N37" s="1">
        <v>0</v>
      </c>
      <c r="O37" s="1"/>
      <c r="P37" s="1">
        <f t="shared" si="4"/>
        <v>123.50840000000001</v>
      </c>
      <c r="Q37" s="5">
        <f t="shared" si="10"/>
        <v>437.71500000000003</v>
      </c>
      <c r="R37" s="5"/>
      <c r="S37" s="1"/>
      <c r="T37" s="1">
        <f t="shared" si="6"/>
        <v>10</v>
      </c>
      <c r="U37" s="1">
        <f t="shared" si="7"/>
        <v>6.4559900379245461</v>
      </c>
      <c r="V37" s="1">
        <v>97.49260000000001</v>
      </c>
      <c r="W37" s="1">
        <v>115.544</v>
      </c>
      <c r="X37" s="1">
        <v>161.6164</v>
      </c>
      <c r="Y37" s="1">
        <v>156.2998</v>
      </c>
      <c r="Z37" s="1">
        <v>162.51419999999999</v>
      </c>
      <c r="AA37" s="1">
        <v>147.7216</v>
      </c>
      <c r="AB37" s="1">
        <v>142.75720000000001</v>
      </c>
      <c r="AC37" s="1">
        <v>148.31360000000001</v>
      </c>
      <c r="AD37" s="1">
        <v>150.9588</v>
      </c>
      <c r="AE37" s="1">
        <v>150.46360000000001</v>
      </c>
      <c r="AF37" s="1"/>
      <c r="AG37" s="1">
        <f t="shared" si="11"/>
        <v>437.71500000000003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0" t="s">
        <v>82</v>
      </c>
      <c r="B38" s="1" t="s">
        <v>42</v>
      </c>
      <c r="C38" s="1">
        <v>1482</v>
      </c>
      <c r="D38" s="1"/>
      <c r="E38" s="1">
        <v>685</v>
      </c>
      <c r="F38" s="1">
        <v>795</v>
      </c>
      <c r="G38" s="7">
        <v>0.45</v>
      </c>
      <c r="H38" s="1">
        <v>45</v>
      </c>
      <c r="I38" s="1" t="s">
        <v>37</v>
      </c>
      <c r="J38" s="1">
        <v>687</v>
      </c>
      <c r="K38" s="1">
        <f t="shared" ref="K38:K69" si="12">E38-J38</f>
        <v>-2</v>
      </c>
      <c r="L38" s="1"/>
      <c r="M38" s="1"/>
      <c r="N38" s="10">
        <v>10</v>
      </c>
      <c r="O38" s="1"/>
      <c r="P38" s="1">
        <f t="shared" si="4"/>
        <v>137</v>
      </c>
      <c r="Q38" s="15">
        <v>10</v>
      </c>
      <c r="R38" s="5"/>
      <c r="S38" s="1"/>
      <c r="T38" s="1">
        <f t="shared" si="6"/>
        <v>5.9489051094890515</v>
      </c>
      <c r="U38" s="1">
        <f t="shared" si="7"/>
        <v>5.8759124087591239</v>
      </c>
      <c r="V38" s="1">
        <v>135.4</v>
      </c>
      <c r="W38" s="1">
        <v>122.6</v>
      </c>
      <c r="X38" s="1">
        <v>149.4</v>
      </c>
      <c r="Y38" s="1">
        <v>177.6</v>
      </c>
      <c r="Z38" s="1">
        <v>196</v>
      </c>
      <c r="AA38" s="1">
        <v>172.6</v>
      </c>
      <c r="AB38" s="1">
        <v>126.4</v>
      </c>
      <c r="AC38" s="1">
        <v>119.2</v>
      </c>
      <c r="AD38" s="1">
        <v>151.19999999999999</v>
      </c>
      <c r="AE38" s="1">
        <v>151.4</v>
      </c>
      <c r="AF38" s="10" t="s">
        <v>83</v>
      </c>
      <c r="AG38" s="1">
        <f t="shared" si="11"/>
        <v>4.5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84</v>
      </c>
      <c r="B39" s="1" t="s">
        <v>42</v>
      </c>
      <c r="C39" s="1">
        <v>193</v>
      </c>
      <c r="D39" s="1">
        <v>736</v>
      </c>
      <c r="E39" s="1">
        <v>416</v>
      </c>
      <c r="F39" s="1">
        <v>510</v>
      </c>
      <c r="G39" s="7">
        <v>0.35</v>
      </c>
      <c r="H39" s="1">
        <v>40</v>
      </c>
      <c r="I39" s="1" t="s">
        <v>37</v>
      </c>
      <c r="J39" s="1">
        <v>462</v>
      </c>
      <c r="K39" s="1">
        <f t="shared" si="12"/>
        <v>-46</v>
      </c>
      <c r="L39" s="1"/>
      <c r="M39" s="1"/>
      <c r="N39" s="1">
        <v>423.73</v>
      </c>
      <c r="O39" s="1"/>
      <c r="P39" s="1">
        <f t="shared" si="4"/>
        <v>83.2</v>
      </c>
      <c r="Q39" s="5"/>
      <c r="R39" s="5"/>
      <c r="S39" s="1"/>
      <c r="T39" s="1">
        <f t="shared" si="6"/>
        <v>11.222716346153845</v>
      </c>
      <c r="U39" s="1">
        <f t="shared" si="7"/>
        <v>11.222716346153845</v>
      </c>
      <c r="V39" s="1">
        <v>143.4</v>
      </c>
      <c r="W39" s="1">
        <v>155.4</v>
      </c>
      <c r="X39" s="1">
        <v>157</v>
      </c>
      <c r="Y39" s="1">
        <v>157.6</v>
      </c>
      <c r="Z39" s="1">
        <v>178.4</v>
      </c>
      <c r="AA39" s="1">
        <v>174.2</v>
      </c>
      <c r="AB39" s="1">
        <v>172</v>
      </c>
      <c r="AC39" s="1">
        <v>179.4</v>
      </c>
      <c r="AD39" s="1">
        <v>173.4</v>
      </c>
      <c r="AE39" s="1">
        <v>170.4</v>
      </c>
      <c r="AF39" s="1" t="s">
        <v>85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86</v>
      </c>
      <c r="B40" s="1" t="s">
        <v>36</v>
      </c>
      <c r="C40" s="1">
        <v>254.06800000000001</v>
      </c>
      <c r="D40" s="1">
        <v>175.91800000000001</v>
      </c>
      <c r="E40" s="1">
        <v>173.55</v>
      </c>
      <c r="F40" s="1">
        <v>214.66499999999999</v>
      </c>
      <c r="G40" s="7">
        <v>1</v>
      </c>
      <c r="H40" s="1">
        <v>40</v>
      </c>
      <c r="I40" s="1" t="s">
        <v>37</v>
      </c>
      <c r="J40" s="1">
        <v>210.804</v>
      </c>
      <c r="K40" s="1">
        <f t="shared" si="12"/>
        <v>-37.253999999999991</v>
      </c>
      <c r="L40" s="1"/>
      <c r="M40" s="1"/>
      <c r="N40" s="1">
        <v>0</v>
      </c>
      <c r="O40" s="1"/>
      <c r="P40" s="1">
        <f t="shared" si="4"/>
        <v>34.71</v>
      </c>
      <c r="Q40" s="5">
        <f t="shared" si="10"/>
        <v>132.43500000000003</v>
      </c>
      <c r="R40" s="5"/>
      <c r="S40" s="1"/>
      <c r="T40" s="1">
        <f t="shared" si="6"/>
        <v>10</v>
      </c>
      <c r="U40" s="1">
        <f t="shared" si="7"/>
        <v>6.1845289541918751</v>
      </c>
      <c r="V40" s="1">
        <v>27.640799999999999</v>
      </c>
      <c r="W40" s="1">
        <v>37.107799999999997</v>
      </c>
      <c r="X40" s="1">
        <v>33.819400000000002</v>
      </c>
      <c r="Y40" s="1">
        <v>23.043399999999998</v>
      </c>
      <c r="Z40" s="1">
        <v>49.632800000000003</v>
      </c>
      <c r="AA40" s="1">
        <v>49.676400000000001</v>
      </c>
      <c r="AB40" s="1">
        <v>24.876999999999999</v>
      </c>
      <c r="AC40" s="1">
        <v>27.9084</v>
      </c>
      <c r="AD40" s="1">
        <v>44.984999999999999</v>
      </c>
      <c r="AE40" s="1">
        <v>42.290399999999998</v>
      </c>
      <c r="AF40" s="1"/>
      <c r="AG40" s="1">
        <f t="shared" si="11"/>
        <v>132.43500000000003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87</v>
      </c>
      <c r="B41" s="1" t="s">
        <v>42</v>
      </c>
      <c r="C41" s="1">
        <v>327</v>
      </c>
      <c r="D41" s="1">
        <v>282</v>
      </c>
      <c r="E41" s="1">
        <v>273</v>
      </c>
      <c r="F41" s="1">
        <v>310</v>
      </c>
      <c r="G41" s="7">
        <v>0.4</v>
      </c>
      <c r="H41" s="1">
        <v>40</v>
      </c>
      <c r="I41" s="1" t="s">
        <v>37</v>
      </c>
      <c r="J41" s="1">
        <v>299</v>
      </c>
      <c r="K41" s="1">
        <f t="shared" si="12"/>
        <v>-26</v>
      </c>
      <c r="L41" s="1"/>
      <c r="M41" s="1"/>
      <c r="N41" s="1">
        <v>254.3</v>
      </c>
      <c r="O41" s="1"/>
      <c r="P41" s="1">
        <f t="shared" si="4"/>
        <v>54.6</v>
      </c>
      <c r="Q41" s="5"/>
      <c r="R41" s="5"/>
      <c r="S41" s="1"/>
      <c r="T41" s="1">
        <f t="shared" si="6"/>
        <v>10.335164835164834</v>
      </c>
      <c r="U41" s="1">
        <f t="shared" si="7"/>
        <v>10.335164835164834</v>
      </c>
      <c r="V41" s="1">
        <v>60.2</v>
      </c>
      <c r="W41" s="1">
        <v>58</v>
      </c>
      <c r="X41" s="1">
        <v>52.6</v>
      </c>
      <c r="Y41" s="1">
        <v>52.4</v>
      </c>
      <c r="Z41" s="1">
        <v>58</v>
      </c>
      <c r="AA41" s="1">
        <v>54.8</v>
      </c>
      <c r="AB41" s="1">
        <v>48.8</v>
      </c>
      <c r="AC41" s="1">
        <v>49.4</v>
      </c>
      <c r="AD41" s="1">
        <v>50</v>
      </c>
      <c r="AE41" s="1">
        <v>54.2</v>
      </c>
      <c r="AF41" s="1"/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88</v>
      </c>
      <c r="B42" s="1" t="s">
        <v>42</v>
      </c>
      <c r="C42" s="1">
        <v>462</v>
      </c>
      <c r="D42" s="1">
        <v>378</v>
      </c>
      <c r="E42" s="1">
        <v>363</v>
      </c>
      <c r="F42" s="1">
        <v>451</v>
      </c>
      <c r="G42" s="7">
        <v>0.4</v>
      </c>
      <c r="H42" s="1">
        <v>45</v>
      </c>
      <c r="I42" s="1" t="s">
        <v>37</v>
      </c>
      <c r="J42" s="1">
        <v>389</v>
      </c>
      <c r="K42" s="1">
        <f t="shared" si="12"/>
        <v>-26</v>
      </c>
      <c r="L42" s="1"/>
      <c r="M42" s="1"/>
      <c r="N42" s="1">
        <v>373.8</v>
      </c>
      <c r="O42" s="1"/>
      <c r="P42" s="1">
        <f t="shared" si="4"/>
        <v>72.599999999999994</v>
      </c>
      <c r="Q42" s="5"/>
      <c r="R42" s="5"/>
      <c r="S42" s="1"/>
      <c r="T42" s="1">
        <f t="shared" si="6"/>
        <v>11.360881542699724</v>
      </c>
      <c r="U42" s="1">
        <f t="shared" si="7"/>
        <v>11.360881542699724</v>
      </c>
      <c r="V42" s="1">
        <v>86.8</v>
      </c>
      <c r="W42" s="1">
        <v>64</v>
      </c>
      <c r="X42" s="1">
        <v>56.8</v>
      </c>
      <c r="Y42" s="1">
        <v>56.4</v>
      </c>
      <c r="Z42" s="1">
        <v>54.6</v>
      </c>
      <c r="AA42" s="1">
        <v>56.6</v>
      </c>
      <c r="AB42" s="1">
        <v>58</v>
      </c>
      <c r="AC42" s="1">
        <v>54</v>
      </c>
      <c r="AD42" s="1">
        <v>57.6</v>
      </c>
      <c r="AE42" s="1">
        <v>62.2</v>
      </c>
      <c r="AF42" s="1" t="s">
        <v>89</v>
      </c>
      <c r="AG42" s="1">
        <f t="shared" si="11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90</v>
      </c>
      <c r="B43" s="1" t="s">
        <v>36</v>
      </c>
      <c r="C43" s="1">
        <v>463.16300000000001</v>
      </c>
      <c r="D43" s="1">
        <v>91.376999999999995</v>
      </c>
      <c r="E43" s="1">
        <v>228.982</v>
      </c>
      <c r="F43" s="1">
        <v>273.97899999999998</v>
      </c>
      <c r="G43" s="7">
        <v>1</v>
      </c>
      <c r="H43" s="1">
        <v>40</v>
      </c>
      <c r="I43" s="1" t="s">
        <v>37</v>
      </c>
      <c r="J43" s="1">
        <v>273.92</v>
      </c>
      <c r="K43" s="1">
        <f t="shared" si="12"/>
        <v>-44.938000000000017</v>
      </c>
      <c r="L43" s="1"/>
      <c r="M43" s="1"/>
      <c r="N43" s="1">
        <v>82.027229999999975</v>
      </c>
      <c r="O43" s="1"/>
      <c r="P43" s="1">
        <f t="shared" si="4"/>
        <v>45.796399999999998</v>
      </c>
      <c r="Q43" s="5">
        <f t="shared" si="10"/>
        <v>101.95777000000004</v>
      </c>
      <c r="R43" s="5"/>
      <c r="S43" s="1"/>
      <c r="T43" s="1">
        <f t="shared" si="6"/>
        <v>10</v>
      </c>
      <c r="U43" s="1">
        <f t="shared" si="7"/>
        <v>7.7736728214444799</v>
      </c>
      <c r="V43" s="1">
        <v>48.657799999999988</v>
      </c>
      <c r="W43" s="1">
        <v>51.245399999999997</v>
      </c>
      <c r="X43" s="1">
        <v>29.073799999999999</v>
      </c>
      <c r="Y43" s="1">
        <v>22.376000000000001</v>
      </c>
      <c r="Z43" s="1">
        <v>73.828800000000001</v>
      </c>
      <c r="AA43" s="1">
        <v>75.746200000000002</v>
      </c>
      <c r="AB43" s="1">
        <v>33.912799999999997</v>
      </c>
      <c r="AC43" s="1">
        <v>36.382800000000003</v>
      </c>
      <c r="AD43" s="1">
        <v>56.770799999999987</v>
      </c>
      <c r="AE43" s="1">
        <v>55.597799999999992</v>
      </c>
      <c r="AF43" s="1"/>
      <c r="AG43" s="1">
        <f t="shared" si="11"/>
        <v>101.95777000000004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91</v>
      </c>
      <c r="B44" s="1" t="s">
        <v>42</v>
      </c>
      <c r="C44" s="1">
        <v>727</v>
      </c>
      <c r="D44" s="1">
        <v>828</v>
      </c>
      <c r="E44" s="1">
        <v>782</v>
      </c>
      <c r="F44" s="1">
        <v>757</v>
      </c>
      <c r="G44" s="7">
        <v>0.35</v>
      </c>
      <c r="H44" s="1">
        <v>40</v>
      </c>
      <c r="I44" s="1" t="s">
        <v>37</v>
      </c>
      <c r="J44" s="1">
        <v>799</v>
      </c>
      <c r="K44" s="1">
        <f t="shared" si="12"/>
        <v>-17</v>
      </c>
      <c r="L44" s="1"/>
      <c r="M44" s="1"/>
      <c r="N44" s="1">
        <v>800.65999999999985</v>
      </c>
      <c r="O44" s="1"/>
      <c r="P44" s="1">
        <f t="shared" si="4"/>
        <v>156.4</v>
      </c>
      <c r="Q44" s="5">
        <f t="shared" si="10"/>
        <v>6.3400000000001455</v>
      </c>
      <c r="R44" s="5"/>
      <c r="S44" s="1"/>
      <c r="T44" s="1">
        <f t="shared" si="6"/>
        <v>10</v>
      </c>
      <c r="U44" s="1">
        <f t="shared" si="7"/>
        <v>9.959462915601021</v>
      </c>
      <c r="V44" s="1">
        <v>251.4</v>
      </c>
      <c r="W44" s="1">
        <v>262.8</v>
      </c>
      <c r="X44" s="1">
        <v>273.2</v>
      </c>
      <c r="Y44" s="1">
        <v>297.2</v>
      </c>
      <c r="Z44" s="1">
        <v>328.8</v>
      </c>
      <c r="AA44" s="1">
        <v>311.60000000000002</v>
      </c>
      <c r="AB44" s="1">
        <v>265.60000000000002</v>
      </c>
      <c r="AC44" s="1">
        <v>266.8</v>
      </c>
      <c r="AD44" s="1">
        <v>261.8</v>
      </c>
      <c r="AE44" s="1">
        <v>246.4</v>
      </c>
      <c r="AF44" s="1" t="s">
        <v>92</v>
      </c>
      <c r="AG44" s="1">
        <f t="shared" si="11"/>
        <v>2.2190000000000509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93</v>
      </c>
      <c r="B45" s="1" t="s">
        <v>42</v>
      </c>
      <c r="C45" s="1">
        <v>551</v>
      </c>
      <c r="D45" s="1">
        <v>680</v>
      </c>
      <c r="E45" s="1">
        <v>614</v>
      </c>
      <c r="F45" s="1">
        <v>609</v>
      </c>
      <c r="G45" s="7">
        <v>0.4</v>
      </c>
      <c r="H45" s="1">
        <v>40</v>
      </c>
      <c r="I45" s="1" t="s">
        <v>37</v>
      </c>
      <c r="J45" s="1">
        <v>626</v>
      </c>
      <c r="K45" s="1">
        <f t="shared" si="12"/>
        <v>-12</v>
      </c>
      <c r="L45" s="1"/>
      <c r="M45" s="1"/>
      <c r="N45" s="1">
        <v>278.18000000000012</v>
      </c>
      <c r="O45" s="1"/>
      <c r="P45" s="1">
        <f t="shared" si="4"/>
        <v>122.8</v>
      </c>
      <c r="Q45" s="5">
        <f t="shared" si="10"/>
        <v>340.81999999999994</v>
      </c>
      <c r="R45" s="5"/>
      <c r="S45" s="1"/>
      <c r="T45" s="1">
        <f t="shared" si="6"/>
        <v>10</v>
      </c>
      <c r="U45" s="1">
        <f t="shared" si="7"/>
        <v>7.2245928338762218</v>
      </c>
      <c r="V45" s="1">
        <v>117</v>
      </c>
      <c r="W45" s="1">
        <v>120.4</v>
      </c>
      <c r="X45" s="1">
        <v>115.2</v>
      </c>
      <c r="Y45" s="1">
        <v>104.6</v>
      </c>
      <c r="Z45" s="1">
        <v>118.2</v>
      </c>
      <c r="AA45" s="1">
        <v>122</v>
      </c>
      <c r="AB45" s="1">
        <v>111.2</v>
      </c>
      <c r="AC45" s="1">
        <v>109</v>
      </c>
      <c r="AD45" s="1">
        <v>27.4</v>
      </c>
      <c r="AE45" s="1">
        <v>8.6</v>
      </c>
      <c r="AF45" s="1"/>
      <c r="AG45" s="1">
        <f t="shared" si="11"/>
        <v>136.32799999999997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94</v>
      </c>
      <c r="B46" s="1" t="s">
        <v>36</v>
      </c>
      <c r="C46" s="1">
        <v>526.25199999999995</v>
      </c>
      <c r="D46" s="1">
        <v>546.31600000000003</v>
      </c>
      <c r="E46" s="1">
        <v>526.51</v>
      </c>
      <c r="F46" s="1">
        <v>486.88799999999998</v>
      </c>
      <c r="G46" s="7">
        <v>1</v>
      </c>
      <c r="H46" s="1">
        <v>50</v>
      </c>
      <c r="I46" s="1" t="s">
        <v>37</v>
      </c>
      <c r="J46" s="1">
        <v>573.19299999999998</v>
      </c>
      <c r="K46" s="1">
        <f t="shared" si="12"/>
        <v>-46.682999999999993</v>
      </c>
      <c r="L46" s="1"/>
      <c r="M46" s="1"/>
      <c r="N46" s="1">
        <v>323.06776999999988</v>
      </c>
      <c r="O46" s="1"/>
      <c r="P46" s="1">
        <f t="shared" si="4"/>
        <v>105.30199999999999</v>
      </c>
      <c r="Q46" s="5">
        <f t="shared" si="10"/>
        <v>243.06423000000012</v>
      </c>
      <c r="R46" s="5"/>
      <c r="S46" s="1"/>
      <c r="T46" s="1">
        <f t="shared" si="6"/>
        <v>10</v>
      </c>
      <c r="U46" s="1">
        <f t="shared" si="7"/>
        <v>7.6917415623634868</v>
      </c>
      <c r="V46" s="1">
        <v>103.956</v>
      </c>
      <c r="W46" s="1">
        <v>93.910600000000002</v>
      </c>
      <c r="X46" s="1">
        <v>86.133200000000002</v>
      </c>
      <c r="Y46" s="1">
        <v>82.757000000000005</v>
      </c>
      <c r="Z46" s="1">
        <v>91.265999999999991</v>
      </c>
      <c r="AA46" s="1">
        <v>96.653800000000004</v>
      </c>
      <c r="AB46" s="1">
        <v>86.198999999999998</v>
      </c>
      <c r="AC46" s="1">
        <v>90.15</v>
      </c>
      <c r="AD46" s="1">
        <v>116.00700000000001</v>
      </c>
      <c r="AE46" s="1">
        <v>105.9666</v>
      </c>
      <c r="AF46" s="1"/>
      <c r="AG46" s="1">
        <f t="shared" si="11"/>
        <v>243.06423000000012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95</v>
      </c>
      <c r="B47" s="1" t="s">
        <v>36</v>
      </c>
      <c r="C47" s="1">
        <v>1988.9390000000001</v>
      </c>
      <c r="D47" s="1">
        <v>742.92100000000005</v>
      </c>
      <c r="E47" s="1">
        <v>1418.2909999999999</v>
      </c>
      <c r="F47" s="1">
        <v>1213.336</v>
      </c>
      <c r="G47" s="7">
        <v>1</v>
      </c>
      <c r="H47" s="1">
        <v>50</v>
      </c>
      <c r="I47" s="1" t="s">
        <v>37</v>
      </c>
      <c r="J47" s="1">
        <v>1472.952</v>
      </c>
      <c r="K47" s="1">
        <f t="shared" si="12"/>
        <v>-54.661000000000058</v>
      </c>
      <c r="L47" s="1"/>
      <c r="M47" s="1"/>
      <c r="N47" s="1">
        <v>856.91315000000031</v>
      </c>
      <c r="O47" s="1">
        <v>517.34680000000003</v>
      </c>
      <c r="P47" s="1">
        <f t="shared" si="4"/>
        <v>283.65819999999997</v>
      </c>
      <c r="Q47" s="5">
        <f t="shared" si="10"/>
        <v>248.98604999999884</v>
      </c>
      <c r="R47" s="5"/>
      <c r="S47" s="1"/>
      <c r="T47" s="1">
        <f t="shared" si="6"/>
        <v>10</v>
      </c>
      <c r="U47" s="1">
        <f t="shared" si="7"/>
        <v>9.1222321441791596</v>
      </c>
      <c r="V47" s="1">
        <v>258.67340000000002</v>
      </c>
      <c r="W47" s="1">
        <v>235.40299999999999</v>
      </c>
      <c r="X47" s="1">
        <v>182.8794</v>
      </c>
      <c r="Y47" s="1">
        <v>179.523</v>
      </c>
      <c r="Z47" s="1">
        <v>196.76220000000001</v>
      </c>
      <c r="AA47" s="1">
        <v>203.3066</v>
      </c>
      <c r="AB47" s="1">
        <v>162.19839999999999</v>
      </c>
      <c r="AC47" s="1">
        <v>159.99639999999999</v>
      </c>
      <c r="AD47" s="1">
        <v>209.96619999999999</v>
      </c>
      <c r="AE47" s="1">
        <v>211.04560000000001</v>
      </c>
      <c r="AF47" s="1" t="s">
        <v>54</v>
      </c>
      <c r="AG47" s="1">
        <f t="shared" si="11"/>
        <v>248.98604999999884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6" t="s">
        <v>96</v>
      </c>
      <c r="B48" s="16" t="s">
        <v>36</v>
      </c>
      <c r="C48" s="16"/>
      <c r="D48" s="16"/>
      <c r="E48" s="16"/>
      <c r="F48" s="16"/>
      <c r="G48" s="17">
        <v>0</v>
      </c>
      <c r="H48" s="16">
        <v>40</v>
      </c>
      <c r="I48" s="16" t="s">
        <v>37</v>
      </c>
      <c r="J48" s="16"/>
      <c r="K48" s="16">
        <f t="shared" si="12"/>
        <v>0</v>
      </c>
      <c r="L48" s="16"/>
      <c r="M48" s="16"/>
      <c r="N48" s="16">
        <v>0</v>
      </c>
      <c r="O48" s="16"/>
      <c r="P48" s="16">
        <f t="shared" si="4"/>
        <v>0</v>
      </c>
      <c r="Q48" s="18"/>
      <c r="R48" s="18"/>
      <c r="S48" s="16"/>
      <c r="T48" s="16" t="e">
        <f t="shared" si="6"/>
        <v>#DIV/0!</v>
      </c>
      <c r="U48" s="16" t="e">
        <f t="shared" si="7"/>
        <v>#DIV/0!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 t="s">
        <v>51</v>
      </c>
      <c r="AG48" s="16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97</v>
      </c>
      <c r="B49" s="1" t="s">
        <v>42</v>
      </c>
      <c r="C49" s="1">
        <v>917</v>
      </c>
      <c r="D49" s="1">
        <v>52</v>
      </c>
      <c r="E49" s="1">
        <v>440</v>
      </c>
      <c r="F49" s="1">
        <v>529</v>
      </c>
      <c r="G49" s="7">
        <v>0.45</v>
      </c>
      <c r="H49" s="1">
        <v>50</v>
      </c>
      <c r="I49" s="1" t="s">
        <v>37</v>
      </c>
      <c r="J49" s="1">
        <v>440</v>
      </c>
      <c r="K49" s="1">
        <f t="shared" si="12"/>
        <v>0</v>
      </c>
      <c r="L49" s="1"/>
      <c r="M49" s="1"/>
      <c r="N49" s="1">
        <v>99.280899999999974</v>
      </c>
      <c r="O49" s="1"/>
      <c r="P49" s="1">
        <f t="shared" si="4"/>
        <v>88</v>
      </c>
      <c r="Q49" s="5">
        <f t="shared" ref="Q49:Q71" si="13">10*P49-O49-N49-F49</f>
        <v>251.71910000000003</v>
      </c>
      <c r="R49" s="5"/>
      <c r="S49" s="1"/>
      <c r="T49" s="1">
        <f t="shared" si="6"/>
        <v>10</v>
      </c>
      <c r="U49" s="1">
        <f t="shared" si="7"/>
        <v>7.1395556818181811</v>
      </c>
      <c r="V49" s="1">
        <v>79.8</v>
      </c>
      <c r="W49" s="1">
        <v>90.4</v>
      </c>
      <c r="X49" s="1">
        <v>106.2</v>
      </c>
      <c r="Y49" s="1">
        <v>117.2</v>
      </c>
      <c r="Z49" s="1">
        <v>132.73740000000001</v>
      </c>
      <c r="AA49" s="1">
        <v>118.53740000000001</v>
      </c>
      <c r="AB49" s="1">
        <v>83.4</v>
      </c>
      <c r="AC49" s="1">
        <v>84.8</v>
      </c>
      <c r="AD49" s="1">
        <v>130</v>
      </c>
      <c r="AE49" s="1">
        <v>129</v>
      </c>
      <c r="AF49" s="1" t="s">
        <v>98</v>
      </c>
      <c r="AG49" s="1">
        <f t="shared" ref="AG49:AG71" si="14">G49*Q49</f>
        <v>113.27359500000001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0" t="s">
        <v>99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2"/>
        <v>0</v>
      </c>
      <c r="L50" s="1"/>
      <c r="M50" s="1"/>
      <c r="N50" s="10">
        <v>4</v>
      </c>
      <c r="O50" s="1"/>
      <c r="P50" s="1">
        <f t="shared" si="4"/>
        <v>0</v>
      </c>
      <c r="Q50" s="15">
        <v>4</v>
      </c>
      <c r="R50" s="5"/>
      <c r="S50" s="1"/>
      <c r="T50" s="1" t="e">
        <f t="shared" si="6"/>
        <v>#DIV/0!</v>
      </c>
      <c r="U50" s="1" t="e">
        <f t="shared" si="7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-0.85500000000000009</v>
      </c>
      <c r="AF50" s="10" t="s">
        <v>83</v>
      </c>
      <c r="AG50" s="1">
        <f t="shared" si="14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100</v>
      </c>
      <c r="B51" s="1" t="s">
        <v>42</v>
      </c>
      <c r="C51" s="1">
        <v>195</v>
      </c>
      <c r="D51" s="1">
        <v>132</v>
      </c>
      <c r="E51" s="1">
        <v>133</v>
      </c>
      <c r="F51" s="1">
        <v>194</v>
      </c>
      <c r="G51" s="7">
        <v>0.4</v>
      </c>
      <c r="H51" s="1">
        <v>40</v>
      </c>
      <c r="I51" s="1" t="s">
        <v>37</v>
      </c>
      <c r="J51" s="1">
        <v>151</v>
      </c>
      <c r="K51" s="1">
        <f t="shared" si="12"/>
        <v>-18</v>
      </c>
      <c r="L51" s="1"/>
      <c r="M51" s="1"/>
      <c r="N51" s="1">
        <v>100.2</v>
      </c>
      <c r="O51" s="1"/>
      <c r="P51" s="1">
        <f t="shared" si="4"/>
        <v>26.6</v>
      </c>
      <c r="Q51" s="5"/>
      <c r="R51" s="5"/>
      <c r="S51" s="1"/>
      <c r="T51" s="1">
        <f t="shared" si="6"/>
        <v>11.060150375939848</v>
      </c>
      <c r="U51" s="1">
        <f t="shared" si="7"/>
        <v>11.060150375939848</v>
      </c>
      <c r="V51" s="1">
        <v>32.200000000000003</v>
      </c>
      <c r="W51" s="1">
        <v>30.8</v>
      </c>
      <c r="X51" s="1">
        <v>24</v>
      </c>
      <c r="Y51" s="1">
        <v>29.2</v>
      </c>
      <c r="Z51" s="1">
        <v>34.200000000000003</v>
      </c>
      <c r="AA51" s="1">
        <v>27.6</v>
      </c>
      <c r="AB51" s="1">
        <v>27.8</v>
      </c>
      <c r="AC51" s="1">
        <v>29.4</v>
      </c>
      <c r="AD51" s="1">
        <v>25.4</v>
      </c>
      <c r="AE51" s="1">
        <v>27.4</v>
      </c>
      <c r="AF51" s="1"/>
      <c r="AG51" s="1">
        <f t="shared" si="14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101</v>
      </c>
      <c r="B52" s="1" t="s">
        <v>42</v>
      </c>
      <c r="C52" s="1">
        <v>83</v>
      </c>
      <c r="D52" s="1">
        <v>78</v>
      </c>
      <c r="E52" s="1">
        <v>78</v>
      </c>
      <c r="F52" s="1">
        <v>83</v>
      </c>
      <c r="G52" s="7">
        <v>0.4</v>
      </c>
      <c r="H52" s="1">
        <v>40</v>
      </c>
      <c r="I52" s="1" t="s">
        <v>37</v>
      </c>
      <c r="J52" s="1">
        <v>78</v>
      </c>
      <c r="K52" s="1">
        <f t="shared" si="12"/>
        <v>0</v>
      </c>
      <c r="L52" s="1"/>
      <c r="M52" s="1"/>
      <c r="N52" s="1">
        <v>30</v>
      </c>
      <c r="O52" s="1"/>
      <c r="P52" s="1">
        <f t="shared" si="4"/>
        <v>15.6</v>
      </c>
      <c r="Q52" s="5">
        <f t="shared" si="13"/>
        <v>43</v>
      </c>
      <c r="R52" s="5"/>
      <c r="S52" s="1"/>
      <c r="T52" s="1">
        <f t="shared" si="6"/>
        <v>10</v>
      </c>
      <c r="U52" s="1">
        <f t="shared" si="7"/>
        <v>7.2435897435897436</v>
      </c>
      <c r="V52" s="1">
        <v>15</v>
      </c>
      <c r="W52" s="1">
        <v>15.4</v>
      </c>
      <c r="X52" s="1">
        <v>13.4</v>
      </c>
      <c r="Y52" s="1">
        <v>13.8</v>
      </c>
      <c r="Z52" s="1">
        <v>17</v>
      </c>
      <c r="AA52" s="1">
        <v>16.600000000000001</v>
      </c>
      <c r="AB52" s="1">
        <v>10.199999999999999</v>
      </c>
      <c r="AC52" s="1">
        <v>10.6</v>
      </c>
      <c r="AD52" s="1">
        <v>16.8</v>
      </c>
      <c r="AE52" s="1">
        <v>15.6</v>
      </c>
      <c r="AF52" s="1"/>
      <c r="AG52" s="1">
        <f t="shared" si="14"/>
        <v>17.2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102</v>
      </c>
      <c r="B53" s="1" t="s">
        <v>36</v>
      </c>
      <c r="C53" s="1">
        <v>666.2</v>
      </c>
      <c r="D53" s="1">
        <v>369.077</v>
      </c>
      <c r="E53" s="1">
        <v>430.565</v>
      </c>
      <c r="F53" s="1">
        <v>546.35299999999995</v>
      </c>
      <c r="G53" s="7">
        <v>1</v>
      </c>
      <c r="H53" s="1">
        <v>50</v>
      </c>
      <c r="I53" s="1" t="s">
        <v>37</v>
      </c>
      <c r="J53" s="1">
        <v>456.42200000000003</v>
      </c>
      <c r="K53" s="1">
        <f t="shared" si="12"/>
        <v>-25.857000000000028</v>
      </c>
      <c r="L53" s="1"/>
      <c r="M53" s="1"/>
      <c r="N53" s="1">
        <v>191.97436999999991</v>
      </c>
      <c r="O53" s="1"/>
      <c r="P53" s="1">
        <f t="shared" si="4"/>
        <v>86.113</v>
      </c>
      <c r="Q53" s="5">
        <f t="shared" si="13"/>
        <v>122.80263000000014</v>
      </c>
      <c r="R53" s="5"/>
      <c r="S53" s="1"/>
      <c r="T53" s="1">
        <f t="shared" si="6"/>
        <v>10</v>
      </c>
      <c r="U53" s="1">
        <f t="shared" si="7"/>
        <v>8.5739362233344547</v>
      </c>
      <c r="V53" s="1">
        <v>97.867999999999995</v>
      </c>
      <c r="W53" s="1">
        <v>99.118600000000001</v>
      </c>
      <c r="X53" s="1">
        <v>101.28700000000001</v>
      </c>
      <c r="Y53" s="1">
        <v>98.679200000000009</v>
      </c>
      <c r="Z53" s="1">
        <v>108.6794</v>
      </c>
      <c r="AA53" s="1">
        <v>111.8436</v>
      </c>
      <c r="AB53" s="1">
        <v>75.621200000000002</v>
      </c>
      <c r="AC53" s="1">
        <v>82.491</v>
      </c>
      <c r="AD53" s="1">
        <v>105.28060000000001</v>
      </c>
      <c r="AE53" s="1">
        <v>96.541799999999995</v>
      </c>
      <c r="AF53" s="1"/>
      <c r="AG53" s="1">
        <f t="shared" si="14"/>
        <v>122.80263000000014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103</v>
      </c>
      <c r="B54" s="1" t="s">
        <v>36</v>
      </c>
      <c r="C54" s="1">
        <v>1872.99</v>
      </c>
      <c r="D54" s="1">
        <v>1221.172</v>
      </c>
      <c r="E54" s="1">
        <v>1679.788</v>
      </c>
      <c r="F54" s="1">
        <v>1316.4110000000001</v>
      </c>
      <c r="G54" s="7">
        <v>1</v>
      </c>
      <c r="H54" s="1">
        <v>50</v>
      </c>
      <c r="I54" s="1" t="s">
        <v>37</v>
      </c>
      <c r="J54" s="1">
        <v>1724.8440000000001</v>
      </c>
      <c r="K54" s="1">
        <f t="shared" si="12"/>
        <v>-45.05600000000004</v>
      </c>
      <c r="L54" s="1"/>
      <c r="M54" s="1"/>
      <c r="N54" s="1">
        <v>1018.51912</v>
      </c>
      <c r="O54" s="1">
        <v>593.24680000000001</v>
      </c>
      <c r="P54" s="1">
        <f t="shared" si="4"/>
        <v>335.95760000000001</v>
      </c>
      <c r="Q54" s="5">
        <f t="shared" si="13"/>
        <v>431.39908000000014</v>
      </c>
      <c r="R54" s="5"/>
      <c r="S54" s="1"/>
      <c r="T54" s="1">
        <f t="shared" si="6"/>
        <v>10</v>
      </c>
      <c r="U54" s="1">
        <f t="shared" si="7"/>
        <v>8.7159121270065025</v>
      </c>
      <c r="V54" s="1">
        <v>296.6234</v>
      </c>
      <c r="W54" s="1">
        <v>268.0976</v>
      </c>
      <c r="X54" s="1">
        <v>188.703</v>
      </c>
      <c r="Y54" s="1">
        <v>184.53280000000001</v>
      </c>
      <c r="Z54" s="1">
        <v>208.58160000000001</v>
      </c>
      <c r="AA54" s="1">
        <v>211.32060000000001</v>
      </c>
      <c r="AB54" s="1">
        <v>164.87979999999999</v>
      </c>
      <c r="AC54" s="1">
        <v>167.715</v>
      </c>
      <c r="AD54" s="1">
        <v>214.267</v>
      </c>
      <c r="AE54" s="1">
        <v>210.7124</v>
      </c>
      <c r="AF54" s="1" t="s">
        <v>54</v>
      </c>
      <c r="AG54" s="1">
        <f t="shared" si="14"/>
        <v>431.39908000000014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104</v>
      </c>
      <c r="B55" s="1" t="s">
        <v>36</v>
      </c>
      <c r="C55" s="1">
        <v>216.381</v>
      </c>
      <c r="D55" s="1">
        <v>174.81299999999999</v>
      </c>
      <c r="E55" s="1">
        <v>150.20599999999999</v>
      </c>
      <c r="F55" s="1">
        <v>179.488</v>
      </c>
      <c r="G55" s="7">
        <v>1</v>
      </c>
      <c r="H55" s="1">
        <v>50</v>
      </c>
      <c r="I55" s="1" t="s">
        <v>37</v>
      </c>
      <c r="J55" s="1">
        <v>173.40299999999999</v>
      </c>
      <c r="K55" s="1">
        <f t="shared" si="12"/>
        <v>-23.197000000000003</v>
      </c>
      <c r="L55" s="1"/>
      <c r="M55" s="1"/>
      <c r="N55" s="1">
        <v>17.686399999999988</v>
      </c>
      <c r="O55" s="1"/>
      <c r="P55" s="1">
        <f t="shared" si="4"/>
        <v>30.041199999999996</v>
      </c>
      <c r="Q55" s="5">
        <f t="shared" si="13"/>
        <v>103.23759999999999</v>
      </c>
      <c r="R55" s="5"/>
      <c r="S55" s="1"/>
      <c r="T55" s="1">
        <f t="shared" si="6"/>
        <v>10</v>
      </c>
      <c r="U55" s="1">
        <f t="shared" si="7"/>
        <v>6.5634661731222463</v>
      </c>
      <c r="V55" s="1">
        <v>27.603999999999999</v>
      </c>
      <c r="W55" s="1">
        <v>30.796600000000002</v>
      </c>
      <c r="X55" s="1">
        <v>38.196399999999997</v>
      </c>
      <c r="Y55" s="1">
        <v>33.366</v>
      </c>
      <c r="Z55" s="1">
        <v>37.473399999999998</v>
      </c>
      <c r="AA55" s="1">
        <v>37.465200000000003</v>
      </c>
      <c r="AB55" s="1">
        <v>22.991</v>
      </c>
      <c r="AC55" s="1">
        <v>21.629799999999999</v>
      </c>
      <c r="AD55" s="1">
        <v>44.621400000000001</v>
      </c>
      <c r="AE55" s="1">
        <v>45.712599999999988</v>
      </c>
      <c r="AF55" s="1"/>
      <c r="AG55" s="1">
        <f t="shared" si="14"/>
        <v>103.23759999999999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105</v>
      </c>
      <c r="B56" s="1" t="s">
        <v>42</v>
      </c>
      <c r="C56" s="1">
        <v>591</v>
      </c>
      <c r="D56" s="1">
        <v>421</v>
      </c>
      <c r="E56" s="1">
        <v>568</v>
      </c>
      <c r="F56" s="1">
        <v>443</v>
      </c>
      <c r="G56" s="7">
        <v>0.4</v>
      </c>
      <c r="H56" s="1">
        <v>50</v>
      </c>
      <c r="I56" s="10" t="s">
        <v>106</v>
      </c>
      <c r="J56" s="1">
        <v>571</v>
      </c>
      <c r="K56" s="1">
        <f t="shared" si="12"/>
        <v>-3</v>
      </c>
      <c r="L56" s="1"/>
      <c r="M56" s="1"/>
      <c r="N56" s="1">
        <v>249.31000000000009</v>
      </c>
      <c r="O56" s="1"/>
      <c r="P56" s="1">
        <f t="shared" si="4"/>
        <v>113.6</v>
      </c>
      <c r="Q56" s="5">
        <v>140</v>
      </c>
      <c r="R56" s="5"/>
      <c r="S56" s="1"/>
      <c r="T56" s="1">
        <f t="shared" si="6"/>
        <v>7.3266725352112685</v>
      </c>
      <c r="U56" s="1">
        <f t="shared" si="7"/>
        <v>6.0942781690140855</v>
      </c>
      <c r="V56" s="1">
        <v>93.2</v>
      </c>
      <c r="W56" s="1">
        <v>95.8</v>
      </c>
      <c r="X56" s="1">
        <v>68.8</v>
      </c>
      <c r="Y56" s="1">
        <v>64.8</v>
      </c>
      <c r="Z56" s="1">
        <v>59.6</v>
      </c>
      <c r="AA56" s="1">
        <v>46.2</v>
      </c>
      <c r="AB56" s="1">
        <v>39.200000000000003</v>
      </c>
      <c r="AC56" s="1">
        <v>45.6</v>
      </c>
      <c r="AD56" s="1">
        <v>59.2</v>
      </c>
      <c r="AE56" s="1">
        <v>55</v>
      </c>
      <c r="AF56" s="1" t="s">
        <v>107</v>
      </c>
      <c r="AG56" s="1">
        <f t="shared" si="14"/>
        <v>56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108</v>
      </c>
      <c r="B57" s="1" t="s">
        <v>42</v>
      </c>
      <c r="C57" s="1">
        <v>884</v>
      </c>
      <c r="D57" s="1">
        <v>1316</v>
      </c>
      <c r="E57" s="1">
        <v>1094</v>
      </c>
      <c r="F57" s="1">
        <v>1022</v>
      </c>
      <c r="G57" s="7">
        <v>0.4</v>
      </c>
      <c r="H57" s="1">
        <v>40</v>
      </c>
      <c r="I57" s="1" t="s">
        <v>37</v>
      </c>
      <c r="J57" s="1">
        <v>1180</v>
      </c>
      <c r="K57" s="1">
        <f t="shared" si="12"/>
        <v>-86</v>
      </c>
      <c r="L57" s="1"/>
      <c r="M57" s="1"/>
      <c r="N57" s="1">
        <v>453.69999999999982</v>
      </c>
      <c r="O57" s="1"/>
      <c r="P57" s="1">
        <f t="shared" si="4"/>
        <v>218.8</v>
      </c>
      <c r="Q57" s="5">
        <f t="shared" si="13"/>
        <v>712.30000000000018</v>
      </c>
      <c r="R57" s="5"/>
      <c r="S57" s="1"/>
      <c r="T57" s="1">
        <f t="shared" si="6"/>
        <v>10</v>
      </c>
      <c r="U57" s="1">
        <f t="shared" si="7"/>
        <v>6.7445155393053007</v>
      </c>
      <c r="V57" s="1">
        <v>206.2</v>
      </c>
      <c r="W57" s="1">
        <v>210</v>
      </c>
      <c r="X57" s="1">
        <v>195.2</v>
      </c>
      <c r="Y57" s="1">
        <v>175.8</v>
      </c>
      <c r="Z57" s="1">
        <v>190.8</v>
      </c>
      <c r="AA57" s="1">
        <v>193.4</v>
      </c>
      <c r="AB57" s="1">
        <v>153.19999999999999</v>
      </c>
      <c r="AC57" s="1">
        <v>161.19999999999999</v>
      </c>
      <c r="AD57" s="1">
        <v>178.2</v>
      </c>
      <c r="AE57" s="1">
        <v>167.4</v>
      </c>
      <c r="AF57" s="1"/>
      <c r="AG57" s="1">
        <f t="shared" si="14"/>
        <v>284.92000000000007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109</v>
      </c>
      <c r="B58" s="1" t="s">
        <v>42</v>
      </c>
      <c r="C58" s="1">
        <v>935</v>
      </c>
      <c r="D58" s="1">
        <v>624</v>
      </c>
      <c r="E58" s="1">
        <v>840</v>
      </c>
      <c r="F58" s="1">
        <v>668</v>
      </c>
      <c r="G58" s="7">
        <v>0.4</v>
      </c>
      <c r="H58" s="1">
        <v>40</v>
      </c>
      <c r="I58" s="1" t="s">
        <v>37</v>
      </c>
      <c r="J58" s="1">
        <v>895</v>
      </c>
      <c r="K58" s="1">
        <f t="shared" si="12"/>
        <v>-55</v>
      </c>
      <c r="L58" s="1"/>
      <c r="M58" s="1"/>
      <c r="N58" s="1">
        <v>248.57000000000019</v>
      </c>
      <c r="O58" s="1"/>
      <c r="P58" s="1">
        <f t="shared" si="4"/>
        <v>168</v>
      </c>
      <c r="Q58" s="5">
        <f t="shared" si="13"/>
        <v>763.42999999999984</v>
      </c>
      <c r="R58" s="5"/>
      <c r="S58" s="1"/>
      <c r="T58" s="1">
        <f t="shared" si="6"/>
        <v>10</v>
      </c>
      <c r="U58" s="1">
        <f t="shared" si="7"/>
        <v>5.4557738095238104</v>
      </c>
      <c r="V58" s="1">
        <v>139.80000000000001</v>
      </c>
      <c r="W58" s="1">
        <v>150.6</v>
      </c>
      <c r="X58" s="1">
        <v>168.2</v>
      </c>
      <c r="Y58" s="1">
        <v>154.80000000000001</v>
      </c>
      <c r="Z58" s="1">
        <v>167.4</v>
      </c>
      <c r="AA58" s="1">
        <v>174</v>
      </c>
      <c r="AB58" s="1">
        <v>136</v>
      </c>
      <c r="AC58" s="1">
        <v>142.19999999999999</v>
      </c>
      <c r="AD58" s="1">
        <v>151.80000000000001</v>
      </c>
      <c r="AE58" s="1">
        <v>138.80000000000001</v>
      </c>
      <c r="AF58" s="1"/>
      <c r="AG58" s="1">
        <f t="shared" si="14"/>
        <v>305.37199999999996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110</v>
      </c>
      <c r="B59" s="1" t="s">
        <v>36</v>
      </c>
      <c r="C59" s="1">
        <v>723.50599999999997</v>
      </c>
      <c r="D59" s="1">
        <v>199.404</v>
      </c>
      <c r="E59" s="1">
        <v>471.10599999999999</v>
      </c>
      <c r="F59" s="1">
        <v>367.154</v>
      </c>
      <c r="G59" s="7">
        <v>1</v>
      </c>
      <c r="H59" s="1">
        <v>40</v>
      </c>
      <c r="I59" s="1" t="s">
        <v>37</v>
      </c>
      <c r="J59" s="1">
        <v>523.89400000000001</v>
      </c>
      <c r="K59" s="1">
        <f t="shared" si="12"/>
        <v>-52.788000000000011</v>
      </c>
      <c r="L59" s="1"/>
      <c r="M59" s="1"/>
      <c r="N59" s="1">
        <v>71.428520000000049</v>
      </c>
      <c r="O59" s="1"/>
      <c r="P59" s="1">
        <f t="shared" si="4"/>
        <v>94.221199999999996</v>
      </c>
      <c r="Q59" s="5">
        <f t="shared" si="13"/>
        <v>503.62947999999994</v>
      </c>
      <c r="R59" s="5"/>
      <c r="S59" s="1"/>
      <c r="T59" s="1">
        <f t="shared" si="6"/>
        <v>10</v>
      </c>
      <c r="U59" s="1">
        <f t="shared" si="7"/>
        <v>4.6548178117026744</v>
      </c>
      <c r="V59" s="1">
        <v>73.242400000000004</v>
      </c>
      <c r="W59" s="1">
        <v>84.593600000000009</v>
      </c>
      <c r="X59" s="1">
        <v>88.09</v>
      </c>
      <c r="Y59" s="1">
        <v>75.572400000000002</v>
      </c>
      <c r="Z59" s="1">
        <v>133.31720000000001</v>
      </c>
      <c r="AA59" s="1">
        <v>131.32759999999999</v>
      </c>
      <c r="AB59" s="1">
        <v>55.341999999999999</v>
      </c>
      <c r="AC59" s="1">
        <v>62.959600000000002</v>
      </c>
      <c r="AD59" s="1">
        <v>109.5812</v>
      </c>
      <c r="AE59" s="1">
        <v>103.8014</v>
      </c>
      <c r="AF59" s="1"/>
      <c r="AG59" s="1">
        <f t="shared" si="14"/>
        <v>503.62947999999994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111</v>
      </c>
      <c r="B60" s="1" t="s">
        <v>36</v>
      </c>
      <c r="C60" s="1">
        <v>475.77</v>
      </c>
      <c r="D60" s="1">
        <v>200.45699999999999</v>
      </c>
      <c r="E60" s="1">
        <v>363.62099999999998</v>
      </c>
      <c r="F60" s="1">
        <v>275.32299999999998</v>
      </c>
      <c r="G60" s="7">
        <v>1</v>
      </c>
      <c r="H60" s="1">
        <v>40</v>
      </c>
      <c r="I60" s="1" t="s">
        <v>37</v>
      </c>
      <c r="J60" s="1">
        <v>385.11799999999999</v>
      </c>
      <c r="K60" s="1">
        <f t="shared" si="12"/>
        <v>-21.497000000000014</v>
      </c>
      <c r="L60" s="1"/>
      <c r="M60" s="1"/>
      <c r="N60" s="1">
        <v>0</v>
      </c>
      <c r="O60" s="1"/>
      <c r="P60" s="1">
        <f t="shared" si="4"/>
        <v>72.724199999999996</v>
      </c>
      <c r="Q60" s="5">
        <f t="shared" si="13"/>
        <v>451.91899999999998</v>
      </c>
      <c r="R60" s="5"/>
      <c r="S60" s="1"/>
      <c r="T60" s="1">
        <f t="shared" si="6"/>
        <v>10</v>
      </c>
      <c r="U60" s="1">
        <f t="shared" si="7"/>
        <v>3.7858512022132933</v>
      </c>
      <c r="V60" s="1">
        <v>51.487400000000001</v>
      </c>
      <c r="W60" s="1">
        <v>64.748800000000003</v>
      </c>
      <c r="X60" s="1">
        <v>68.582599999999999</v>
      </c>
      <c r="Y60" s="1">
        <v>56.070799999999998</v>
      </c>
      <c r="Z60" s="1">
        <v>95.3</v>
      </c>
      <c r="AA60" s="1">
        <v>92.804200000000009</v>
      </c>
      <c r="AB60" s="1">
        <v>44.697800000000001</v>
      </c>
      <c r="AC60" s="1">
        <v>54.285799999999988</v>
      </c>
      <c r="AD60" s="1">
        <v>87.9696</v>
      </c>
      <c r="AE60" s="1">
        <v>81.174800000000005</v>
      </c>
      <c r="AF60" s="1"/>
      <c r="AG60" s="1">
        <f t="shared" si="14"/>
        <v>451.91899999999998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112</v>
      </c>
      <c r="B61" s="1" t="s">
        <v>36</v>
      </c>
      <c r="C61" s="1">
        <v>315.67500000000001</v>
      </c>
      <c r="D61" s="1">
        <v>523.91399999999999</v>
      </c>
      <c r="E61" s="1">
        <v>426.702</v>
      </c>
      <c r="F61" s="1">
        <v>329.20100000000002</v>
      </c>
      <c r="G61" s="7">
        <v>1</v>
      </c>
      <c r="H61" s="1">
        <v>40</v>
      </c>
      <c r="I61" s="1" t="s">
        <v>37</v>
      </c>
      <c r="J61" s="1">
        <v>502.10599999999999</v>
      </c>
      <c r="K61" s="1">
        <f t="shared" si="12"/>
        <v>-75.403999999999996</v>
      </c>
      <c r="L61" s="1"/>
      <c r="M61" s="1"/>
      <c r="N61" s="1">
        <v>86.671040000000147</v>
      </c>
      <c r="O61" s="1"/>
      <c r="P61" s="1">
        <f t="shared" si="4"/>
        <v>85.340400000000002</v>
      </c>
      <c r="Q61" s="5">
        <f t="shared" si="13"/>
        <v>437.5319599999998</v>
      </c>
      <c r="R61" s="5"/>
      <c r="S61" s="1"/>
      <c r="T61" s="1">
        <f t="shared" si="6"/>
        <v>10</v>
      </c>
      <c r="U61" s="1">
        <f t="shared" si="7"/>
        <v>4.8730969154116943</v>
      </c>
      <c r="V61" s="1">
        <v>66.386400000000009</v>
      </c>
      <c r="W61" s="1">
        <v>72.659199999999998</v>
      </c>
      <c r="X61" s="1">
        <v>75.770399999999995</v>
      </c>
      <c r="Y61" s="1">
        <v>62.934800000000003</v>
      </c>
      <c r="Z61" s="1">
        <v>84.713999999999999</v>
      </c>
      <c r="AA61" s="1">
        <v>83.599000000000004</v>
      </c>
      <c r="AB61" s="1">
        <v>46.813600000000001</v>
      </c>
      <c r="AC61" s="1">
        <v>56.564800000000012</v>
      </c>
      <c r="AD61" s="1">
        <v>89.796400000000006</v>
      </c>
      <c r="AE61" s="1">
        <v>79.983800000000002</v>
      </c>
      <c r="AF61" s="1"/>
      <c r="AG61" s="1">
        <f t="shared" si="14"/>
        <v>437.5319599999998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113</v>
      </c>
      <c r="B62" s="1" t="s">
        <v>36</v>
      </c>
      <c r="C62" s="1">
        <v>175.97200000000001</v>
      </c>
      <c r="D62" s="1">
        <v>70.738</v>
      </c>
      <c r="E62" s="1">
        <v>124.31699999999999</v>
      </c>
      <c r="F62" s="1">
        <v>117.807</v>
      </c>
      <c r="G62" s="7">
        <v>1</v>
      </c>
      <c r="H62" s="1">
        <v>30</v>
      </c>
      <c r="I62" s="1" t="s">
        <v>37</v>
      </c>
      <c r="J62" s="1">
        <v>126.95</v>
      </c>
      <c r="K62" s="1">
        <f t="shared" si="12"/>
        <v>-2.6330000000000098</v>
      </c>
      <c r="L62" s="1"/>
      <c r="M62" s="1"/>
      <c r="N62" s="1">
        <v>77.892799999999994</v>
      </c>
      <c r="O62" s="1"/>
      <c r="P62" s="1">
        <f t="shared" si="4"/>
        <v>24.863399999999999</v>
      </c>
      <c r="Q62" s="5">
        <f t="shared" si="13"/>
        <v>52.93419999999999</v>
      </c>
      <c r="R62" s="5"/>
      <c r="S62" s="1"/>
      <c r="T62" s="1">
        <f t="shared" si="6"/>
        <v>9.9999999999999982</v>
      </c>
      <c r="U62" s="1">
        <f t="shared" si="7"/>
        <v>7.870999139297119</v>
      </c>
      <c r="V62" s="1">
        <v>24.477799999999998</v>
      </c>
      <c r="W62" s="1">
        <v>21.1356</v>
      </c>
      <c r="X62" s="1">
        <v>22.493200000000002</v>
      </c>
      <c r="Y62" s="1">
        <v>24.891400000000001</v>
      </c>
      <c r="Z62" s="1">
        <v>28.622399999999999</v>
      </c>
      <c r="AA62" s="1">
        <v>24.971800000000002</v>
      </c>
      <c r="AB62" s="1">
        <v>23.262</v>
      </c>
      <c r="AC62" s="1">
        <v>23.810600000000001</v>
      </c>
      <c r="AD62" s="1">
        <v>23.6814</v>
      </c>
      <c r="AE62" s="1">
        <v>24.425999999999998</v>
      </c>
      <c r="AF62" s="1" t="s">
        <v>89</v>
      </c>
      <c r="AG62" s="1">
        <f t="shared" si="14"/>
        <v>52.93419999999999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114</v>
      </c>
      <c r="B63" s="1" t="s">
        <v>42</v>
      </c>
      <c r="C63" s="1">
        <v>216</v>
      </c>
      <c r="D63" s="1">
        <v>49</v>
      </c>
      <c r="E63" s="1">
        <v>175</v>
      </c>
      <c r="F63" s="1">
        <v>88</v>
      </c>
      <c r="G63" s="7">
        <v>0.6</v>
      </c>
      <c r="H63" s="1">
        <v>60</v>
      </c>
      <c r="I63" s="10" t="s">
        <v>106</v>
      </c>
      <c r="J63" s="1">
        <v>175</v>
      </c>
      <c r="K63" s="1">
        <f t="shared" si="12"/>
        <v>0</v>
      </c>
      <c r="L63" s="1"/>
      <c r="M63" s="1"/>
      <c r="N63" s="1">
        <v>100</v>
      </c>
      <c r="O63" s="1"/>
      <c r="P63" s="1">
        <f t="shared" si="4"/>
        <v>35</v>
      </c>
      <c r="Q63" s="5">
        <v>50</v>
      </c>
      <c r="R63" s="5"/>
      <c r="S63" s="1"/>
      <c r="T63" s="1">
        <f t="shared" si="6"/>
        <v>6.8</v>
      </c>
      <c r="U63" s="1">
        <f t="shared" si="7"/>
        <v>5.371428571428571</v>
      </c>
      <c r="V63" s="1">
        <v>28.6</v>
      </c>
      <c r="W63" s="1">
        <v>14.2</v>
      </c>
      <c r="X63" s="1">
        <v>13.8</v>
      </c>
      <c r="Y63" s="1">
        <v>17.600000000000001</v>
      </c>
      <c r="Z63" s="1">
        <v>20.6</v>
      </c>
      <c r="AA63" s="1">
        <v>13.8</v>
      </c>
      <c r="AB63" s="1">
        <v>14</v>
      </c>
      <c r="AC63" s="1">
        <v>18.399999999999999</v>
      </c>
      <c r="AD63" s="1">
        <v>12.8</v>
      </c>
      <c r="AE63" s="1">
        <v>11.6</v>
      </c>
      <c r="AF63" s="1" t="s">
        <v>107</v>
      </c>
      <c r="AG63" s="1">
        <f t="shared" si="14"/>
        <v>30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 t="s">
        <v>115</v>
      </c>
      <c r="B64" s="1" t="s">
        <v>42</v>
      </c>
      <c r="C64" s="1">
        <v>154</v>
      </c>
      <c r="D64" s="1">
        <v>66</v>
      </c>
      <c r="E64" s="1">
        <v>168</v>
      </c>
      <c r="F64" s="1">
        <v>53</v>
      </c>
      <c r="G64" s="7">
        <v>0.35</v>
      </c>
      <c r="H64" s="1">
        <v>50</v>
      </c>
      <c r="I64" s="1" t="s">
        <v>37</v>
      </c>
      <c r="J64" s="1">
        <v>168</v>
      </c>
      <c r="K64" s="1">
        <f t="shared" si="12"/>
        <v>0</v>
      </c>
      <c r="L64" s="1"/>
      <c r="M64" s="1"/>
      <c r="N64" s="1">
        <v>183</v>
      </c>
      <c r="O64" s="1"/>
      <c r="P64" s="1">
        <f t="shared" si="4"/>
        <v>33.6</v>
      </c>
      <c r="Q64" s="5">
        <f t="shared" si="13"/>
        <v>100</v>
      </c>
      <c r="R64" s="5"/>
      <c r="S64" s="1"/>
      <c r="T64" s="1">
        <f t="shared" si="6"/>
        <v>10</v>
      </c>
      <c r="U64" s="1">
        <f t="shared" si="7"/>
        <v>7.0238095238095237</v>
      </c>
      <c r="V64" s="1">
        <v>28</v>
      </c>
      <c r="W64" s="1">
        <v>20</v>
      </c>
      <c r="X64" s="1">
        <v>17.600000000000001</v>
      </c>
      <c r="Y64" s="1">
        <v>20</v>
      </c>
      <c r="Z64" s="1">
        <v>27</v>
      </c>
      <c r="AA64" s="1">
        <v>29.8</v>
      </c>
      <c r="AB64" s="1">
        <v>29.6</v>
      </c>
      <c r="AC64" s="1">
        <v>24.2</v>
      </c>
      <c r="AD64" s="1">
        <v>25</v>
      </c>
      <c r="AE64" s="1">
        <v>27.2</v>
      </c>
      <c r="AF64" s="1"/>
      <c r="AG64" s="1">
        <f t="shared" si="14"/>
        <v>35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116</v>
      </c>
      <c r="B65" s="1" t="s">
        <v>42</v>
      </c>
      <c r="C65" s="1">
        <v>713</v>
      </c>
      <c r="D65" s="1">
        <v>263</v>
      </c>
      <c r="E65" s="1">
        <v>403</v>
      </c>
      <c r="F65" s="1">
        <v>550</v>
      </c>
      <c r="G65" s="7">
        <v>0.37</v>
      </c>
      <c r="H65" s="1">
        <v>50</v>
      </c>
      <c r="I65" s="1" t="s">
        <v>37</v>
      </c>
      <c r="J65" s="1">
        <v>426</v>
      </c>
      <c r="K65" s="1">
        <f t="shared" si="12"/>
        <v>-23</v>
      </c>
      <c r="L65" s="1"/>
      <c r="M65" s="1"/>
      <c r="N65" s="1">
        <v>237.25000000000011</v>
      </c>
      <c r="O65" s="1"/>
      <c r="P65" s="1">
        <f t="shared" si="4"/>
        <v>80.599999999999994</v>
      </c>
      <c r="Q65" s="5">
        <f t="shared" si="13"/>
        <v>18.749999999999886</v>
      </c>
      <c r="R65" s="5"/>
      <c r="S65" s="1"/>
      <c r="T65" s="1">
        <f t="shared" si="6"/>
        <v>10</v>
      </c>
      <c r="U65" s="1">
        <f t="shared" si="7"/>
        <v>9.7673697270471482</v>
      </c>
      <c r="V65" s="1">
        <v>88.4</v>
      </c>
      <c r="W65" s="1">
        <v>93</v>
      </c>
      <c r="X65" s="1">
        <v>88</v>
      </c>
      <c r="Y65" s="1">
        <v>98.4</v>
      </c>
      <c r="Z65" s="1">
        <v>121.8</v>
      </c>
      <c r="AA65" s="1">
        <v>111.6</v>
      </c>
      <c r="AB65" s="1">
        <v>80.400000000000006</v>
      </c>
      <c r="AC65" s="1">
        <v>80.8</v>
      </c>
      <c r="AD65" s="1">
        <v>110.2</v>
      </c>
      <c r="AE65" s="1">
        <v>103.8</v>
      </c>
      <c r="AF65" s="1" t="s">
        <v>98</v>
      </c>
      <c r="AG65" s="1">
        <f t="shared" si="14"/>
        <v>6.9374999999999583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117</v>
      </c>
      <c r="B66" s="1" t="s">
        <v>42</v>
      </c>
      <c r="C66" s="1">
        <v>28</v>
      </c>
      <c r="D66" s="1">
        <v>78</v>
      </c>
      <c r="E66" s="1">
        <v>32</v>
      </c>
      <c r="F66" s="1">
        <v>74</v>
      </c>
      <c r="G66" s="7">
        <v>0.4</v>
      </c>
      <c r="H66" s="1">
        <v>30</v>
      </c>
      <c r="I66" s="1" t="s">
        <v>37</v>
      </c>
      <c r="J66" s="1">
        <v>33</v>
      </c>
      <c r="K66" s="1">
        <f t="shared" si="12"/>
        <v>-1</v>
      </c>
      <c r="L66" s="1"/>
      <c r="M66" s="1"/>
      <c r="N66" s="1">
        <v>36.400000000000013</v>
      </c>
      <c r="O66" s="1"/>
      <c r="P66" s="1">
        <f t="shared" si="4"/>
        <v>6.4</v>
      </c>
      <c r="Q66" s="5"/>
      <c r="R66" s="5"/>
      <c r="S66" s="1"/>
      <c r="T66" s="1">
        <f t="shared" si="6"/>
        <v>17.25</v>
      </c>
      <c r="U66" s="1">
        <f t="shared" si="7"/>
        <v>17.25</v>
      </c>
      <c r="V66" s="1">
        <v>10.4</v>
      </c>
      <c r="W66" s="1">
        <v>11</v>
      </c>
      <c r="X66" s="1">
        <v>5</v>
      </c>
      <c r="Y66" s="1">
        <v>5.4</v>
      </c>
      <c r="Z66" s="1">
        <v>8.8000000000000007</v>
      </c>
      <c r="AA66" s="1">
        <v>6</v>
      </c>
      <c r="AB66" s="1">
        <v>6.8</v>
      </c>
      <c r="AC66" s="1">
        <v>8</v>
      </c>
      <c r="AD66" s="1">
        <v>8.6</v>
      </c>
      <c r="AE66" s="1">
        <v>8.6</v>
      </c>
      <c r="AF66" s="1"/>
      <c r="AG66" s="1">
        <f t="shared" si="14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 t="s">
        <v>118</v>
      </c>
      <c r="B67" s="1" t="s">
        <v>42</v>
      </c>
      <c r="C67" s="1">
        <v>208</v>
      </c>
      <c r="D67" s="1">
        <v>104</v>
      </c>
      <c r="E67" s="1">
        <v>158</v>
      </c>
      <c r="F67" s="1">
        <v>154</v>
      </c>
      <c r="G67" s="7">
        <v>0.6</v>
      </c>
      <c r="H67" s="1">
        <v>55</v>
      </c>
      <c r="I67" s="10" t="s">
        <v>106</v>
      </c>
      <c r="J67" s="1">
        <v>161</v>
      </c>
      <c r="K67" s="1">
        <f t="shared" si="12"/>
        <v>-3</v>
      </c>
      <c r="L67" s="1"/>
      <c r="M67" s="1"/>
      <c r="N67" s="1">
        <v>100.4</v>
      </c>
      <c r="O67" s="1"/>
      <c r="P67" s="1">
        <f t="shared" si="4"/>
        <v>31.6</v>
      </c>
      <c r="Q67" s="5"/>
      <c r="R67" s="5"/>
      <c r="S67" s="1"/>
      <c r="T67" s="1">
        <f t="shared" si="6"/>
        <v>8.0506329113924053</v>
      </c>
      <c r="U67" s="1">
        <f t="shared" si="7"/>
        <v>8.0506329113924053</v>
      </c>
      <c r="V67" s="1">
        <v>23.4</v>
      </c>
      <c r="W67" s="1">
        <v>9.1999999999999993</v>
      </c>
      <c r="X67" s="1">
        <v>11</v>
      </c>
      <c r="Y67" s="1">
        <v>9.4</v>
      </c>
      <c r="Z67" s="1">
        <v>10</v>
      </c>
      <c r="AA67" s="1">
        <v>4.2</v>
      </c>
      <c r="AB67" s="1">
        <v>4.4000000000000004</v>
      </c>
      <c r="AC67" s="1">
        <v>8.1999999999999993</v>
      </c>
      <c r="AD67" s="1">
        <v>8.8000000000000007</v>
      </c>
      <c r="AE67" s="1">
        <v>8.8000000000000007</v>
      </c>
      <c r="AF67" s="1" t="s">
        <v>119</v>
      </c>
      <c r="AG67" s="1">
        <f t="shared" si="14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120</v>
      </c>
      <c r="B68" s="1" t="s">
        <v>42</v>
      </c>
      <c r="C68" s="1">
        <v>100</v>
      </c>
      <c r="D68" s="1">
        <v>114</v>
      </c>
      <c r="E68" s="1">
        <v>45</v>
      </c>
      <c r="F68" s="1">
        <v>139</v>
      </c>
      <c r="G68" s="7">
        <v>0.45</v>
      </c>
      <c r="H68" s="1">
        <v>40</v>
      </c>
      <c r="I68" s="10" t="s">
        <v>106</v>
      </c>
      <c r="J68" s="1">
        <v>75</v>
      </c>
      <c r="K68" s="1">
        <f t="shared" si="12"/>
        <v>-30</v>
      </c>
      <c r="L68" s="1"/>
      <c r="M68" s="1"/>
      <c r="N68" s="1">
        <v>0</v>
      </c>
      <c r="O68" s="1"/>
      <c r="P68" s="1">
        <f t="shared" si="4"/>
        <v>9</v>
      </c>
      <c r="Q68" s="5"/>
      <c r="R68" s="5"/>
      <c r="S68" s="1"/>
      <c r="T68" s="1">
        <f t="shared" si="6"/>
        <v>15.444444444444445</v>
      </c>
      <c r="U68" s="1">
        <f t="shared" si="7"/>
        <v>15.444444444444445</v>
      </c>
      <c r="V68" s="1">
        <v>12.8</v>
      </c>
      <c r="W68" s="1">
        <v>7.6</v>
      </c>
      <c r="X68" s="1">
        <v>7.6</v>
      </c>
      <c r="Y68" s="1">
        <v>9.8000000000000007</v>
      </c>
      <c r="Z68" s="1">
        <v>11.6</v>
      </c>
      <c r="AA68" s="1">
        <v>11.4</v>
      </c>
      <c r="AB68" s="1">
        <v>9.8000000000000007</v>
      </c>
      <c r="AC68" s="1">
        <v>6</v>
      </c>
      <c r="AD68" s="1">
        <v>8.4</v>
      </c>
      <c r="AE68" s="1">
        <v>16</v>
      </c>
      <c r="AF68" s="1" t="s">
        <v>121</v>
      </c>
      <c r="AG68" s="1">
        <f t="shared" si="14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122</v>
      </c>
      <c r="B69" s="1" t="s">
        <v>42</v>
      </c>
      <c r="C69" s="1">
        <v>400</v>
      </c>
      <c r="D69" s="1">
        <v>505</v>
      </c>
      <c r="E69" s="1">
        <v>360</v>
      </c>
      <c r="F69" s="1">
        <v>545</v>
      </c>
      <c r="G69" s="7">
        <v>0.4</v>
      </c>
      <c r="H69" s="1">
        <v>50</v>
      </c>
      <c r="I69" s="10" t="s">
        <v>106</v>
      </c>
      <c r="J69" s="1">
        <v>360</v>
      </c>
      <c r="K69" s="1">
        <f t="shared" si="12"/>
        <v>0</v>
      </c>
      <c r="L69" s="1"/>
      <c r="M69" s="1"/>
      <c r="N69" s="1">
        <v>0</v>
      </c>
      <c r="O69" s="1"/>
      <c r="P69" s="1">
        <f t="shared" si="4"/>
        <v>72</v>
      </c>
      <c r="Q69" s="5"/>
      <c r="R69" s="5"/>
      <c r="S69" s="1"/>
      <c r="T69" s="1">
        <f t="shared" si="6"/>
        <v>7.5694444444444446</v>
      </c>
      <c r="U69" s="1">
        <f t="shared" si="7"/>
        <v>7.5694444444444446</v>
      </c>
      <c r="V69" s="1">
        <v>52.8</v>
      </c>
      <c r="W69" s="1">
        <v>44.8</v>
      </c>
      <c r="X69" s="1">
        <v>35.4</v>
      </c>
      <c r="Y69" s="1">
        <v>30.2</v>
      </c>
      <c r="Z69" s="1">
        <v>25.6</v>
      </c>
      <c r="AA69" s="1">
        <v>24.4</v>
      </c>
      <c r="AB69" s="1">
        <v>28.2</v>
      </c>
      <c r="AC69" s="1">
        <v>27.8</v>
      </c>
      <c r="AD69" s="1">
        <v>28.4</v>
      </c>
      <c r="AE69" s="1">
        <v>30.6</v>
      </c>
      <c r="AF69" s="1" t="s">
        <v>89</v>
      </c>
      <c r="AG69" s="1">
        <f t="shared" si="14"/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123</v>
      </c>
      <c r="B70" s="1" t="s">
        <v>42</v>
      </c>
      <c r="C70" s="1">
        <v>20</v>
      </c>
      <c r="D70" s="1">
        <v>20</v>
      </c>
      <c r="E70" s="1">
        <v>16</v>
      </c>
      <c r="F70" s="1">
        <v>24</v>
      </c>
      <c r="G70" s="7">
        <v>0.4</v>
      </c>
      <c r="H70" s="1">
        <v>55</v>
      </c>
      <c r="I70" s="1" t="s">
        <v>37</v>
      </c>
      <c r="J70" s="1">
        <v>16</v>
      </c>
      <c r="K70" s="1">
        <f t="shared" ref="K70:K94" si="15">E70-J70</f>
        <v>0</v>
      </c>
      <c r="L70" s="1"/>
      <c r="M70" s="1"/>
      <c r="N70" s="1">
        <v>0</v>
      </c>
      <c r="O70" s="1"/>
      <c r="P70" s="1">
        <f t="shared" si="4"/>
        <v>3.2</v>
      </c>
      <c r="Q70" s="5">
        <f t="shared" si="13"/>
        <v>8</v>
      </c>
      <c r="R70" s="5"/>
      <c r="S70" s="1"/>
      <c r="T70" s="1">
        <f t="shared" si="6"/>
        <v>10</v>
      </c>
      <c r="U70" s="1">
        <f t="shared" si="7"/>
        <v>7.5</v>
      </c>
      <c r="V70" s="1">
        <v>1.6</v>
      </c>
      <c r="W70" s="1">
        <v>2.2000000000000002</v>
      </c>
      <c r="X70" s="1">
        <v>2.8</v>
      </c>
      <c r="Y70" s="1">
        <v>1.8</v>
      </c>
      <c r="Z70" s="1">
        <v>1.4</v>
      </c>
      <c r="AA70" s="1">
        <v>2.4</v>
      </c>
      <c r="AB70" s="1">
        <v>2</v>
      </c>
      <c r="AC70" s="1">
        <v>1.2</v>
      </c>
      <c r="AD70" s="1">
        <v>3</v>
      </c>
      <c r="AE70" s="1">
        <v>2.4</v>
      </c>
      <c r="AF70" s="1"/>
      <c r="AG70" s="1">
        <f t="shared" si="14"/>
        <v>3.2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124</v>
      </c>
      <c r="B71" s="1" t="s">
        <v>36</v>
      </c>
      <c r="C71" s="1">
        <v>486.69</v>
      </c>
      <c r="D71" s="1">
        <v>92.037000000000006</v>
      </c>
      <c r="E71" s="1">
        <v>224.40799999999999</v>
      </c>
      <c r="F71" s="1">
        <v>354.31900000000002</v>
      </c>
      <c r="G71" s="7">
        <v>1</v>
      </c>
      <c r="H71" s="1">
        <v>55</v>
      </c>
      <c r="I71" s="1" t="s">
        <v>37</v>
      </c>
      <c r="J71" s="1">
        <v>217.4</v>
      </c>
      <c r="K71" s="1">
        <f t="shared" si="15"/>
        <v>7.0079999999999814</v>
      </c>
      <c r="L71" s="1"/>
      <c r="M71" s="1"/>
      <c r="N71" s="1">
        <v>0</v>
      </c>
      <c r="O71" s="1"/>
      <c r="P71" s="1">
        <f t="shared" ref="P71:P94" si="16">E71/5</f>
        <v>44.881599999999999</v>
      </c>
      <c r="Q71" s="5">
        <f t="shared" si="13"/>
        <v>94.496999999999957</v>
      </c>
      <c r="R71" s="5"/>
      <c r="S71" s="1"/>
      <c r="T71" s="1">
        <f t="shared" ref="T71:T94" si="17">(F71+N71+O71+Q71)/P71</f>
        <v>10</v>
      </c>
      <c r="U71" s="1">
        <f t="shared" ref="U71:U94" si="18">(F71+N71+O71)/P71</f>
        <v>7.8945269330861647</v>
      </c>
      <c r="V71" s="1">
        <v>42.330199999999998</v>
      </c>
      <c r="W71" s="1">
        <v>53.934199999999997</v>
      </c>
      <c r="X71" s="1">
        <v>58.639599999999987</v>
      </c>
      <c r="Y71" s="1">
        <v>64.6858</v>
      </c>
      <c r="Z71" s="1">
        <v>58.004600000000003</v>
      </c>
      <c r="AA71" s="1">
        <v>40.786799999999999</v>
      </c>
      <c r="AB71" s="1">
        <v>45.515799999999999</v>
      </c>
      <c r="AC71" s="1">
        <v>48.635800000000003</v>
      </c>
      <c r="AD71" s="1">
        <v>40.664400000000001</v>
      </c>
      <c r="AE71" s="1">
        <v>30.952200000000001</v>
      </c>
      <c r="AF71" s="1" t="s">
        <v>125</v>
      </c>
      <c r="AG71" s="1">
        <f t="shared" si="14"/>
        <v>94.496999999999957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6" t="s">
        <v>126</v>
      </c>
      <c r="B72" s="16" t="s">
        <v>42</v>
      </c>
      <c r="C72" s="16"/>
      <c r="D72" s="16"/>
      <c r="E72" s="16"/>
      <c r="F72" s="16"/>
      <c r="G72" s="17">
        <v>0</v>
      </c>
      <c r="H72" s="16">
        <v>40</v>
      </c>
      <c r="I72" s="16" t="s">
        <v>37</v>
      </c>
      <c r="J72" s="16"/>
      <c r="K72" s="16">
        <f t="shared" si="15"/>
        <v>0</v>
      </c>
      <c r="L72" s="16"/>
      <c r="M72" s="16"/>
      <c r="N72" s="16">
        <v>0</v>
      </c>
      <c r="O72" s="16"/>
      <c r="P72" s="16">
        <f t="shared" si="16"/>
        <v>0</v>
      </c>
      <c r="Q72" s="18"/>
      <c r="R72" s="18"/>
      <c r="S72" s="16"/>
      <c r="T72" s="16" t="e">
        <f t="shared" si="17"/>
        <v>#DIV/0!</v>
      </c>
      <c r="U72" s="16" t="e">
        <f t="shared" si="18"/>
        <v>#DIV/0!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 t="s">
        <v>51</v>
      </c>
      <c r="AG72" s="16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6" t="s">
        <v>127</v>
      </c>
      <c r="B73" s="16" t="s">
        <v>42</v>
      </c>
      <c r="C73" s="16"/>
      <c r="D73" s="16"/>
      <c r="E73" s="16"/>
      <c r="F73" s="16"/>
      <c r="G73" s="17">
        <v>0</v>
      </c>
      <c r="H73" s="16">
        <v>35</v>
      </c>
      <c r="I73" s="16" t="s">
        <v>37</v>
      </c>
      <c r="J73" s="16"/>
      <c r="K73" s="16">
        <f t="shared" si="15"/>
        <v>0</v>
      </c>
      <c r="L73" s="16"/>
      <c r="M73" s="16"/>
      <c r="N73" s="16">
        <v>0</v>
      </c>
      <c r="O73" s="16"/>
      <c r="P73" s="16">
        <f t="shared" si="16"/>
        <v>0</v>
      </c>
      <c r="Q73" s="18"/>
      <c r="R73" s="18"/>
      <c r="S73" s="16"/>
      <c r="T73" s="16" t="e">
        <f t="shared" si="17"/>
        <v>#DIV/0!</v>
      </c>
      <c r="U73" s="16" t="e">
        <f t="shared" si="18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 t="s">
        <v>51</v>
      </c>
      <c r="AG73" s="16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128</v>
      </c>
      <c r="B74" s="1" t="s">
        <v>36</v>
      </c>
      <c r="C74" s="1">
        <v>740.65300000000002</v>
      </c>
      <c r="D74" s="1">
        <v>869.02599999999995</v>
      </c>
      <c r="E74" s="1">
        <v>956.53599999999994</v>
      </c>
      <c r="F74" s="1">
        <v>622.56200000000001</v>
      </c>
      <c r="G74" s="7">
        <v>1</v>
      </c>
      <c r="H74" s="1">
        <v>60</v>
      </c>
      <c r="I74" s="1" t="s">
        <v>37</v>
      </c>
      <c r="J74" s="1">
        <v>977.99699999999996</v>
      </c>
      <c r="K74" s="1">
        <f t="shared" si="15"/>
        <v>-21.461000000000013</v>
      </c>
      <c r="L74" s="1"/>
      <c r="M74" s="1"/>
      <c r="N74" s="1">
        <v>498.77831999999978</v>
      </c>
      <c r="O74" s="1"/>
      <c r="P74" s="1">
        <f t="shared" si="16"/>
        <v>191.30719999999999</v>
      </c>
      <c r="Q74" s="5">
        <f t="shared" ref="Q74:Q77" si="19">10*P74-O74-N74-F74</f>
        <v>791.73168000000021</v>
      </c>
      <c r="R74" s="5"/>
      <c r="S74" s="1"/>
      <c r="T74" s="1">
        <f t="shared" si="17"/>
        <v>10.000000000000002</v>
      </c>
      <c r="U74" s="1">
        <f t="shared" si="18"/>
        <v>5.8614642836234072</v>
      </c>
      <c r="V74" s="1">
        <v>154.98859999999999</v>
      </c>
      <c r="W74" s="1">
        <v>143.98159999999999</v>
      </c>
      <c r="X74" s="1">
        <v>110.36</v>
      </c>
      <c r="Y74" s="1">
        <v>104.879</v>
      </c>
      <c r="Z74" s="1">
        <v>115.4114</v>
      </c>
      <c r="AA74" s="1">
        <v>118.6122</v>
      </c>
      <c r="AB74" s="1">
        <v>109.4522</v>
      </c>
      <c r="AC74" s="1">
        <v>111.2598</v>
      </c>
      <c r="AD74" s="1">
        <v>113.5886</v>
      </c>
      <c r="AE74" s="1">
        <v>118.2586</v>
      </c>
      <c r="AF74" s="1" t="s">
        <v>54</v>
      </c>
      <c r="AG74" s="1">
        <f>G74*Q74</f>
        <v>791.73168000000021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129</v>
      </c>
      <c r="B75" s="1" t="s">
        <v>36</v>
      </c>
      <c r="C75" s="1">
        <v>1658.9259999999999</v>
      </c>
      <c r="D75" s="1">
        <v>2140.2840000000001</v>
      </c>
      <c r="E75" s="1">
        <v>1699.1759999999999</v>
      </c>
      <c r="F75" s="1">
        <v>1901.6410000000001</v>
      </c>
      <c r="G75" s="7">
        <v>1</v>
      </c>
      <c r="H75" s="1">
        <v>60</v>
      </c>
      <c r="I75" s="1" t="s">
        <v>37</v>
      </c>
      <c r="J75" s="1">
        <v>1840.4449999999999</v>
      </c>
      <c r="K75" s="1">
        <f t="shared" si="15"/>
        <v>-141.26900000000001</v>
      </c>
      <c r="L75" s="1"/>
      <c r="M75" s="1"/>
      <c r="N75" s="1">
        <v>862.99854000000005</v>
      </c>
      <c r="O75" s="1">
        <v>658.20240000000001</v>
      </c>
      <c r="P75" s="1">
        <f t="shared" si="16"/>
        <v>339.83519999999999</v>
      </c>
      <c r="Q75" s="5"/>
      <c r="R75" s="5"/>
      <c r="S75" s="1"/>
      <c r="T75" s="1">
        <f t="shared" si="17"/>
        <v>10.072064165218908</v>
      </c>
      <c r="U75" s="1">
        <f t="shared" si="18"/>
        <v>10.072064165218908</v>
      </c>
      <c r="V75" s="1">
        <v>329.10120000000001</v>
      </c>
      <c r="W75" s="1">
        <v>321.3252</v>
      </c>
      <c r="X75" s="1">
        <v>263.27</v>
      </c>
      <c r="Y75" s="1">
        <v>234.5498</v>
      </c>
      <c r="Z75" s="1">
        <v>249.4716</v>
      </c>
      <c r="AA75" s="1">
        <v>244.61600000000001</v>
      </c>
      <c r="AB75" s="1">
        <v>202.19239999999999</v>
      </c>
      <c r="AC75" s="1">
        <v>208.3768</v>
      </c>
      <c r="AD75" s="1">
        <v>271.72280000000001</v>
      </c>
      <c r="AE75" s="1">
        <v>262.4332</v>
      </c>
      <c r="AF75" s="1" t="s">
        <v>54</v>
      </c>
      <c r="AG75" s="1">
        <f>G75*Q75</f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130</v>
      </c>
      <c r="B76" s="1" t="s">
        <v>36</v>
      </c>
      <c r="C76" s="1">
        <v>2586.3090000000002</v>
      </c>
      <c r="D76" s="1">
        <v>2553.7249999999999</v>
      </c>
      <c r="E76" s="1">
        <v>2643.2759999999998</v>
      </c>
      <c r="F76" s="1">
        <v>1749.4490000000001</v>
      </c>
      <c r="G76" s="7">
        <v>1</v>
      </c>
      <c r="H76" s="1">
        <v>60</v>
      </c>
      <c r="I76" s="1" t="s">
        <v>37</v>
      </c>
      <c r="J76" s="1">
        <v>2962.36</v>
      </c>
      <c r="K76" s="1">
        <f t="shared" si="15"/>
        <v>-319.08400000000029</v>
      </c>
      <c r="L76" s="1"/>
      <c r="M76" s="1"/>
      <c r="N76" s="1">
        <v>1224.8596300000011</v>
      </c>
      <c r="O76" s="1">
        <v>837.12040000000002</v>
      </c>
      <c r="P76" s="1">
        <f t="shared" si="16"/>
        <v>528.65519999999992</v>
      </c>
      <c r="Q76" s="5">
        <f t="shared" si="19"/>
        <v>1475.122969999999</v>
      </c>
      <c r="R76" s="5"/>
      <c r="S76" s="1"/>
      <c r="T76" s="1">
        <f t="shared" si="17"/>
        <v>10</v>
      </c>
      <c r="U76" s="1">
        <f t="shared" si="18"/>
        <v>7.2096690432629842</v>
      </c>
      <c r="V76" s="1">
        <v>418.56020000000001</v>
      </c>
      <c r="W76" s="1">
        <v>393.92140000000001</v>
      </c>
      <c r="X76" s="1">
        <v>281.34739999999999</v>
      </c>
      <c r="Y76" s="1">
        <v>262.83620000000002</v>
      </c>
      <c r="Z76" s="1">
        <v>364.59440000000001</v>
      </c>
      <c r="AA76" s="1">
        <v>359.72820000000002</v>
      </c>
      <c r="AB76" s="1">
        <v>262.61259999999999</v>
      </c>
      <c r="AC76" s="1">
        <v>290.464</v>
      </c>
      <c r="AD76" s="1">
        <v>367.08679999999998</v>
      </c>
      <c r="AE76" s="1">
        <v>354.08139999999997</v>
      </c>
      <c r="AF76" s="1" t="s">
        <v>54</v>
      </c>
      <c r="AG76" s="1">
        <f>G76*Q76</f>
        <v>1475.122969999999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131</v>
      </c>
      <c r="B77" s="1" t="s">
        <v>36</v>
      </c>
      <c r="C77" s="1">
        <v>1006.087</v>
      </c>
      <c r="D77" s="1">
        <v>2095.4810000000002</v>
      </c>
      <c r="E77" s="19">
        <f>1304.478+E22</f>
        <v>1312.001</v>
      </c>
      <c r="F77" s="1">
        <v>1306.402</v>
      </c>
      <c r="G77" s="7">
        <v>1</v>
      </c>
      <c r="H77" s="1">
        <v>60</v>
      </c>
      <c r="I77" s="1" t="s">
        <v>37</v>
      </c>
      <c r="J77" s="1">
        <v>1417.6790000000001</v>
      </c>
      <c r="K77" s="1">
        <f t="shared" si="15"/>
        <v>-105.67800000000011</v>
      </c>
      <c r="L77" s="1"/>
      <c r="M77" s="1"/>
      <c r="N77" s="1">
        <v>871.24099000000035</v>
      </c>
      <c r="O77" s="1"/>
      <c r="P77" s="1">
        <f t="shared" si="16"/>
        <v>262.40019999999998</v>
      </c>
      <c r="Q77" s="5">
        <f t="shared" si="19"/>
        <v>446.35900999999967</v>
      </c>
      <c r="R77" s="5"/>
      <c r="S77" s="1"/>
      <c r="T77" s="1">
        <f t="shared" si="17"/>
        <v>10</v>
      </c>
      <c r="U77" s="1">
        <f t="shared" si="18"/>
        <v>8.298937996236285</v>
      </c>
      <c r="V77" s="1">
        <v>394.51060000000001</v>
      </c>
      <c r="W77" s="1">
        <v>452.81420000000003</v>
      </c>
      <c r="X77" s="1">
        <v>570.38779999999997</v>
      </c>
      <c r="Y77" s="1">
        <v>540.75400000000002</v>
      </c>
      <c r="Z77" s="1">
        <v>517.28660000000002</v>
      </c>
      <c r="AA77" s="1">
        <v>525.50740000000008</v>
      </c>
      <c r="AB77" s="1">
        <v>464.85340000000002</v>
      </c>
      <c r="AC77" s="1">
        <v>488.53980000000001</v>
      </c>
      <c r="AD77" s="1">
        <v>628.62279999999998</v>
      </c>
      <c r="AE77" s="1">
        <v>600.50159999999994</v>
      </c>
      <c r="AF77" s="1" t="s">
        <v>132</v>
      </c>
      <c r="AG77" s="1">
        <f>G77*Q77</f>
        <v>446.35900999999967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6" t="s">
        <v>133</v>
      </c>
      <c r="B78" s="16" t="s">
        <v>36</v>
      </c>
      <c r="C78" s="16"/>
      <c r="D78" s="16"/>
      <c r="E78" s="16"/>
      <c r="F78" s="16"/>
      <c r="G78" s="17">
        <v>0</v>
      </c>
      <c r="H78" s="16">
        <v>55</v>
      </c>
      <c r="I78" s="16" t="s">
        <v>37</v>
      </c>
      <c r="J78" s="16"/>
      <c r="K78" s="16">
        <f t="shared" si="15"/>
        <v>0</v>
      </c>
      <c r="L78" s="16"/>
      <c r="M78" s="16"/>
      <c r="N78" s="16">
        <v>0</v>
      </c>
      <c r="O78" s="16"/>
      <c r="P78" s="16">
        <f t="shared" si="16"/>
        <v>0</v>
      </c>
      <c r="Q78" s="18"/>
      <c r="R78" s="18"/>
      <c r="S78" s="16"/>
      <c r="T78" s="16" t="e">
        <f t="shared" si="17"/>
        <v>#DIV/0!</v>
      </c>
      <c r="U78" s="16" t="e">
        <f t="shared" si="18"/>
        <v>#DIV/0!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 t="s">
        <v>51</v>
      </c>
      <c r="AG78" s="16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6" t="s">
        <v>134</v>
      </c>
      <c r="B79" s="16" t="s">
        <v>36</v>
      </c>
      <c r="C79" s="16"/>
      <c r="D79" s="16"/>
      <c r="E79" s="16"/>
      <c r="F79" s="16"/>
      <c r="G79" s="17">
        <v>0</v>
      </c>
      <c r="H79" s="16">
        <v>55</v>
      </c>
      <c r="I79" s="16" t="s">
        <v>37</v>
      </c>
      <c r="J79" s="16"/>
      <c r="K79" s="16">
        <f t="shared" si="15"/>
        <v>0</v>
      </c>
      <c r="L79" s="16"/>
      <c r="M79" s="16"/>
      <c r="N79" s="16">
        <v>0</v>
      </c>
      <c r="O79" s="16"/>
      <c r="P79" s="16">
        <f t="shared" si="16"/>
        <v>0</v>
      </c>
      <c r="Q79" s="18"/>
      <c r="R79" s="18"/>
      <c r="S79" s="16"/>
      <c r="T79" s="16" t="e">
        <f t="shared" si="17"/>
        <v>#DIV/0!</v>
      </c>
      <c r="U79" s="16" t="e">
        <f t="shared" si="18"/>
        <v>#DIV/0!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 t="s">
        <v>51</v>
      </c>
      <c r="AG79" s="16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6" t="s">
        <v>135</v>
      </c>
      <c r="B80" s="16" t="s">
        <v>36</v>
      </c>
      <c r="C80" s="16"/>
      <c r="D80" s="16"/>
      <c r="E80" s="16"/>
      <c r="F80" s="16"/>
      <c r="G80" s="17">
        <v>0</v>
      </c>
      <c r="H80" s="16">
        <v>55</v>
      </c>
      <c r="I80" s="16" t="s">
        <v>37</v>
      </c>
      <c r="J80" s="16"/>
      <c r="K80" s="16">
        <f t="shared" si="15"/>
        <v>0</v>
      </c>
      <c r="L80" s="16"/>
      <c r="M80" s="16"/>
      <c r="N80" s="16">
        <v>0</v>
      </c>
      <c r="O80" s="16"/>
      <c r="P80" s="16">
        <f t="shared" si="16"/>
        <v>0</v>
      </c>
      <c r="Q80" s="18"/>
      <c r="R80" s="18"/>
      <c r="S80" s="16"/>
      <c r="T80" s="16" t="e">
        <f t="shared" si="17"/>
        <v>#DIV/0!</v>
      </c>
      <c r="U80" s="16" t="e">
        <f t="shared" si="18"/>
        <v>#DIV/0!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 t="s">
        <v>51</v>
      </c>
      <c r="AG80" s="16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136</v>
      </c>
      <c r="B81" s="1" t="s">
        <v>36</v>
      </c>
      <c r="C81" s="1">
        <v>58.125</v>
      </c>
      <c r="D81" s="1">
        <v>132.81100000000001</v>
      </c>
      <c r="E81" s="1">
        <v>82.641000000000005</v>
      </c>
      <c r="F81" s="1">
        <v>72.078999999999994</v>
      </c>
      <c r="G81" s="7">
        <v>1</v>
      </c>
      <c r="H81" s="1">
        <v>60</v>
      </c>
      <c r="I81" s="1" t="s">
        <v>37</v>
      </c>
      <c r="J81" s="1">
        <v>114.318</v>
      </c>
      <c r="K81" s="1">
        <f t="shared" si="15"/>
        <v>-31.676999999999992</v>
      </c>
      <c r="L81" s="1"/>
      <c r="M81" s="1"/>
      <c r="N81" s="1">
        <v>0</v>
      </c>
      <c r="O81" s="1"/>
      <c r="P81" s="1">
        <f t="shared" si="16"/>
        <v>16.528200000000002</v>
      </c>
      <c r="Q81" s="5">
        <f>10*P81-O81-N81-F81</f>
        <v>93.203000000000017</v>
      </c>
      <c r="R81" s="5"/>
      <c r="S81" s="1"/>
      <c r="T81" s="1">
        <f t="shared" si="17"/>
        <v>10</v>
      </c>
      <c r="U81" s="1">
        <f t="shared" si="18"/>
        <v>4.3609709466245556</v>
      </c>
      <c r="V81" s="1">
        <v>9.157</v>
      </c>
      <c r="W81" s="1">
        <v>12.7302</v>
      </c>
      <c r="X81" s="1">
        <v>16.103400000000001</v>
      </c>
      <c r="Y81" s="1">
        <v>10.2828</v>
      </c>
      <c r="Z81" s="1">
        <v>10.310600000000001</v>
      </c>
      <c r="AA81" s="1">
        <v>10.636799999999999</v>
      </c>
      <c r="AB81" s="1">
        <v>4.1880000000000006</v>
      </c>
      <c r="AC81" s="1">
        <v>5.1656000000000004</v>
      </c>
      <c r="AD81" s="1">
        <v>10.1516</v>
      </c>
      <c r="AE81" s="1">
        <v>9.6541999999999994</v>
      </c>
      <c r="AF81" s="1" t="s">
        <v>48</v>
      </c>
      <c r="AG81" s="1">
        <f>G81*Q81</f>
        <v>93.203000000000017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6" t="s">
        <v>137</v>
      </c>
      <c r="B82" s="16" t="s">
        <v>42</v>
      </c>
      <c r="C82" s="16"/>
      <c r="D82" s="16"/>
      <c r="E82" s="16"/>
      <c r="F82" s="16"/>
      <c r="G82" s="17">
        <v>0</v>
      </c>
      <c r="H82" s="16">
        <v>40</v>
      </c>
      <c r="I82" s="16" t="s">
        <v>37</v>
      </c>
      <c r="J82" s="16"/>
      <c r="K82" s="16">
        <f t="shared" si="15"/>
        <v>0</v>
      </c>
      <c r="L82" s="16"/>
      <c r="M82" s="16"/>
      <c r="N82" s="16">
        <v>0</v>
      </c>
      <c r="O82" s="16"/>
      <c r="P82" s="16">
        <f t="shared" si="16"/>
        <v>0</v>
      </c>
      <c r="Q82" s="18"/>
      <c r="R82" s="18"/>
      <c r="S82" s="16"/>
      <c r="T82" s="16" t="e">
        <f t="shared" si="17"/>
        <v>#DIV/0!</v>
      </c>
      <c r="U82" s="16" t="e">
        <f t="shared" si="18"/>
        <v>#DIV/0!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 t="s">
        <v>51</v>
      </c>
      <c r="AG82" s="16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6" t="s">
        <v>138</v>
      </c>
      <c r="B83" s="16" t="s">
        <v>42</v>
      </c>
      <c r="C83" s="16"/>
      <c r="D83" s="16"/>
      <c r="E83" s="16"/>
      <c r="F83" s="16"/>
      <c r="G83" s="17">
        <v>0</v>
      </c>
      <c r="H83" s="16">
        <v>40</v>
      </c>
      <c r="I83" s="16" t="s">
        <v>37</v>
      </c>
      <c r="J83" s="16"/>
      <c r="K83" s="16">
        <f t="shared" si="15"/>
        <v>0</v>
      </c>
      <c r="L83" s="16"/>
      <c r="M83" s="16"/>
      <c r="N83" s="16">
        <v>0</v>
      </c>
      <c r="O83" s="16"/>
      <c r="P83" s="16">
        <f t="shared" si="16"/>
        <v>0</v>
      </c>
      <c r="Q83" s="18"/>
      <c r="R83" s="18"/>
      <c r="S83" s="16"/>
      <c r="T83" s="16" t="e">
        <f t="shared" si="17"/>
        <v>#DIV/0!</v>
      </c>
      <c r="U83" s="16" t="e">
        <f t="shared" si="18"/>
        <v>#DIV/0!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 t="s">
        <v>51</v>
      </c>
      <c r="AG83" s="16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139</v>
      </c>
      <c r="B84" s="1" t="s">
        <v>42</v>
      </c>
      <c r="C84" s="1">
        <v>314</v>
      </c>
      <c r="D84" s="1">
        <v>295</v>
      </c>
      <c r="E84" s="1">
        <v>367</v>
      </c>
      <c r="F84" s="1">
        <v>231</v>
      </c>
      <c r="G84" s="7">
        <v>0.3</v>
      </c>
      <c r="H84" s="1">
        <v>40</v>
      </c>
      <c r="I84" s="1" t="s">
        <v>37</v>
      </c>
      <c r="J84" s="1">
        <v>384</v>
      </c>
      <c r="K84" s="1">
        <f t="shared" si="15"/>
        <v>-17</v>
      </c>
      <c r="L84" s="1"/>
      <c r="M84" s="1"/>
      <c r="N84" s="1">
        <v>131.6</v>
      </c>
      <c r="O84" s="1"/>
      <c r="P84" s="1">
        <f t="shared" si="16"/>
        <v>73.400000000000006</v>
      </c>
      <c r="Q84" s="5">
        <f t="shared" ref="Q84:Q90" si="20">10*P84-O84-N84-F84</f>
        <v>371.4</v>
      </c>
      <c r="R84" s="5"/>
      <c r="S84" s="1"/>
      <c r="T84" s="1">
        <f t="shared" si="17"/>
        <v>10</v>
      </c>
      <c r="U84" s="1">
        <f t="shared" si="18"/>
        <v>4.9400544959128068</v>
      </c>
      <c r="V84" s="1">
        <v>57.6</v>
      </c>
      <c r="W84" s="1">
        <v>56.6</v>
      </c>
      <c r="X84" s="1">
        <v>54.4</v>
      </c>
      <c r="Y84" s="1">
        <v>56</v>
      </c>
      <c r="Z84" s="1">
        <v>65.2</v>
      </c>
      <c r="AA84" s="1">
        <v>65.599999999999994</v>
      </c>
      <c r="AB84" s="1">
        <v>55.6</v>
      </c>
      <c r="AC84" s="1">
        <v>58.6</v>
      </c>
      <c r="AD84" s="1">
        <v>66.400000000000006</v>
      </c>
      <c r="AE84" s="1">
        <v>63.4</v>
      </c>
      <c r="AF84" s="1"/>
      <c r="AG84" s="1">
        <f t="shared" ref="AG84:AG90" si="21">G84*Q84</f>
        <v>111.41999999999999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140</v>
      </c>
      <c r="B85" s="1" t="s">
        <v>42</v>
      </c>
      <c r="C85" s="1">
        <v>60</v>
      </c>
      <c r="D85" s="1"/>
      <c r="E85" s="1">
        <v>20</v>
      </c>
      <c r="F85" s="1">
        <v>40</v>
      </c>
      <c r="G85" s="7">
        <v>0.05</v>
      </c>
      <c r="H85" s="1">
        <v>120</v>
      </c>
      <c r="I85" s="1" t="s">
        <v>37</v>
      </c>
      <c r="J85" s="1">
        <v>20</v>
      </c>
      <c r="K85" s="1">
        <f t="shared" si="15"/>
        <v>0</v>
      </c>
      <c r="L85" s="1"/>
      <c r="M85" s="1"/>
      <c r="N85" s="1">
        <v>0</v>
      </c>
      <c r="O85" s="1"/>
      <c r="P85" s="1">
        <f t="shared" si="16"/>
        <v>4</v>
      </c>
      <c r="Q85" s="5"/>
      <c r="R85" s="5"/>
      <c r="S85" s="1"/>
      <c r="T85" s="1">
        <f t="shared" si="17"/>
        <v>10</v>
      </c>
      <c r="U85" s="1">
        <f t="shared" si="18"/>
        <v>10</v>
      </c>
      <c r="V85" s="1">
        <v>4.5999999999999996</v>
      </c>
      <c r="W85" s="1">
        <v>4.8</v>
      </c>
      <c r="X85" s="1">
        <v>2.8</v>
      </c>
      <c r="Y85" s="1">
        <v>4</v>
      </c>
      <c r="Z85" s="1">
        <v>15</v>
      </c>
      <c r="AA85" s="1">
        <v>15</v>
      </c>
      <c r="AB85" s="1">
        <v>6.6</v>
      </c>
      <c r="AC85" s="1">
        <v>2.6</v>
      </c>
      <c r="AD85" s="1">
        <v>16.2</v>
      </c>
      <c r="AE85" s="1">
        <v>27.8</v>
      </c>
      <c r="AF85" s="1" t="s">
        <v>75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141</v>
      </c>
      <c r="B86" s="1" t="s">
        <v>36</v>
      </c>
      <c r="C86" s="1">
        <v>3744.6410000000001</v>
      </c>
      <c r="D86" s="1">
        <v>2201.9110000000001</v>
      </c>
      <c r="E86" s="1">
        <v>2550.4349999999999</v>
      </c>
      <c r="F86" s="1">
        <v>2591.1750000000002</v>
      </c>
      <c r="G86" s="7">
        <v>1</v>
      </c>
      <c r="H86" s="1">
        <v>40</v>
      </c>
      <c r="I86" s="1" t="s">
        <v>37</v>
      </c>
      <c r="J86" s="1">
        <v>2442.3829999999998</v>
      </c>
      <c r="K86" s="1">
        <f t="shared" si="15"/>
        <v>108.05200000000013</v>
      </c>
      <c r="L86" s="1"/>
      <c r="M86" s="1"/>
      <c r="N86" s="1">
        <v>1133.09014</v>
      </c>
      <c r="O86" s="1"/>
      <c r="P86" s="1">
        <f t="shared" si="16"/>
        <v>510.08699999999999</v>
      </c>
      <c r="Q86" s="5">
        <f t="shared" si="20"/>
        <v>1376.6048599999995</v>
      </c>
      <c r="R86" s="5"/>
      <c r="S86" s="1"/>
      <c r="T86" s="1">
        <f t="shared" si="17"/>
        <v>10</v>
      </c>
      <c r="U86" s="1">
        <f t="shared" si="18"/>
        <v>7.3012351618449411</v>
      </c>
      <c r="V86" s="1">
        <v>479.54579999999999</v>
      </c>
      <c r="W86" s="1">
        <v>475.3972</v>
      </c>
      <c r="X86" s="1">
        <v>447.7978</v>
      </c>
      <c r="Y86" s="1">
        <v>451.82940000000002</v>
      </c>
      <c r="Z86" s="1">
        <v>542.05359999999996</v>
      </c>
      <c r="AA86" s="1">
        <v>542.65559999999994</v>
      </c>
      <c r="AB86" s="1">
        <v>438.75580000000002</v>
      </c>
      <c r="AC86" s="1">
        <v>460.75659999999999</v>
      </c>
      <c r="AD86" s="1">
        <v>545.02179999999998</v>
      </c>
      <c r="AE86" s="1">
        <v>519.3596</v>
      </c>
      <c r="AF86" s="1" t="s">
        <v>61</v>
      </c>
      <c r="AG86" s="1">
        <f t="shared" si="21"/>
        <v>1376.6048599999995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142</v>
      </c>
      <c r="B87" s="1" t="s">
        <v>42</v>
      </c>
      <c r="C87" s="1">
        <v>336</v>
      </c>
      <c r="D87" s="1">
        <v>348</v>
      </c>
      <c r="E87" s="1">
        <v>456</v>
      </c>
      <c r="F87" s="1">
        <v>220</v>
      </c>
      <c r="G87" s="7">
        <v>0.3</v>
      </c>
      <c r="H87" s="1">
        <v>40</v>
      </c>
      <c r="I87" s="1" t="s">
        <v>37</v>
      </c>
      <c r="J87" s="1">
        <v>465</v>
      </c>
      <c r="K87" s="1">
        <f t="shared" si="15"/>
        <v>-9</v>
      </c>
      <c r="L87" s="1"/>
      <c r="M87" s="1"/>
      <c r="N87" s="1">
        <v>191.46000000000009</v>
      </c>
      <c r="O87" s="1"/>
      <c r="P87" s="1">
        <f t="shared" si="16"/>
        <v>91.2</v>
      </c>
      <c r="Q87" s="5">
        <f t="shared" si="20"/>
        <v>500.53999999999996</v>
      </c>
      <c r="R87" s="5"/>
      <c r="S87" s="1"/>
      <c r="T87" s="1">
        <f t="shared" si="17"/>
        <v>10</v>
      </c>
      <c r="U87" s="1">
        <f t="shared" si="18"/>
        <v>4.5116228070175444</v>
      </c>
      <c r="V87" s="1">
        <v>68.400000000000006</v>
      </c>
      <c r="W87" s="1">
        <v>66.8</v>
      </c>
      <c r="X87" s="1">
        <v>62.4</v>
      </c>
      <c r="Y87" s="1">
        <v>60.8</v>
      </c>
      <c r="Z87" s="1">
        <v>77</v>
      </c>
      <c r="AA87" s="1">
        <v>79.2</v>
      </c>
      <c r="AB87" s="1">
        <v>66</v>
      </c>
      <c r="AC87" s="1">
        <v>67.599999999999994</v>
      </c>
      <c r="AD87" s="1">
        <v>75.2</v>
      </c>
      <c r="AE87" s="1">
        <v>77.2</v>
      </c>
      <c r="AF87" s="1"/>
      <c r="AG87" s="1">
        <f t="shared" si="21"/>
        <v>150.16199999999998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143</v>
      </c>
      <c r="B88" s="1" t="s">
        <v>42</v>
      </c>
      <c r="C88" s="1">
        <v>228</v>
      </c>
      <c r="D88" s="1">
        <v>324</v>
      </c>
      <c r="E88" s="1">
        <v>338</v>
      </c>
      <c r="F88" s="1">
        <v>212</v>
      </c>
      <c r="G88" s="7">
        <v>0.3</v>
      </c>
      <c r="H88" s="1">
        <v>40</v>
      </c>
      <c r="I88" s="1" t="s">
        <v>37</v>
      </c>
      <c r="J88" s="1">
        <v>340</v>
      </c>
      <c r="K88" s="1">
        <f t="shared" si="15"/>
        <v>-2</v>
      </c>
      <c r="L88" s="1"/>
      <c r="M88" s="1"/>
      <c r="N88" s="1">
        <v>142.18999999999991</v>
      </c>
      <c r="O88" s="1"/>
      <c r="P88" s="1">
        <f t="shared" si="16"/>
        <v>67.599999999999994</v>
      </c>
      <c r="Q88" s="5">
        <f t="shared" si="20"/>
        <v>321.81000000000006</v>
      </c>
      <c r="R88" s="5"/>
      <c r="S88" s="1"/>
      <c r="T88" s="1">
        <f t="shared" si="17"/>
        <v>10</v>
      </c>
      <c r="U88" s="1">
        <f t="shared" si="18"/>
        <v>5.2394970414201181</v>
      </c>
      <c r="V88" s="1">
        <v>54.8</v>
      </c>
      <c r="W88" s="1">
        <v>54.2</v>
      </c>
      <c r="X88" s="1">
        <v>46.8</v>
      </c>
      <c r="Y88" s="1">
        <v>47.2</v>
      </c>
      <c r="Z88" s="1">
        <v>63.2</v>
      </c>
      <c r="AA88" s="1">
        <v>65.599999999999994</v>
      </c>
      <c r="AB88" s="1">
        <v>57</v>
      </c>
      <c r="AC88" s="1">
        <v>59.4</v>
      </c>
      <c r="AD88" s="1">
        <v>68.8</v>
      </c>
      <c r="AE88" s="1">
        <v>66.400000000000006</v>
      </c>
      <c r="AF88" s="1"/>
      <c r="AG88" s="1">
        <f t="shared" si="21"/>
        <v>96.543000000000021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144</v>
      </c>
      <c r="B89" s="1" t="s">
        <v>36</v>
      </c>
      <c r="C89" s="1">
        <v>150.86699999999999</v>
      </c>
      <c r="D89" s="1">
        <v>23.201000000000001</v>
      </c>
      <c r="E89" s="1">
        <v>113.46299999999999</v>
      </c>
      <c r="F89" s="1">
        <v>20.245999999999999</v>
      </c>
      <c r="G89" s="7">
        <v>1</v>
      </c>
      <c r="H89" s="1">
        <v>45</v>
      </c>
      <c r="I89" s="1" t="s">
        <v>37</v>
      </c>
      <c r="J89" s="1">
        <v>116.85</v>
      </c>
      <c r="K89" s="1">
        <f t="shared" si="15"/>
        <v>-3.3870000000000005</v>
      </c>
      <c r="L89" s="1"/>
      <c r="M89" s="1"/>
      <c r="N89" s="1">
        <v>75.130199999999988</v>
      </c>
      <c r="O89" s="1"/>
      <c r="P89" s="1">
        <f t="shared" si="16"/>
        <v>22.692599999999999</v>
      </c>
      <c r="Q89" s="5">
        <f t="shared" si="20"/>
        <v>131.54979999999998</v>
      </c>
      <c r="R89" s="5"/>
      <c r="S89" s="1"/>
      <c r="T89" s="1">
        <f t="shared" si="17"/>
        <v>9.9999999999999982</v>
      </c>
      <c r="U89" s="1">
        <f t="shared" si="18"/>
        <v>4.2029648431647315</v>
      </c>
      <c r="V89" s="1">
        <v>18.0932</v>
      </c>
      <c r="W89" s="1">
        <v>17.944400000000002</v>
      </c>
      <c r="X89" s="1">
        <v>16.514399999999998</v>
      </c>
      <c r="Y89" s="1">
        <v>19.220400000000001</v>
      </c>
      <c r="Z89" s="1">
        <v>19.410599999999999</v>
      </c>
      <c r="AA89" s="1">
        <v>18.307600000000001</v>
      </c>
      <c r="AB89" s="1">
        <v>19.4572</v>
      </c>
      <c r="AC89" s="1">
        <v>20.227</v>
      </c>
      <c r="AD89" s="1">
        <v>19.5596</v>
      </c>
      <c r="AE89" s="1">
        <v>16.898</v>
      </c>
      <c r="AF89" s="1" t="s">
        <v>145</v>
      </c>
      <c r="AG89" s="1">
        <f t="shared" si="21"/>
        <v>131.54979999999998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146</v>
      </c>
      <c r="B90" s="1" t="s">
        <v>36</v>
      </c>
      <c r="C90" s="1">
        <v>451.94200000000001</v>
      </c>
      <c r="D90" s="1">
        <v>219.874</v>
      </c>
      <c r="E90" s="1">
        <v>330.65899999999999</v>
      </c>
      <c r="F90" s="1">
        <v>266.548</v>
      </c>
      <c r="G90" s="7">
        <v>1</v>
      </c>
      <c r="H90" s="1">
        <v>50</v>
      </c>
      <c r="I90" s="1" t="s">
        <v>37</v>
      </c>
      <c r="J90" s="1">
        <v>374.02</v>
      </c>
      <c r="K90" s="1">
        <f t="shared" si="15"/>
        <v>-43.36099999999999</v>
      </c>
      <c r="L90" s="1"/>
      <c r="M90" s="1"/>
      <c r="N90" s="1">
        <v>168.58493000000001</v>
      </c>
      <c r="O90" s="1"/>
      <c r="P90" s="1">
        <f t="shared" si="16"/>
        <v>66.131799999999998</v>
      </c>
      <c r="Q90" s="5">
        <f t="shared" si="20"/>
        <v>226.18507</v>
      </c>
      <c r="R90" s="5"/>
      <c r="S90" s="1"/>
      <c r="T90" s="1">
        <f t="shared" si="17"/>
        <v>10</v>
      </c>
      <c r="U90" s="1">
        <f t="shared" si="18"/>
        <v>6.5797835534493236</v>
      </c>
      <c r="V90" s="1">
        <v>60.626800000000003</v>
      </c>
      <c r="W90" s="1">
        <v>58.251399999999997</v>
      </c>
      <c r="X90" s="1">
        <v>63.950400000000002</v>
      </c>
      <c r="Y90" s="1">
        <v>64.777200000000008</v>
      </c>
      <c r="Z90" s="1">
        <v>69.00739999999999</v>
      </c>
      <c r="AA90" s="1">
        <v>69.489999999999995</v>
      </c>
      <c r="AB90" s="1">
        <v>50.404400000000003</v>
      </c>
      <c r="AC90" s="1">
        <v>51.958199999999998</v>
      </c>
      <c r="AD90" s="1">
        <v>74.611199999999997</v>
      </c>
      <c r="AE90" s="1">
        <v>71.923599999999993</v>
      </c>
      <c r="AF90" s="1"/>
      <c r="AG90" s="1">
        <f t="shared" si="21"/>
        <v>226.18507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6" t="s">
        <v>147</v>
      </c>
      <c r="B91" s="16" t="s">
        <v>42</v>
      </c>
      <c r="C91" s="16"/>
      <c r="D91" s="16"/>
      <c r="E91" s="16"/>
      <c r="F91" s="16"/>
      <c r="G91" s="17">
        <v>0</v>
      </c>
      <c r="H91" s="16">
        <v>40</v>
      </c>
      <c r="I91" s="16" t="s">
        <v>37</v>
      </c>
      <c r="J91" s="16"/>
      <c r="K91" s="16">
        <f t="shared" si="15"/>
        <v>0</v>
      </c>
      <c r="L91" s="16"/>
      <c r="M91" s="16"/>
      <c r="N91" s="16">
        <v>0</v>
      </c>
      <c r="O91" s="16"/>
      <c r="P91" s="16">
        <f t="shared" si="16"/>
        <v>0</v>
      </c>
      <c r="Q91" s="18"/>
      <c r="R91" s="18"/>
      <c r="S91" s="16"/>
      <c r="T91" s="16" t="e">
        <f t="shared" si="17"/>
        <v>#DIV/0!</v>
      </c>
      <c r="U91" s="16" t="e">
        <f t="shared" si="18"/>
        <v>#DIV/0!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 t="s">
        <v>51</v>
      </c>
      <c r="AG91" s="16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148</v>
      </c>
      <c r="B92" s="1" t="s">
        <v>42</v>
      </c>
      <c r="C92" s="1">
        <v>271</v>
      </c>
      <c r="D92" s="1">
        <v>134</v>
      </c>
      <c r="E92" s="1">
        <v>201</v>
      </c>
      <c r="F92" s="1">
        <v>195</v>
      </c>
      <c r="G92" s="7">
        <v>0.3</v>
      </c>
      <c r="H92" s="1">
        <v>40</v>
      </c>
      <c r="I92" s="1" t="s">
        <v>37</v>
      </c>
      <c r="J92" s="1">
        <v>210</v>
      </c>
      <c r="K92" s="1">
        <f t="shared" si="15"/>
        <v>-9</v>
      </c>
      <c r="L92" s="1"/>
      <c r="M92" s="1"/>
      <c r="N92" s="1">
        <v>131.84</v>
      </c>
      <c r="O92" s="1"/>
      <c r="P92" s="1">
        <f t="shared" si="16"/>
        <v>40.200000000000003</v>
      </c>
      <c r="Q92" s="5">
        <f t="shared" ref="Q92" si="22">10*P92-O92-N92-F92</f>
        <v>75.159999999999968</v>
      </c>
      <c r="R92" s="5"/>
      <c r="S92" s="1"/>
      <c r="T92" s="1">
        <f t="shared" si="17"/>
        <v>10</v>
      </c>
      <c r="U92" s="1">
        <f t="shared" si="18"/>
        <v>8.1303482587064675</v>
      </c>
      <c r="V92" s="1">
        <v>41.2</v>
      </c>
      <c r="W92" s="1">
        <v>39.200000000000003</v>
      </c>
      <c r="X92" s="1">
        <v>42.8</v>
      </c>
      <c r="Y92" s="1">
        <v>43</v>
      </c>
      <c r="Z92" s="1">
        <v>49.8</v>
      </c>
      <c r="AA92" s="1">
        <v>48.8</v>
      </c>
      <c r="AB92" s="1">
        <v>41.4</v>
      </c>
      <c r="AC92" s="1">
        <v>43</v>
      </c>
      <c r="AD92" s="1">
        <v>50.301200000000001</v>
      </c>
      <c r="AE92" s="1">
        <v>49.501199999999997</v>
      </c>
      <c r="AF92" s="1"/>
      <c r="AG92" s="1">
        <f>G92*Q92</f>
        <v>22.547999999999991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149</v>
      </c>
      <c r="B93" s="1" t="s">
        <v>42</v>
      </c>
      <c r="C93" s="1">
        <v>7</v>
      </c>
      <c r="D93" s="1">
        <v>54</v>
      </c>
      <c r="E93" s="1">
        <v>11</v>
      </c>
      <c r="F93" s="1">
        <v>49</v>
      </c>
      <c r="G93" s="7">
        <v>0.12</v>
      </c>
      <c r="H93" s="1">
        <v>45</v>
      </c>
      <c r="I93" s="1" t="s">
        <v>37</v>
      </c>
      <c r="J93" s="1">
        <v>19</v>
      </c>
      <c r="K93" s="1">
        <f t="shared" si="15"/>
        <v>-8</v>
      </c>
      <c r="L93" s="1"/>
      <c r="M93" s="1"/>
      <c r="N93" s="1">
        <v>0</v>
      </c>
      <c r="O93" s="1"/>
      <c r="P93" s="1">
        <f t="shared" si="16"/>
        <v>2.2000000000000002</v>
      </c>
      <c r="Q93" s="5"/>
      <c r="R93" s="5"/>
      <c r="S93" s="1"/>
      <c r="T93" s="1">
        <f t="shared" si="17"/>
        <v>22.27272727272727</v>
      </c>
      <c r="U93" s="1">
        <f t="shared" si="18"/>
        <v>22.27272727272727</v>
      </c>
      <c r="V93" s="1">
        <v>6.8</v>
      </c>
      <c r="W93" s="1">
        <v>8.4</v>
      </c>
      <c r="X93" s="1">
        <v>2.6</v>
      </c>
      <c r="Y93" s="1">
        <v>0.2</v>
      </c>
      <c r="Z93" s="1">
        <v>12</v>
      </c>
      <c r="AA93" s="1">
        <v>19.600000000000001</v>
      </c>
      <c r="AB93" s="1">
        <v>9.1999999999999993</v>
      </c>
      <c r="AC93" s="1">
        <v>1.6</v>
      </c>
      <c r="AD93" s="1">
        <v>25.8</v>
      </c>
      <c r="AE93" s="1">
        <v>28.8</v>
      </c>
      <c r="AF93" s="1" t="s">
        <v>75</v>
      </c>
      <c r="AG93" s="1">
        <f>G93*Q93</f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150</v>
      </c>
      <c r="B94" s="1" t="s">
        <v>36</v>
      </c>
      <c r="C94" s="1">
        <v>6.7690000000000001</v>
      </c>
      <c r="D94" s="1"/>
      <c r="E94" s="1">
        <v>5.6159999999999997</v>
      </c>
      <c r="F94" s="1">
        <v>1.5249999999999999</v>
      </c>
      <c r="G94" s="7">
        <v>1</v>
      </c>
      <c r="H94" s="1">
        <v>180</v>
      </c>
      <c r="I94" s="1" t="s">
        <v>37</v>
      </c>
      <c r="J94" s="1">
        <v>9.6</v>
      </c>
      <c r="K94" s="1">
        <f t="shared" si="15"/>
        <v>-3.984</v>
      </c>
      <c r="L94" s="1"/>
      <c r="M94" s="1"/>
      <c r="N94" s="1">
        <v>0</v>
      </c>
      <c r="O94" s="1"/>
      <c r="P94" s="1">
        <f t="shared" si="16"/>
        <v>1.1232</v>
      </c>
      <c r="Q94" s="5">
        <f>7*P94-O94-N94-F94</f>
        <v>6.3374000000000006</v>
      </c>
      <c r="R94" s="5"/>
      <c r="S94" s="1"/>
      <c r="T94" s="1">
        <f t="shared" si="17"/>
        <v>7.0000000000000009</v>
      </c>
      <c r="U94" s="1">
        <f t="shared" si="18"/>
        <v>1.3577279202279202</v>
      </c>
      <c r="V94" s="1">
        <v>1.8819999999999999</v>
      </c>
      <c r="W94" s="1">
        <v>1.8782000000000001</v>
      </c>
      <c r="X94" s="1">
        <v>2.6183999999999998</v>
      </c>
      <c r="Y94" s="1">
        <v>2.9956</v>
      </c>
      <c r="Z94" s="1">
        <v>2.7841999999999998</v>
      </c>
      <c r="AA94" s="1">
        <v>2.4834000000000001</v>
      </c>
      <c r="AB94" s="1">
        <v>6.9099999999999993</v>
      </c>
      <c r="AC94" s="1">
        <v>8.0177999999999994</v>
      </c>
      <c r="AD94" s="1">
        <v>1.3331999999999999</v>
      </c>
      <c r="AE94" s="1">
        <v>0</v>
      </c>
      <c r="AF94" s="1" t="s">
        <v>75</v>
      </c>
      <c r="AG94" s="1">
        <f>G94*Q94</f>
        <v>6.3374000000000006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</sheetData>
  <autoFilter ref="A3:AG94" xr:uid="{B73D0C6E-DD80-41C2-9D67-258BD41FBD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2025-06-11T08:33:22Z</dcterms:created>
  <dcterms:modified xsi:type="dcterms:W3CDTF">2025-06-11T08:57:25Z</dcterms:modified>
</cp:coreProperties>
</file>