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"/>
    </mc:Choice>
  </mc:AlternateContent>
  <xr:revisionPtr revIDLastSave="0" documentId="13_ncr:1_{4EE6406B-74FA-48E3-97BF-5A240D3281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O7" i="1" s="1"/>
  <c r="L8" i="1"/>
  <c r="O8" i="1" s="1"/>
  <c r="P8" i="1" s="1"/>
  <c r="L9" i="1"/>
  <c r="O9" i="1" s="1"/>
  <c r="L10" i="1"/>
  <c r="O10" i="1" s="1"/>
  <c r="L11" i="1"/>
  <c r="O11" i="1" s="1"/>
  <c r="S11" i="1" s="1"/>
  <c r="L12" i="1"/>
  <c r="O12" i="1" s="1"/>
  <c r="L13" i="1"/>
  <c r="O13" i="1" s="1"/>
  <c r="L14" i="1"/>
  <c r="O14" i="1" s="1"/>
  <c r="S14" i="1" s="1"/>
  <c r="L15" i="1"/>
  <c r="O15" i="1" s="1"/>
  <c r="L16" i="1"/>
  <c r="O16" i="1" s="1"/>
  <c r="L17" i="1"/>
  <c r="O17" i="1" s="1"/>
  <c r="L18" i="1"/>
  <c r="O18" i="1" s="1"/>
  <c r="L19" i="1"/>
  <c r="O19" i="1" s="1"/>
  <c r="L20" i="1"/>
  <c r="O20" i="1" s="1"/>
  <c r="S20" i="1" s="1"/>
  <c r="L21" i="1"/>
  <c r="O21" i="1" s="1"/>
  <c r="P21" i="1" s="1"/>
  <c r="L22" i="1"/>
  <c r="O22" i="1" s="1"/>
  <c r="L23" i="1"/>
  <c r="O23" i="1" s="1"/>
  <c r="P23" i="1" s="1"/>
  <c r="L24" i="1"/>
  <c r="O24" i="1" s="1"/>
  <c r="P24" i="1" s="1"/>
  <c r="L25" i="1"/>
  <c r="O25" i="1" s="1"/>
  <c r="L26" i="1"/>
  <c r="O26" i="1" s="1"/>
  <c r="P26" i="1" s="1"/>
  <c r="L27" i="1"/>
  <c r="O27" i="1" s="1"/>
  <c r="P27" i="1" s="1"/>
  <c r="L28" i="1"/>
  <c r="O28" i="1" s="1"/>
  <c r="S28" i="1" s="1"/>
  <c r="L29" i="1"/>
  <c r="O29" i="1" s="1"/>
  <c r="L30" i="1"/>
  <c r="O30" i="1" s="1"/>
  <c r="L31" i="1"/>
  <c r="O31" i="1" s="1"/>
  <c r="L32" i="1"/>
  <c r="O32" i="1" s="1"/>
  <c r="L33" i="1"/>
  <c r="O33" i="1" s="1"/>
  <c r="L34" i="1"/>
  <c r="O34" i="1" s="1"/>
  <c r="L35" i="1"/>
  <c r="O35" i="1" s="1"/>
  <c r="L36" i="1"/>
  <c r="O36" i="1" s="1"/>
  <c r="S36" i="1" s="1"/>
  <c r="L37" i="1"/>
  <c r="O37" i="1" s="1"/>
  <c r="S37" i="1" s="1"/>
  <c r="L38" i="1"/>
  <c r="O38" i="1" s="1"/>
  <c r="S38" i="1" s="1"/>
  <c r="L39" i="1"/>
  <c r="O39" i="1" s="1"/>
  <c r="P39" i="1" s="1"/>
  <c r="L40" i="1"/>
  <c r="O40" i="1" s="1"/>
  <c r="P40" i="1" s="1"/>
  <c r="L41" i="1"/>
  <c r="O41" i="1" s="1"/>
  <c r="P41" i="1" s="1"/>
  <c r="L42" i="1"/>
  <c r="O42" i="1" s="1"/>
  <c r="P42" i="1" s="1"/>
  <c r="L43" i="1"/>
  <c r="O43" i="1" s="1"/>
  <c r="S43" i="1" s="1"/>
  <c r="L44" i="1"/>
  <c r="O44" i="1" s="1"/>
  <c r="L45" i="1"/>
  <c r="O45" i="1" s="1"/>
  <c r="L46" i="1"/>
  <c r="O46" i="1" s="1"/>
  <c r="L47" i="1"/>
  <c r="O47" i="1" s="1"/>
  <c r="L48" i="1"/>
  <c r="O48" i="1" s="1"/>
  <c r="L49" i="1"/>
  <c r="O49" i="1" s="1"/>
  <c r="L50" i="1"/>
  <c r="O50" i="1" s="1"/>
  <c r="L51" i="1"/>
  <c r="O51" i="1" s="1"/>
  <c r="S51" i="1" s="1"/>
  <c r="L52" i="1"/>
  <c r="O52" i="1" s="1"/>
  <c r="L53" i="1"/>
  <c r="O53" i="1" s="1"/>
  <c r="P53" i="1" s="1"/>
  <c r="L54" i="1"/>
  <c r="O54" i="1" s="1"/>
  <c r="S54" i="1" s="1"/>
  <c r="L55" i="1"/>
  <c r="O55" i="1" s="1"/>
  <c r="L56" i="1"/>
  <c r="O56" i="1" s="1"/>
  <c r="P56" i="1" s="1"/>
  <c r="L57" i="1"/>
  <c r="O57" i="1" s="1"/>
  <c r="S57" i="1" s="1"/>
  <c r="L58" i="1"/>
  <c r="O58" i="1" s="1"/>
  <c r="L59" i="1"/>
  <c r="O59" i="1" s="1"/>
  <c r="P59" i="1" s="1"/>
  <c r="L60" i="1"/>
  <c r="O60" i="1" s="1"/>
  <c r="P60" i="1" s="1"/>
  <c r="L61" i="1"/>
  <c r="O61" i="1" s="1"/>
  <c r="P61" i="1" s="1"/>
  <c r="L62" i="1"/>
  <c r="O62" i="1" s="1"/>
  <c r="S62" i="1" s="1"/>
  <c r="L63" i="1"/>
  <c r="O63" i="1" s="1"/>
  <c r="S63" i="1" s="1"/>
  <c r="L64" i="1"/>
  <c r="O64" i="1" s="1"/>
  <c r="L65" i="1"/>
  <c r="O65" i="1" s="1"/>
  <c r="S65" i="1" s="1"/>
  <c r="L66" i="1"/>
  <c r="O66" i="1" s="1"/>
  <c r="S66" i="1" s="1"/>
  <c r="L67" i="1"/>
  <c r="O67" i="1" s="1"/>
  <c r="L68" i="1"/>
  <c r="O68" i="1" s="1"/>
  <c r="S68" i="1" s="1"/>
  <c r="L69" i="1"/>
  <c r="O69" i="1" s="1"/>
  <c r="S69" i="1" s="1"/>
  <c r="L70" i="1"/>
  <c r="O70" i="1" s="1"/>
  <c r="S70" i="1" s="1"/>
  <c r="L71" i="1"/>
  <c r="O71" i="1" s="1"/>
  <c r="L72" i="1"/>
  <c r="O72" i="1" s="1"/>
  <c r="P72" i="1" s="1"/>
  <c r="L73" i="1"/>
  <c r="O73" i="1" s="1"/>
  <c r="L74" i="1"/>
  <c r="O74" i="1" s="1"/>
  <c r="L75" i="1"/>
  <c r="O75" i="1" s="1"/>
  <c r="L76" i="1"/>
  <c r="O76" i="1" s="1"/>
  <c r="P76" i="1" s="1"/>
  <c r="L77" i="1"/>
  <c r="O77" i="1" s="1"/>
  <c r="L78" i="1"/>
  <c r="O78" i="1" s="1"/>
  <c r="P78" i="1" s="1"/>
  <c r="L79" i="1"/>
  <c r="O79" i="1" s="1"/>
  <c r="P79" i="1" s="1"/>
  <c r="L80" i="1"/>
  <c r="O80" i="1" s="1"/>
  <c r="L81" i="1"/>
  <c r="O81" i="1" s="1"/>
  <c r="L82" i="1"/>
  <c r="O82" i="1" s="1"/>
  <c r="L83" i="1"/>
  <c r="O83" i="1" s="1"/>
  <c r="S83" i="1" s="1"/>
  <c r="L84" i="1"/>
  <c r="O84" i="1" s="1"/>
  <c r="L85" i="1"/>
  <c r="O85" i="1" s="1"/>
  <c r="L86" i="1"/>
  <c r="O86" i="1" s="1"/>
  <c r="L87" i="1"/>
  <c r="O87" i="1" s="1"/>
  <c r="L88" i="1"/>
  <c r="O88" i="1" s="1"/>
  <c r="L89" i="1"/>
  <c r="O89" i="1" s="1"/>
  <c r="P89" i="1" s="1"/>
  <c r="L90" i="1"/>
  <c r="O90" i="1" s="1"/>
  <c r="L91" i="1"/>
  <c r="O91" i="1" s="1"/>
  <c r="T91" i="1" s="1"/>
  <c r="L92" i="1"/>
  <c r="O92" i="1" s="1"/>
  <c r="L93" i="1"/>
  <c r="O93" i="1" s="1"/>
  <c r="T93" i="1" s="1"/>
  <c r="L94" i="1"/>
  <c r="O94" i="1" s="1"/>
  <c r="L95" i="1"/>
  <c r="O95" i="1" s="1"/>
  <c r="T95" i="1" s="1"/>
  <c r="L96" i="1"/>
  <c r="O96" i="1" s="1"/>
  <c r="L6" i="1"/>
  <c r="O6" i="1" s="1"/>
  <c r="P6" i="1" s="1"/>
  <c r="P91" i="1" l="1"/>
  <c r="AF91" i="1" s="1"/>
  <c r="P95" i="1"/>
  <c r="S95" i="1" s="1"/>
  <c r="T96" i="1"/>
  <c r="T94" i="1"/>
  <c r="T92" i="1"/>
  <c r="AF92" i="1"/>
  <c r="T90" i="1"/>
  <c r="S90" i="1"/>
  <c r="P88" i="1"/>
  <c r="S88" i="1" s="1"/>
  <c r="P86" i="1"/>
  <c r="S86" i="1" s="1"/>
  <c r="P84" i="1"/>
  <c r="S84" i="1" s="1"/>
  <c r="P64" i="1"/>
  <c r="S64" i="1" s="1"/>
  <c r="S60" i="1"/>
  <c r="P58" i="1"/>
  <c r="S58" i="1" s="1"/>
  <c r="P52" i="1"/>
  <c r="S52" i="1" s="1"/>
  <c r="S50" i="1"/>
  <c r="S48" i="1"/>
  <c r="S46" i="1"/>
  <c r="P44" i="1"/>
  <c r="S44" i="1" s="1"/>
  <c r="P34" i="1"/>
  <c r="S34" i="1" s="1"/>
  <c r="P32" i="1"/>
  <c r="S32" i="1" s="1"/>
  <c r="P30" i="1"/>
  <c r="S30" i="1" s="1"/>
  <c r="P18" i="1"/>
  <c r="S18" i="1" s="1"/>
  <c r="S16" i="1"/>
  <c r="P10" i="1"/>
  <c r="AF10" i="1" s="1"/>
  <c r="S8" i="1"/>
  <c r="S89" i="1"/>
  <c r="S87" i="1"/>
  <c r="S85" i="1"/>
  <c r="S67" i="1"/>
  <c r="S61" i="1"/>
  <c r="S59" i="1"/>
  <c r="S53" i="1"/>
  <c r="S41" i="1"/>
  <c r="S39" i="1"/>
  <c r="S27" i="1"/>
  <c r="S25" i="1"/>
  <c r="S23" i="1"/>
  <c r="S21" i="1"/>
  <c r="S13" i="1"/>
  <c r="P7" i="1"/>
  <c r="S7" i="1" s="1"/>
  <c r="P9" i="1"/>
  <c r="S9" i="1" s="1"/>
  <c r="S15" i="1"/>
  <c r="P17" i="1"/>
  <c r="AF17" i="1" s="1"/>
  <c r="P19" i="1"/>
  <c r="S19" i="1" s="1"/>
  <c r="P29" i="1"/>
  <c r="AF29" i="1" s="1"/>
  <c r="P31" i="1"/>
  <c r="S31" i="1" s="1"/>
  <c r="P33" i="1"/>
  <c r="AF33" i="1" s="1"/>
  <c r="P35" i="1"/>
  <c r="S35" i="1" s="1"/>
  <c r="P45" i="1"/>
  <c r="AF45" i="1" s="1"/>
  <c r="P47" i="1"/>
  <c r="S47" i="1" s="1"/>
  <c r="P49" i="1"/>
  <c r="AF49" i="1" s="1"/>
  <c r="P55" i="1"/>
  <c r="S55" i="1" s="1"/>
  <c r="P71" i="1"/>
  <c r="S71" i="1" s="1"/>
  <c r="P73" i="1"/>
  <c r="S73" i="1" s="1"/>
  <c r="S75" i="1"/>
  <c r="P77" i="1"/>
  <c r="S77" i="1" s="1"/>
  <c r="S79" i="1"/>
  <c r="S81" i="1"/>
  <c r="S82" i="1"/>
  <c r="S80" i="1"/>
  <c r="S78" i="1"/>
  <c r="S76" i="1"/>
  <c r="S74" i="1"/>
  <c r="S72" i="1"/>
  <c r="S56" i="1"/>
  <c r="S42" i="1"/>
  <c r="S40" i="1"/>
  <c r="S26" i="1"/>
  <c r="S24" i="1"/>
  <c r="S22" i="1"/>
  <c r="S12" i="1"/>
  <c r="S6" i="1"/>
  <c r="S92" i="1"/>
  <c r="T76" i="1"/>
  <c r="T60" i="1"/>
  <c r="T38" i="1"/>
  <c r="T22" i="1"/>
  <c r="T84" i="1"/>
  <c r="T68" i="1"/>
  <c r="T46" i="1"/>
  <c r="T30" i="1"/>
  <c r="T14" i="1"/>
  <c r="T53" i="1"/>
  <c r="S96" i="1"/>
  <c r="T88" i="1"/>
  <c r="T80" i="1"/>
  <c r="T72" i="1"/>
  <c r="T64" i="1"/>
  <c r="T57" i="1"/>
  <c r="T49" i="1"/>
  <c r="T42" i="1"/>
  <c r="T34" i="1"/>
  <c r="T26" i="1"/>
  <c r="T18" i="1"/>
  <c r="T10" i="1"/>
  <c r="T6" i="1"/>
  <c r="S94" i="1"/>
  <c r="T86" i="1"/>
  <c r="T82" i="1"/>
  <c r="T78" i="1"/>
  <c r="T74" i="1"/>
  <c r="T70" i="1"/>
  <c r="T66" i="1"/>
  <c r="T62" i="1"/>
  <c r="T58" i="1"/>
  <c r="T55" i="1"/>
  <c r="T51" i="1"/>
  <c r="T48" i="1"/>
  <c r="T44" i="1"/>
  <c r="T40" i="1"/>
  <c r="T36" i="1"/>
  <c r="T32" i="1"/>
  <c r="T28" i="1"/>
  <c r="T24" i="1"/>
  <c r="T20" i="1"/>
  <c r="T16" i="1"/>
  <c r="T12" i="1"/>
  <c r="T8" i="1"/>
  <c r="S93" i="1"/>
  <c r="S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6" i="1"/>
  <c r="T54" i="1"/>
  <c r="T52" i="1"/>
  <c r="T50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AF96" i="1"/>
  <c r="K96" i="1"/>
  <c r="K95" i="1"/>
  <c r="AF94" i="1"/>
  <c r="K94" i="1"/>
  <c r="AF93" i="1"/>
  <c r="K93" i="1"/>
  <c r="K92" i="1"/>
  <c r="K91" i="1"/>
  <c r="K90" i="1"/>
  <c r="AF89" i="1"/>
  <c r="K89" i="1"/>
  <c r="K88" i="1"/>
  <c r="AF87" i="1"/>
  <c r="K87" i="1"/>
  <c r="K86" i="1"/>
  <c r="AF85" i="1"/>
  <c r="K85" i="1"/>
  <c r="K84" i="1"/>
  <c r="K83" i="1"/>
  <c r="AF82" i="1"/>
  <c r="K82" i="1"/>
  <c r="AF81" i="1"/>
  <c r="K81" i="1"/>
  <c r="AF80" i="1"/>
  <c r="K80" i="1"/>
  <c r="AF79" i="1"/>
  <c r="K79" i="1"/>
  <c r="AF78" i="1"/>
  <c r="K78" i="1"/>
  <c r="AF77" i="1"/>
  <c r="K77" i="1"/>
  <c r="AF76" i="1"/>
  <c r="K76" i="1"/>
  <c r="AF75" i="1"/>
  <c r="K75" i="1"/>
  <c r="AF74" i="1"/>
  <c r="K74" i="1"/>
  <c r="AF73" i="1"/>
  <c r="K73" i="1"/>
  <c r="AF72" i="1"/>
  <c r="K72" i="1"/>
  <c r="K71" i="1"/>
  <c r="K70" i="1"/>
  <c r="K69" i="1"/>
  <c r="K68" i="1"/>
  <c r="AF67" i="1"/>
  <c r="K67" i="1"/>
  <c r="K66" i="1"/>
  <c r="K65" i="1"/>
  <c r="K64" i="1"/>
  <c r="K63" i="1"/>
  <c r="K62" i="1"/>
  <c r="AF61" i="1"/>
  <c r="K61" i="1"/>
  <c r="K60" i="1"/>
  <c r="AF59" i="1"/>
  <c r="K59" i="1"/>
  <c r="K58" i="1"/>
  <c r="K57" i="1"/>
  <c r="AF56" i="1"/>
  <c r="K56" i="1"/>
  <c r="K55" i="1"/>
  <c r="K54" i="1"/>
  <c r="AF53" i="1"/>
  <c r="K53" i="1"/>
  <c r="K52" i="1"/>
  <c r="AF51" i="1"/>
  <c r="K51" i="1"/>
  <c r="AF50" i="1"/>
  <c r="K50" i="1"/>
  <c r="K49" i="1"/>
  <c r="AF48" i="1"/>
  <c r="K48" i="1"/>
  <c r="AF47" i="1"/>
  <c r="K47" i="1"/>
  <c r="AF46" i="1"/>
  <c r="K46" i="1"/>
  <c r="K45" i="1"/>
  <c r="K44" i="1"/>
  <c r="K43" i="1"/>
  <c r="AF42" i="1"/>
  <c r="K42" i="1"/>
  <c r="AF41" i="1"/>
  <c r="K41" i="1"/>
  <c r="AF40" i="1"/>
  <c r="K40" i="1"/>
  <c r="AF39" i="1"/>
  <c r="K39" i="1"/>
  <c r="K38" i="1"/>
  <c r="K37" i="1"/>
  <c r="K36" i="1"/>
  <c r="AF35" i="1"/>
  <c r="K35" i="1"/>
  <c r="K34" i="1"/>
  <c r="K33" i="1"/>
  <c r="AF32" i="1"/>
  <c r="K32" i="1"/>
  <c r="AF31" i="1"/>
  <c r="K31" i="1"/>
  <c r="K30" i="1"/>
  <c r="K29" i="1"/>
  <c r="K28" i="1"/>
  <c r="AF27" i="1"/>
  <c r="K27" i="1"/>
  <c r="AF26" i="1"/>
  <c r="K26" i="1"/>
  <c r="AF25" i="1"/>
  <c r="K25" i="1"/>
  <c r="AF24" i="1"/>
  <c r="K24" i="1"/>
  <c r="AF23" i="1"/>
  <c r="K23" i="1"/>
  <c r="AF22" i="1"/>
  <c r="K22" i="1"/>
  <c r="AF21" i="1"/>
  <c r="K21" i="1"/>
  <c r="K20" i="1"/>
  <c r="K19" i="1"/>
  <c r="K18" i="1"/>
  <c r="K17" i="1"/>
  <c r="AF16" i="1"/>
  <c r="K16" i="1"/>
  <c r="AF15" i="1"/>
  <c r="K15" i="1"/>
  <c r="K14" i="1"/>
  <c r="AF13" i="1"/>
  <c r="K13" i="1"/>
  <c r="AF12" i="1"/>
  <c r="K12" i="1"/>
  <c r="K11" i="1"/>
  <c r="K10" i="1"/>
  <c r="K9" i="1"/>
  <c r="K8" i="1"/>
  <c r="K7" i="1"/>
  <c r="AF6" i="1"/>
  <c r="K6" i="1"/>
  <c r="AD5" i="1"/>
  <c r="AC5" i="1"/>
  <c r="AB5" i="1"/>
  <c r="AA5" i="1"/>
  <c r="Z5" i="1"/>
  <c r="Y5" i="1"/>
  <c r="X5" i="1"/>
  <c r="W5" i="1"/>
  <c r="V5" i="1"/>
  <c r="U5" i="1"/>
  <c r="Q5" i="1"/>
  <c r="O5" i="1"/>
  <c r="N5" i="1"/>
  <c r="M5" i="1"/>
  <c r="L5" i="1"/>
  <c r="J5" i="1"/>
  <c r="F5" i="1"/>
  <c r="E5" i="1"/>
  <c r="AF30" i="1" l="1"/>
  <c r="AF71" i="1"/>
  <c r="AF7" i="1"/>
  <c r="AF8" i="1"/>
  <c r="AF19" i="1"/>
  <c r="AF55" i="1"/>
  <c r="AF95" i="1"/>
  <c r="AF18" i="1"/>
  <c r="AF34" i="1"/>
  <c r="AF44" i="1"/>
  <c r="P5" i="1"/>
  <c r="AF52" i="1"/>
  <c r="AF58" i="1"/>
  <c r="AF60" i="1"/>
  <c r="AF64" i="1"/>
  <c r="AF84" i="1"/>
  <c r="AF86" i="1"/>
  <c r="AF88" i="1"/>
  <c r="AF90" i="1"/>
  <c r="S17" i="1"/>
  <c r="S29" i="1"/>
  <c r="S33" i="1"/>
  <c r="S45" i="1"/>
  <c r="S49" i="1"/>
  <c r="S10" i="1"/>
  <c r="AF9" i="1"/>
  <c r="K5" i="1"/>
  <c r="AF5" i="1" l="1"/>
</calcChain>
</file>

<file path=xl/sharedStrings.xml><?xml version="1.0" encoding="utf-8"?>
<sst xmlns="http://schemas.openxmlformats.org/spreadsheetml/2006/main" count="366" uniqueCount="147">
  <si>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</si>
  <si>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</si>
  <si>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</si>
  <si>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</si>
  <si>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</si>
  <si>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</si>
  <si>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</si>
  <si>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</si>
  <si>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</si>
  <si>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</si>
  <si>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</si>
  <si>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</si>
  <si>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</si>
  <si>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</si>
  <si>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</si>
  <si>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</si>
  <si>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</si>
  <si>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</si>
  <si>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</si>
  <si>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</si>
  <si>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</si>
  <si>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</si>
  <si>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</si>
  <si>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09,06,</t>
  </si>
  <si>
    <t>11,06,</t>
  </si>
  <si>
    <t>05,06,</t>
  </si>
  <si>
    <t>04,06,</t>
  </si>
  <si>
    <t>29,05,</t>
  </si>
  <si>
    <t>28,05,</t>
  </si>
  <si>
    <t>22,05,</t>
  </si>
  <si>
    <t>16,05,</t>
  </si>
  <si>
    <t>15,05,</t>
  </si>
  <si>
    <t>14,05,</t>
  </si>
  <si>
    <t>08,05,</t>
  </si>
  <si>
    <t>07,05,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</si>
  <si>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</si>
  <si>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</si>
  <si>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</si>
  <si>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</si>
  <si>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</si>
  <si>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</si>
  <si>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</si>
  <si>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</si>
  <si>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с 24,04,25 заказываем / Мера</t>
  </si>
  <si>
    <t xml:space="preserve"> 032  Сосиски Вязанка Сливочные, Вязанка амицел МГС, 0.45кг, ПОКОМ</t>
  </si>
  <si>
    <t>ТМА май / с 24,04,25 заказываем</t>
  </si>
  <si>
    <t xml:space="preserve"> 047  Кол Баварская, белков.обол. в термоусад. пакете 0.17 кг, ТМ Стародворье  ПОКОМ</t>
  </si>
  <si>
    <t>нет потребности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</si>
  <si>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</si>
  <si>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</si>
  <si>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</si>
  <si>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</si>
  <si>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</si>
  <si>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Мера / ТМА июнь</t>
  </si>
  <si>
    <t xml:space="preserve"> 201  Ветчина Нежная ТМ Особый рецепт, (2,5кг), ПОКОМ</t>
  </si>
  <si>
    <t>ТМА май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</si>
  <si>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</si>
  <si>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</si>
  <si>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ТМА июнь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</si>
  <si>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</si>
  <si>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</si>
  <si>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май_июнь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</si>
  <si>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</si>
  <si>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</si>
  <si>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</si>
  <si>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</si>
  <si>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</si>
  <si>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</si>
  <si>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</si>
  <si>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</si>
  <si>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</si>
  <si>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</si>
  <si>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</si>
  <si>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</si>
  <si>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ТМА май / Мера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</si>
  <si>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</si>
  <si>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</si>
  <si>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</si>
  <si>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</si>
  <si>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</si>
  <si>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 / 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</si>
  <si>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</si>
  <si>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</si>
  <si>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</si>
  <si>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</si>
  <si>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</si>
  <si>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>не в матрице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</si>
  <si>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</si>
  <si>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</si>
  <si>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</si>
  <si>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>ВНИМАНИЕ / матрица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</si>
  <si>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</si>
  <si>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</si>
  <si>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</si>
  <si>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</si>
  <si>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</si>
  <si>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нет в бланке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</si>
  <si>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</si>
  <si>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</si>
  <si>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</si>
  <si>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</si>
  <si>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</si>
  <si>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</si>
  <si>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</si>
  <si>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</si>
  <si>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</si>
  <si>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</si>
  <si>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</si>
  <si>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</si>
  <si>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</si>
  <si>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</si>
  <si>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</si>
  <si>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</si>
  <si>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>Мера / заказываем с 30,05,25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</si>
  <si>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</si>
  <si>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</si>
  <si>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</si>
  <si>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</si>
  <si>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</si>
  <si>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</si>
  <si>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</si>
  <si>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</si>
  <si>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</si>
  <si>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</si>
  <si>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</si>
  <si>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</si>
  <si>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</si>
  <si>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нужно увеличить продажи!!!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</si>
  <si>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</si>
  <si>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</si>
  <si>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</si>
  <si>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</si>
  <si>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</si>
  <si>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</si>
  <si>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</si>
  <si>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</si>
  <si>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</si>
  <si>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</si>
  <si>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23,01,25 в уценку 70шт.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</si>
  <si>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</si>
  <si>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</si>
  <si>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</si>
  <si>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</si>
  <si>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</si>
  <si>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новинка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</si>
  <si>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</si>
  <si>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26,04,25 списание 11шт (недостача)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</si>
</sst>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4" fillId="8" borderId="1" xfId="1" applyNumberFormat="1" applyFont="1" applyFill="1"/>
    <xf numFmtId="164" fontId="5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7" width="7" customWidth="1"/>
    <col min="18" max="18" width="21" customWidth="1"/>
    <col min="19" max="20" width="5" customWidth="1"/>
    <col min="21" max="30" width="6" customWidth="1"/>
    <col min="31" max="31" width="42.140625" customWidth="1"/>
    <col min="32" max="32" width="7" customWidth="1"/>
    <col min="33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SUM(E6:E497)</f>
        <v>20686.501</v>
      </c>
      <c r="F5" s="4">
        <f>SUM(F6:F497)</f>
        <v>11877.337</v>
      </c>
      <c r="G5" s="7"/>
      <c r="H5" s="1"/>
      <c r="I5" s="1"/>
      <c r="J5" s="4">
        <f>SUM(J6:J497)</f>
        <v>11856.26</v>
      </c>
      <c r="K5" s="4">
        <f>SUM(K6:K497)</f>
        <v>8830.2409999999982</v>
      </c>
      <c r="L5" s="4">
        <f>SUM(L6:L497)</f>
        <v>11316.120000000003</v>
      </c>
      <c r="M5" s="4">
        <f>SUM(M6:M497)</f>
        <v>9370.3809999999994</v>
      </c>
      <c r="N5" s="4">
        <f>SUM(N6:N497)</f>
        <v>2080.1770999999999</v>
      </c>
      <c r="O5" s="4">
        <f>SUM(O6:O497)</f>
        <v>2263.2239999999997</v>
      </c>
      <c r="P5" s="4">
        <f>SUM(P6:P497)</f>
        <v>8754.1910999999982</v>
      </c>
      <c r="Q5" s="4">
        <f>SUM(Q6:Q497)</f>
        <v>0</v>
      </c>
      <c r="R5" s="1"/>
      <c r="S5" s="1"/>
      <c r="T5" s="1"/>
      <c r="U5" s="4">
        <f>SUM(U6:U497)</f>
        <v>1770.4943999999994</v>
      </c>
      <c r="V5" s="4">
        <f>SUM(V6:V497)</f>
        <v>1722.6910000000003</v>
      </c>
      <c r="W5" s="4">
        <f>SUM(W6:W497)</f>
        <v>2058.3510000000006</v>
      </c>
      <c r="X5" s="4">
        <f>SUM(X6:X497)</f>
        <v>2122.645</v>
      </c>
      <c r="Y5" s="4">
        <f>SUM(Y6:Y497)</f>
        <v>2012.0872000000004</v>
      </c>
      <c r="Z5" s="4">
        <f>SUM(Z6:Z497)</f>
        <v>2000.6708000000008</v>
      </c>
      <c r="AA5" s="4">
        <f>SUM(AA6:AA497)</f>
        <v>1747.1678000000004</v>
      </c>
      <c r="AB5" s="4">
        <f>SUM(AB6:AB497)</f>
        <v>1751.0594000000001</v>
      </c>
      <c r="AC5" s="4">
        <f>SUM(AC6:AC497)</f>
        <v>2018.8829999999989</v>
      </c>
      <c r="AD5" s="4">
        <f>SUM(AD6:AD497)</f>
        <v>2036.0125999999998</v>
      </c>
      <c r="AE5" s="1"/>
      <c r="AF5" s="4">
        <f>SUM(AF6:AF497)</f>
        <v>6818.5371000000014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35</v>
      </c>
      <c r="B6" s="1" t="s">
        <v>36</v>
      </c>
      <c r="C6" s="1">
        <v>32.973999999999997</v>
      </c>
      <c r="D6" s="1">
        <v>132.35</v>
      </c>
      <c r="E6" s="1">
        <v>95.162000000000006</v>
      </c>
      <c r="F6" s="1">
        <v>66.108999999999995</v>
      </c>
      <c r="G6" s="7">
        <v>1</v>
      </c>
      <c r="H6" s="1">
        <v>50</v>
      </c>
      <c r="I6" s="1" t="s">
        <v>37</v>
      </c>
      <c r="J6" s="1">
        <v>102.7</v>
      </c>
      <c r="K6" s="1">
        <f t="shared" ref="K6:K37" si="0">E6-J6</f>
        <v>-7.5379999999999967</v>
      </c>
      <c r="L6" s="1">
        <f>E6-M6</f>
        <v>95.162000000000006</v>
      </c>
      <c r="M6" s="1"/>
      <c r="N6" s="1"/>
      <c r="O6" s="1">
        <f>L6/5</f>
        <v>19.032400000000003</v>
      </c>
      <c r="P6" s="5">
        <f>9*O6-N6-F6</f>
        <v>105.18260000000002</v>
      </c>
      <c r="Q6" s="5"/>
      <c r="R6" s="1"/>
      <c r="S6" s="1">
        <f>(F6+N6+P6)/O6</f>
        <v>9</v>
      </c>
      <c r="T6" s="1">
        <f>(F6+N6)/O6</f>
        <v>3.4734978247619841</v>
      </c>
      <c r="U6" s="1">
        <v>10.304600000000001</v>
      </c>
      <c r="V6" s="1">
        <v>6.4379999999999997</v>
      </c>
      <c r="W6" s="1">
        <v>15.356999999999999</v>
      </c>
      <c r="X6" s="1">
        <v>16.145800000000001</v>
      </c>
      <c r="Y6" s="1">
        <v>8.0068000000000001</v>
      </c>
      <c r="Z6" s="1">
        <v>7.2012</v>
      </c>
      <c r="AA6" s="1">
        <v>14.114000000000001</v>
      </c>
      <c r="AB6" s="1">
        <v>13.494</v>
      </c>
      <c r="AC6" s="1">
        <v>13.7986</v>
      </c>
      <c r="AD6" s="1">
        <v>16.076799999999999</v>
      </c>
      <c r="AE6" s="1"/>
      <c r="AF6" s="1">
        <f>G6*P6</f>
        <v>105.18260000000002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38</v>
      </c>
      <c r="B7" s="1" t="s">
        <v>36</v>
      </c>
      <c r="C7" s="1">
        <v>42.146000000000001</v>
      </c>
      <c r="D7" s="1">
        <v>432.221</v>
      </c>
      <c r="E7" s="1">
        <v>216.67500000000001</v>
      </c>
      <c r="F7" s="1">
        <v>249.36799999999999</v>
      </c>
      <c r="G7" s="7">
        <v>1</v>
      </c>
      <c r="H7" s="1">
        <v>45</v>
      </c>
      <c r="I7" s="1" t="s">
        <v>37</v>
      </c>
      <c r="J7" s="1">
        <v>208.35</v>
      </c>
      <c r="K7" s="1">
        <f t="shared" si="0"/>
        <v>8.3250000000000171</v>
      </c>
      <c r="L7" s="1">
        <f t="shared" ref="L7:L68" si="1">E7-M7</f>
        <v>216.67500000000001</v>
      </c>
      <c r="M7" s="1"/>
      <c r="N7" s="1"/>
      <c r="O7" s="1">
        <f t="shared" ref="O7:O68" si="2">L7/5</f>
        <v>43.335000000000001</v>
      </c>
      <c r="P7" s="5">
        <f t="shared" ref="P7:P10" si="3">10*O7-N7-F7</f>
        <v>183.98200000000003</v>
      </c>
      <c r="Q7" s="5"/>
      <c r="R7" s="1"/>
      <c r="S7" s="1">
        <f t="shared" ref="S7:S68" si="4">(F7+N7+P7)/O7</f>
        <v>10</v>
      </c>
      <c r="T7" s="1">
        <f t="shared" ref="T7:T68" si="5">(F7+N7)/O7</f>
        <v>5.754424829814238</v>
      </c>
      <c r="U7" s="1">
        <v>35.474600000000002</v>
      </c>
      <c r="V7" s="1">
        <v>31.379200000000001</v>
      </c>
      <c r="W7" s="1">
        <v>40.349600000000002</v>
      </c>
      <c r="X7" s="1">
        <v>44.0062</v>
      </c>
      <c r="Y7" s="1">
        <v>29.8416</v>
      </c>
      <c r="Z7" s="1">
        <v>25.1328</v>
      </c>
      <c r="AA7" s="1">
        <v>22.0688</v>
      </c>
      <c r="AB7" s="1">
        <v>23.175599999999999</v>
      </c>
      <c r="AC7" s="1">
        <v>25.8568</v>
      </c>
      <c r="AD7" s="1">
        <v>26.197399999999998</v>
      </c>
      <c r="AE7" s="1" t="s">
        <v>39</v>
      </c>
      <c r="AF7" s="1">
        <f>G7*P7</f>
        <v>183.98200000000003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40</v>
      </c>
      <c r="B8" s="1" t="s">
        <v>36</v>
      </c>
      <c r="C8" s="1">
        <v>99.024000000000001</v>
      </c>
      <c r="D8" s="1">
        <v>201.791</v>
      </c>
      <c r="E8" s="1">
        <v>227.51300000000001</v>
      </c>
      <c r="F8" s="1">
        <v>65.054000000000002</v>
      </c>
      <c r="G8" s="7">
        <v>1</v>
      </c>
      <c r="H8" s="1">
        <v>45</v>
      </c>
      <c r="I8" s="1" t="s">
        <v>37</v>
      </c>
      <c r="J8" s="1">
        <v>226.85</v>
      </c>
      <c r="K8" s="1">
        <f t="shared" si="0"/>
        <v>0.66300000000001091</v>
      </c>
      <c r="L8" s="1">
        <f t="shared" si="1"/>
        <v>227.51300000000001</v>
      </c>
      <c r="M8" s="1"/>
      <c r="N8" s="1">
        <v>79.037399999999963</v>
      </c>
      <c r="O8" s="1">
        <f t="shared" si="2"/>
        <v>45.502600000000001</v>
      </c>
      <c r="P8" s="5">
        <f>9*O8-N8-F8</f>
        <v>265.43200000000013</v>
      </c>
      <c r="Q8" s="5"/>
      <c r="R8" s="1"/>
      <c r="S8" s="1">
        <f t="shared" si="4"/>
        <v>9.0000000000000018</v>
      </c>
      <c r="T8" s="1">
        <f t="shared" si="5"/>
        <v>3.1666630038723054</v>
      </c>
      <c r="U8" s="1">
        <v>27.386800000000001</v>
      </c>
      <c r="V8" s="1">
        <v>25.0976</v>
      </c>
      <c r="W8" s="1">
        <v>31.349</v>
      </c>
      <c r="X8" s="1">
        <v>29.087599999999998</v>
      </c>
      <c r="Y8" s="1">
        <v>26.9236</v>
      </c>
      <c r="Z8" s="1">
        <v>27.844200000000001</v>
      </c>
      <c r="AA8" s="1">
        <v>34.395000000000003</v>
      </c>
      <c r="AB8" s="1">
        <v>32.547199999999997</v>
      </c>
      <c r="AC8" s="1">
        <v>29.2956</v>
      </c>
      <c r="AD8" s="1">
        <v>30.4148</v>
      </c>
      <c r="AE8" s="1"/>
      <c r="AF8" s="1">
        <f>G8*P8</f>
        <v>265.43200000000013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41</v>
      </c>
      <c r="B9" s="1" t="s">
        <v>42</v>
      </c>
      <c r="C9" s="1"/>
      <c r="D9" s="1">
        <v>642</v>
      </c>
      <c r="E9" s="1">
        <v>218</v>
      </c>
      <c r="F9" s="1">
        <v>424</v>
      </c>
      <c r="G9" s="7">
        <v>0.45</v>
      </c>
      <c r="H9" s="1">
        <v>45</v>
      </c>
      <c r="I9" s="1" t="s">
        <v>37</v>
      </c>
      <c r="J9" s="1">
        <v>218</v>
      </c>
      <c r="K9" s="1">
        <f t="shared" si="0"/>
        <v>0</v>
      </c>
      <c r="L9" s="1">
        <f t="shared" si="1"/>
        <v>218</v>
      </c>
      <c r="M9" s="1"/>
      <c r="N9" s="1"/>
      <c r="O9" s="1">
        <f t="shared" si="2"/>
        <v>43.6</v>
      </c>
      <c r="P9" s="5">
        <f t="shared" si="3"/>
        <v>12</v>
      </c>
      <c r="Q9" s="5"/>
      <c r="R9" s="1"/>
      <c r="S9" s="1">
        <f t="shared" si="4"/>
        <v>10</v>
      </c>
      <c r="T9" s="1">
        <f t="shared" si="5"/>
        <v>9.7247706422018343</v>
      </c>
      <c r="U9" s="1">
        <v>32.4</v>
      </c>
      <c r="V9" s="1">
        <v>36.799999999999997</v>
      </c>
      <c r="W9" s="1">
        <v>52.8</v>
      </c>
      <c r="X9" s="1">
        <v>54.6</v>
      </c>
      <c r="Y9" s="1">
        <v>33.799999999999997</v>
      </c>
      <c r="Z9" s="1">
        <v>42.8</v>
      </c>
      <c r="AA9" s="1">
        <v>36.200000000000003</v>
      </c>
      <c r="AB9" s="1">
        <v>31.4</v>
      </c>
      <c r="AC9" s="1">
        <v>23.4</v>
      </c>
      <c r="AD9" s="1">
        <v>23</v>
      </c>
      <c r="AE9" s="1" t="s">
        <v>43</v>
      </c>
      <c r="AF9" s="1">
        <f>G9*P9</f>
        <v>5.4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44</v>
      </c>
      <c r="B10" s="1" t="s">
        <v>42</v>
      </c>
      <c r="C10" s="1"/>
      <c r="D10" s="1">
        <v>348</v>
      </c>
      <c r="E10" s="1">
        <v>161</v>
      </c>
      <c r="F10" s="1">
        <v>187</v>
      </c>
      <c r="G10" s="7">
        <v>0.45</v>
      </c>
      <c r="H10" s="1">
        <v>45</v>
      </c>
      <c r="I10" s="1" t="s">
        <v>37</v>
      </c>
      <c r="J10" s="1">
        <v>160</v>
      </c>
      <c r="K10" s="1">
        <f t="shared" si="0"/>
        <v>1</v>
      </c>
      <c r="L10" s="1">
        <f t="shared" si="1"/>
        <v>161</v>
      </c>
      <c r="M10" s="1"/>
      <c r="N10" s="1"/>
      <c r="O10" s="1">
        <f t="shared" si="2"/>
        <v>32.200000000000003</v>
      </c>
      <c r="P10" s="5">
        <f t="shared" si="3"/>
        <v>135</v>
      </c>
      <c r="Q10" s="5"/>
      <c r="R10" s="1"/>
      <c r="S10" s="1">
        <f t="shared" si="4"/>
        <v>10</v>
      </c>
      <c r="T10" s="1">
        <f t="shared" si="5"/>
        <v>5.8074534161490678</v>
      </c>
      <c r="U10" s="1">
        <v>34.799999999999997</v>
      </c>
      <c r="V10" s="1">
        <v>43.2</v>
      </c>
      <c r="W10" s="1">
        <v>43.6</v>
      </c>
      <c r="X10" s="1">
        <v>45.8</v>
      </c>
      <c r="Y10" s="1">
        <v>43</v>
      </c>
      <c r="Z10" s="1">
        <v>37</v>
      </c>
      <c r="AA10" s="1">
        <v>3.4</v>
      </c>
      <c r="AB10" s="1">
        <v>0</v>
      </c>
      <c r="AC10" s="1">
        <v>32</v>
      </c>
      <c r="AD10" s="1">
        <v>43.2</v>
      </c>
      <c r="AE10" s="1" t="s">
        <v>45</v>
      </c>
      <c r="AF10" s="1">
        <f>G10*P10</f>
        <v>60.75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4" t="s">
        <v>46</v>
      </c>
      <c r="B11" s="14" t="s">
        <v>42</v>
      </c>
      <c r="C11" s="14"/>
      <c r="D11" s="14"/>
      <c r="E11" s="14"/>
      <c r="F11" s="14"/>
      <c r="G11" s="15">
        <v>0</v>
      </c>
      <c r="H11" s="14">
        <v>180</v>
      </c>
      <c r="I11" s="14" t="s">
        <v>37</v>
      </c>
      <c r="J11" s="14"/>
      <c r="K11" s="14">
        <f t="shared" si="0"/>
        <v>0</v>
      </c>
      <c r="L11" s="14">
        <f t="shared" si="1"/>
        <v>0</v>
      </c>
      <c r="M11" s="14"/>
      <c r="N11" s="14"/>
      <c r="O11" s="14">
        <f t="shared" si="2"/>
        <v>0</v>
      </c>
      <c r="P11" s="16"/>
      <c r="Q11" s="16"/>
      <c r="R11" s="14"/>
      <c r="S11" s="14" t="e">
        <f t="shared" si="4"/>
        <v>#DIV/0!</v>
      </c>
      <c r="T11" s="14" t="e">
        <f t="shared" si="5"/>
        <v>#DIV/0!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 t="s">
        <v>47</v>
      </c>
      <c r="AF11" s="14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48</v>
      </c>
      <c r="B12" s="1" t="s">
        <v>42</v>
      </c>
      <c r="C12" s="1">
        <v>32</v>
      </c>
      <c r="D12" s="1"/>
      <c r="E12" s="1">
        <v>10</v>
      </c>
      <c r="F12" s="1">
        <v>19</v>
      </c>
      <c r="G12" s="7">
        <v>0.3</v>
      </c>
      <c r="H12" s="1">
        <v>40</v>
      </c>
      <c r="I12" s="1" t="s">
        <v>37</v>
      </c>
      <c r="J12" s="1">
        <v>13</v>
      </c>
      <c r="K12" s="1">
        <f t="shared" si="0"/>
        <v>-3</v>
      </c>
      <c r="L12" s="1">
        <f t="shared" si="1"/>
        <v>10</v>
      </c>
      <c r="M12" s="1"/>
      <c r="N12" s="1"/>
      <c r="O12" s="1">
        <f t="shared" si="2"/>
        <v>2</v>
      </c>
      <c r="P12" s="5"/>
      <c r="Q12" s="5"/>
      <c r="R12" s="1"/>
      <c r="S12" s="1">
        <f t="shared" si="4"/>
        <v>9.5</v>
      </c>
      <c r="T12" s="1">
        <f t="shared" si="5"/>
        <v>9.5</v>
      </c>
      <c r="U12" s="1">
        <v>0</v>
      </c>
      <c r="V12" s="1">
        <v>1.4</v>
      </c>
      <c r="W12" s="1">
        <v>1</v>
      </c>
      <c r="X12" s="1">
        <v>1</v>
      </c>
      <c r="Y12" s="1">
        <v>3</v>
      </c>
      <c r="Z12" s="1">
        <v>2.4</v>
      </c>
      <c r="AA12" s="1">
        <v>1.6</v>
      </c>
      <c r="AB12" s="1">
        <v>1.8</v>
      </c>
      <c r="AC12" s="1">
        <v>3</v>
      </c>
      <c r="AD12" s="1">
        <v>3.8</v>
      </c>
      <c r="AE12" s="1"/>
      <c r="AF12" s="1">
        <f>G12*P12</f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49</v>
      </c>
      <c r="B13" s="1" t="s">
        <v>42</v>
      </c>
      <c r="C13" s="1">
        <v>32</v>
      </c>
      <c r="D13" s="1">
        <v>45</v>
      </c>
      <c r="E13" s="1">
        <v>13</v>
      </c>
      <c r="F13" s="1">
        <v>64</v>
      </c>
      <c r="G13" s="7">
        <v>0.17</v>
      </c>
      <c r="H13" s="1">
        <v>180</v>
      </c>
      <c r="I13" s="1" t="s">
        <v>37</v>
      </c>
      <c r="J13" s="1">
        <v>13</v>
      </c>
      <c r="K13" s="1">
        <f t="shared" si="0"/>
        <v>0</v>
      </c>
      <c r="L13" s="1">
        <f t="shared" si="1"/>
        <v>13</v>
      </c>
      <c r="M13" s="1"/>
      <c r="N13" s="1"/>
      <c r="O13" s="1">
        <f t="shared" si="2"/>
        <v>2.6</v>
      </c>
      <c r="P13" s="5"/>
      <c r="Q13" s="5"/>
      <c r="R13" s="1"/>
      <c r="S13" s="1">
        <f t="shared" si="4"/>
        <v>24.615384615384613</v>
      </c>
      <c r="T13" s="1">
        <f t="shared" si="5"/>
        <v>24.615384615384613</v>
      </c>
      <c r="U13" s="1">
        <v>3</v>
      </c>
      <c r="V13" s="1">
        <v>6.8</v>
      </c>
      <c r="W13" s="1">
        <v>4.8</v>
      </c>
      <c r="X13" s="1">
        <v>2</v>
      </c>
      <c r="Y13" s="1">
        <v>4.8</v>
      </c>
      <c r="Z13" s="1">
        <v>5.2</v>
      </c>
      <c r="AA13" s="1">
        <v>4</v>
      </c>
      <c r="AB13" s="1">
        <v>4.5999999999999996</v>
      </c>
      <c r="AC13" s="1">
        <v>4.8</v>
      </c>
      <c r="AD13" s="1">
        <v>6.2</v>
      </c>
      <c r="AE13" s="18" t="s">
        <v>127</v>
      </c>
      <c r="AF13" s="1">
        <f>G13*P13</f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4" t="s">
        <v>50</v>
      </c>
      <c r="B14" s="14" t="s">
        <v>42</v>
      </c>
      <c r="C14" s="14"/>
      <c r="D14" s="14"/>
      <c r="E14" s="14"/>
      <c r="F14" s="14"/>
      <c r="G14" s="15">
        <v>0</v>
      </c>
      <c r="H14" s="14">
        <v>50</v>
      </c>
      <c r="I14" s="14" t="s">
        <v>37</v>
      </c>
      <c r="J14" s="14"/>
      <c r="K14" s="14">
        <f t="shared" si="0"/>
        <v>0</v>
      </c>
      <c r="L14" s="14">
        <f t="shared" si="1"/>
        <v>0</v>
      </c>
      <c r="M14" s="14"/>
      <c r="N14" s="14"/>
      <c r="O14" s="14">
        <f t="shared" si="2"/>
        <v>0</v>
      </c>
      <c r="P14" s="16"/>
      <c r="Q14" s="16"/>
      <c r="R14" s="14"/>
      <c r="S14" s="14" t="e">
        <f t="shared" si="4"/>
        <v>#DIV/0!</v>
      </c>
      <c r="T14" s="14" t="e">
        <f t="shared" si="5"/>
        <v>#DIV/0!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 t="s">
        <v>47</v>
      </c>
      <c r="AF14" s="1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51</v>
      </c>
      <c r="B15" s="1" t="s">
        <v>42</v>
      </c>
      <c r="C15" s="1">
        <v>51</v>
      </c>
      <c r="D15" s="1">
        <v>132</v>
      </c>
      <c r="E15" s="1">
        <v>46</v>
      </c>
      <c r="F15" s="1">
        <v>136</v>
      </c>
      <c r="G15" s="7">
        <v>0.35</v>
      </c>
      <c r="H15" s="1">
        <v>50</v>
      </c>
      <c r="I15" s="1" t="s">
        <v>37</v>
      </c>
      <c r="J15" s="1">
        <v>59</v>
      </c>
      <c r="K15" s="1">
        <f t="shared" si="0"/>
        <v>-13</v>
      </c>
      <c r="L15" s="1">
        <f t="shared" si="1"/>
        <v>46</v>
      </c>
      <c r="M15" s="1"/>
      <c r="N15" s="1"/>
      <c r="O15" s="1">
        <f t="shared" si="2"/>
        <v>9.1999999999999993</v>
      </c>
      <c r="P15" s="5"/>
      <c r="Q15" s="5"/>
      <c r="R15" s="1"/>
      <c r="S15" s="1">
        <f t="shared" si="4"/>
        <v>14.782608695652176</v>
      </c>
      <c r="T15" s="1">
        <f t="shared" si="5"/>
        <v>14.782608695652176</v>
      </c>
      <c r="U15" s="1">
        <v>6</v>
      </c>
      <c r="V15" s="1">
        <v>7.6</v>
      </c>
      <c r="W15" s="1">
        <v>18.600000000000001</v>
      </c>
      <c r="X15" s="1">
        <v>18.600000000000001</v>
      </c>
      <c r="Y15" s="1">
        <v>13</v>
      </c>
      <c r="Z15" s="1">
        <v>10.199999999999999</v>
      </c>
      <c r="AA15" s="1">
        <v>5</v>
      </c>
      <c r="AB15" s="1">
        <v>6.4</v>
      </c>
      <c r="AC15" s="1">
        <v>18.399999999999999</v>
      </c>
      <c r="AD15" s="1">
        <v>17.2</v>
      </c>
      <c r="AE15" s="1"/>
      <c r="AF15" s="1">
        <f>G15*P15</f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52</v>
      </c>
      <c r="B16" s="1" t="s">
        <v>36</v>
      </c>
      <c r="C16" s="1">
        <v>134.88999999999999</v>
      </c>
      <c r="D16" s="1">
        <v>711.86400000000003</v>
      </c>
      <c r="E16" s="1">
        <v>336.005</v>
      </c>
      <c r="F16" s="1">
        <v>502.82100000000003</v>
      </c>
      <c r="G16" s="7">
        <v>1</v>
      </c>
      <c r="H16" s="1">
        <v>55</v>
      </c>
      <c r="I16" s="1" t="s">
        <v>37</v>
      </c>
      <c r="J16" s="1">
        <v>223.21</v>
      </c>
      <c r="K16" s="1">
        <f t="shared" si="0"/>
        <v>112.79499999999999</v>
      </c>
      <c r="L16" s="1">
        <f t="shared" si="1"/>
        <v>235.62200000000001</v>
      </c>
      <c r="M16" s="1">
        <v>100.383</v>
      </c>
      <c r="N16" s="1"/>
      <c r="O16" s="1">
        <f t="shared" si="2"/>
        <v>47.124400000000001</v>
      </c>
      <c r="P16" s="5"/>
      <c r="Q16" s="5"/>
      <c r="R16" s="1"/>
      <c r="S16" s="1">
        <f t="shared" si="4"/>
        <v>10.67007749700792</v>
      </c>
      <c r="T16" s="1">
        <f t="shared" si="5"/>
        <v>10.67007749700792</v>
      </c>
      <c r="U16" s="1">
        <v>35.6798</v>
      </c>
      <c r="V16" s="1">
        <v>30.56519999999999</v>
      </c>
      <c r="W16" s="1">
        <v>43.460999999999999</v>
      </c>
      <c r="X16" s="1">
        <v>40.994</v>
      </c>
      <c r="Y16" s="1">
        <v>27.955200000000001</v>
      </c>
      <c r="Z16" s="1">
        <v>35.686</v>
      </c>
      <c r="AA16" s="1">
        <v>38.351199999999999</v>
      </c>
      <c r="AB16" s="1">
        <v>36.602400000000003</v>
      </c>
      <c r="AC16" s="1">
        <v>38.792999999999999</v>
      </c>
      <c r="AD16" s="1">
        <v>35.287400000000012</v>
      </c>
      <c r="AE16" s="1" t="s">
        <v>53</v>
      </c>
      <c r="AF16" s="1">
        <f>G16*P16</f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54</v>
      </c>
      <c r="B17" s="1" t="s">
        <v>36</v>
      </c>
      <c r="C17" s="1">
        <v>339.48500000000001</v>
      </c>
      <c r="D17" s="1">
        <v>2489.5360000000001</v>
      </c>
      <c r="E17" s="1">
        <v>2194.8200000000002</v>
      </c>
      <c r="F17" s="1">
        <v>597.702</v>
      </c>
      <c r="G17" s="7">
        <v>1</v>
      </c>
      <c r="H17" s="1">
        <v>50</v>
      </c>
      <c r="I17" s="1" t="s">
        <v>37</v>
      </c>
      <c r="J17" s="1">
        <v>708</v>
      </c>
      <c r="K17" s="1">
        <f t="shared" si="0"/>
        <v>1486.8200000000002</v>
      </c>
      <c r="L17" s="1">
        <f t="shared" si="1"/>
        <v>687.24800000000027</v>
      </c>
      <c r="M17" s="1">
        <v>1507.5719999999999</v>
      </c>
      <c r="N17" s="1"/>
      <c r="O17" s="1">
        <f t="shared" si="2"/>
        <v>137.44960000000006</v>
      </c>
      <c r="P17" s="5">
        <f t="shared" ref="P15:P19" si="6">10*O17-N17-F17</f>
        <v>776.79400000000055</v>
      </c>
      <c r="Q17" s="5"/>
      <c r="R17" s="1"/>
      <c r="S17" s="1">
        <f t="shared" si="4"/>
        <v>10</v>
      </c>
      <c r="T17" s="1">
        <f t="shared" si="5"/>
        <v>4.3485175657113571</v>
      </c>
      <c r="U17" s="1">
        <v>86.739199999999983</v>
      </c>
      <c r="V17" s="1">
        <v>83.048999999999978</v>
      </c>
      <c r="W17" s="1">
        <v>118.3852</v>
      </c>
      <c r="X17" s="1">
        <v>115.0354</v>
      </c>
      <c r="Y17" s="1">
        <v>132.45060000000001</v>
      </c>
      <c r="Z17" s="1">
        <v>125.15179999999999</v>
      </c>
      <c r="AA17" s="1">
        <v>104.9804</v>
      </c>
      <c r="AB17" s="1">
        <v>127.9836</v>
      </c>
      <c r="AC17" s="1">
        <v>160.28200000000001</v>
      </c>
      <c r="AD17" s="1">
        <v>151.9742</v>
      </c>
      <c r="AE17" s="1" t="s">
        <v>55</v>
      </c>
      <c r="AF17" s="1">
        <f>G17*P17</f>
        <v>776.79400000000055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56</v>
      </c>
      <c r="B18" s="1" t="s">
        <v>36</v>
      </c>
      <c r="C18" s="1">
        <v>34.601999999999997</v>
      </c>
      <c r="D18" s="1">
        <v>219.04400000000001</v>
      </c>
      <c r="E18" s="1">
        <v>115.613</v>
      </c>
      <c r="F18" s="1">
        <v>135.37899999999999</v>
      </c>
      <c r="G18" s="7">
        <v>1</v>
      </c>
      <c r="H18" s="1">
        <v>60</v>
      </c>
      <c r="I18" s="1" t="s">
        <v>37</v>
      </c>
      <c r="J18" s="1">
        <v>113.2</v>
      </c>
      <c r="K18" s="1">
        <f t="shared" si="0"/>
        <v>2.4129999999999967</v>
      </c>
      <c r="L18" s="1">
        <f t="shared" si="1"/>
        <v>115.613</v>
      </c>
      <c r="M18" s="1"/>
      <c r="N18" s="1">
        <v>72.918400000000076</v>
      </c>
      <c r="O18" s="1">
        <f t="shared" si="2"/>
        <v>23.122599999999998</v>
      </c>
      <c r="P18" s="5">
        <f t="shared" si="6"/>
        <v>22.928599999999932</v>
      </c>
      <c r="Q18" s="5"/>
      <c r="R18" s="1"/>
      <c r="S18" s="1">
        <f t="shared" si="4"/>
        <v>10</v>
      </c>
      <c r="T18" s="1">
        <f t="shared" si="5"/>
        <v>9.0083900599413589</v>
      </c>
      <c r="U18" s="1">
        <v>25.964200000000002</v>
      </c>
      <c r="V18" s="1">
        <v>24.066400000000002</v>
      </c>
      <c r="W18" s="1">
        <v>29.121400000000001</v>
      </c>
      <c r="X18" s="1">
        <v>27.4956</v>
      </c>
      <c r="Y18" s="1">
        <v>22.047999999999998</v>
      </c>
      <c r="Z18" s="1">
        <v>24.222000000000001</v>
      </c>
      <c r="AA18" s="1">
        <v>25.279800000000002</v>
      </c>
      <c r="AB18" s="1">
        <v>23.452200000000001</v>
      </c>
      <c r="AC18" s="1">
        <v>19.040800000000001</v>
      </c>
      <c r="AD18" s="1">
        <v>28.648800000000001</v>
      </c>
      <c r="AE18" s="1"/>
      <c r="AF18" s="1">
        <f>G18*P18</f>
        <v>22.928599999999932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57</v>
      </c>
      <c r="B19" s="1" t="s">
        <v>36</v>
      </c>
      <c r="C19" s="1">
        <v>424.98099999999999</v>
      </c>
      <c r="D19" s="1">
        <v>336.32100000000003</v>
      </c>
      <c r="E19" s="1">
        <v>616.529</v>
      </c>
      <c r="F19" s="1">
        <v>129.85</v>
      </c>
      <c r="G19" s="7">
        <v>1</v>
      </c>
      <c r="H19" s="1">
        <v>60</v>
      </c>
      <c r="I19" s="1" t="s">
        <v>37</v>
      </c>
      <c r="J19" s="1">
        <v>633.79999999999995</v>
      </c>
      <c r="K19" s="1">
        <f t="shared" si="0"/>
        <v>-17.270999999999958</v>
      </c>
      <c r="L19" s="1">
        <f t="shared" si="1"/>
        <v>616.529</v>
      </c>
      <c r="M19" s="1"/>
      <c r="N19" s="1">
        <v>336.1755</v>
      </c>
      <c r="O19" s="1">
        <f t="shared" si="2"/>
        <v>123.3058</v>
      </c>
      <c r="P19" s="5">
        <f t="shared" si="6"/>
        <v>767.03249999999991</v>
      </c>
      <c r="Q19" s="5"/>
      <c r="R19" s="1"/>
      <c r="S19" s="1">
        <f t="shared" si="4"/>
        <v>10</v>
      </c>
      <c r="T19" s="1">
        <f t="shared" si="5"/>
        <v>3.7794288670930318</v>
      </c>
      <c r="U19" s="1">
        <v>68.105999999999995</v>
      </c>
      <c r="V19" s="1">
        <v>51.956400000000002</v>
      </c>
      <c r="W19" s="1">
        <v>66.144000000000005</v>
      </c>
      <c r="X19" s="1">
        <v>62.8414</v>
      </c>
      <c r="Y19" s="1">
        <v>65.073800000000006</v>
      </c>
      <c r="Z19" s="1">
        <v>68.04740000000001</v>
      </c>
      <c r="AA19" s="1">
        <v>43.175199999999997</v>
      </c>
      <c r="AB19" s="1">
        <v>48.213200000000001</v>
      </c>
      <c r="AC19" s="1">
        <v>69.972400000000007</v>
      </c>
      <c r="AD19" s="1">
        <v>69.825999999999993</v>
      </c>
      <c r="AE19" s="1" t="s">
        <v>58</v>
      </c>
      <c r="AF19" s="1">
        <f>G19*P19</f>
        <v>767.03249999999991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4" t="s">
        <v>59</v>
      </c>
      <c r="B20" s="14" t="s">
        <v>36</v>
      </c>
      <c r="C20" s="14"/>
      <c r="D20" s="14"/>
      <c r="E20" s="14"/>
      <c r="F20" s="14"/>
      <c r="G20" s="15">
        <v>0</v>
      </c>
      <c r="H20" s="14">
        <v>60</v>
      </c>
      <c r="I20" s="14" t="s">
        <v>37</v>
      </c>
      <c r="J20" s="14"/>
      <c r="K20" s="14">
        <f t="shared" si="0"/>
        <v>0</v>
      </c>
      <c r="L20" s="14">
        <f t="shared" si="1"/>
        <v>0</v>
      </c>
      <c r="M20" s="14"/>
      <c r="N20" s="14"/>
      <c r="O20" s="14">
        <f t="shared" si="2"/>
        <v>0</v>
      </c>
      <c r="P20" s="16"/>
      <c r="Q20" s="16"/>
      <c r="R20" s="14"/>
      <c r="S20" s="14" t="e">
        <f t="shared" si="4"/>
        <v>#DIV/0!</v>
      </c>
      <c r="T20" s="14" t="e">
        <f t="shared" si="5"/>
        <v>#DIV/0!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 t="s">
        <v>47</v>
      </c>
      <c r="AF20" s="14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60</v>
      </c>
      <c r="B21" s="1" t="s">
        <v>36</v>
      </c>
      <c r="C21" s="1">
        <v>243.72</v>
      </c>
      <c r="D21" s="1">
        <v>778.88199999999995</v>
      </c>
      <c r="E21" s="1">
        <v>617.89599999999996</v>
      </c>
      <c r="F21" s="1">
        <v>398.58600000000001</v>
      </c>
      <c r="G21" s="7">
        <v>1</v>
      </c>
      <c r="H21" s="1">
        <v>60</v>
      </c>
      <c r="I21" s="1" t="s">
        <v>37</v>
      </c>
      <c r="J21" s="1">
        <v>304.77</v>
      </c>
      <c r="K21" s="1">
        <f t="shared" si="0"/>
        <v>313.12599999999998</v>
      </c>
      <c r="L21" s="1">
        <f t="shared" si="1"/>
        <v>312.20599999999996</v>
      </c>
      <c r="M21" s="1">
        <v>305.69</v>
      </c>
      <c r="N21" s="1">
        <v>82.741600000000176</v>
      </c>
      <c r="O21" s="1">
        <f t="shared" si="2"/>
        <v>62.441199999999995</v>
      </c>
      <c r="P21" s="5">
        <f t="shared" ref="P21:P27" si="7">10*O21-N21-F21</f>
        <v>143.08439999999973</v>
      </c>
      <c r="Q21" s="5"/>
      <c r="R21" s="1"/>
      <c r="S21" s="1">
        <f t="shared" si="4"/>
        <v>10</v>
      </c>
      <c r="T21" s="1">
        <f t="shared" si="5"/>
        <v>7.7084937509208702</v>
      </c>
      <c r="U21" s="1">
        <v>57.217799999999997</v>
      </c>
      <c r="V21" s="1">
        <v>55.227799999999988</v>
      </c>
      <c r="W21" s="1">
        <v>71.199999999999974</v>
      </c>
      <c r="X21" s="1">
        <v>68.864000000000004</v>
      </c>
      <c r="Y21" s="1">
        <v>59.899800000000013</v>
      </c>
      <c r="Z21" s="1">
        <v>57.393400000000007</v>
      </c>
      <c r="AA21" s="1">
        <v>56.283999999999992</v>
      </c>
      <c r="AB21" s="1">
        <v>61.975600000000007</v>
      </c>
      <c r="AC21" s="1">
        <v>63.585599999999999</v>
      </c>
      <c r="AD21" s="1">
        <v>66.123999999999995</v>
      </c>
      <c r="AE21" s="1" t="s">
        <v>61</v>
      </c>
      <c r="AF21" s="1">
        <f>G21*P21</f>
        <v>143.08439999999973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62</v>
      </c>
      <c r="B22" s="1" t="s">
        <v>36</v>
      </c>
      <c r="C22" s="1">
        <v>52.58</v>
      </c>
      <c r="D22" s="1">
        <v>427.06799999999998</v>
      </c>
      <c r="E22" s="1">
        <v>329.952</v>
      </c>
      <c r="F22" s="1">
        <v>141.792</v>
      </c>
      <c r="G22" s="7">
        <v>1</v>
      </c>
      <c r="H22" s="1">
        <v>60</v>
      </c>
      <c r="I22" s="1" t="s">
        <v>37</v>
      </c>
      <c r="J22" s="1">
        <v>69.84</v>
      </c>
      <c r="K22" s="1">
        <f t="shared" si="0"/>
        <v>260.11199999999997</v>
      </c>
      <c r="L22" s="1">
        <f t="shared" si="1"/>
        <v>72.072000000000003</v>
      </c>
      <c r="M22" s="1">
        <v>257.88</v>
      </c>
      <c r="N22" s="1"/>
      <c r="O22" s="1">
        <f t="shared" si="2"/>
        <v>14.414400000000001</v>
      </c>
      <c r="P22" s="5"/>
      <c r="Q22" s="5"/>
      <c r="R22" s="1"/>
      <c r="S22" s="1">
        <f t="shared" si="4"/>
        <v>9.8368298368298372</v>
      </c>
      <c r="T22" s="1">
        <f t="shared" si="5"/>
        <v>9.8368298368298372</v>
      </c>
      <c r="U22" s="1">
        <v>14.602</v>
      </c>
      <c r="V22" s="1">
        <v>18.2776</v>
      </c>
      <c r="W22" s="1">
        <v>22.358000000000001</v>
      </c>
      <c r="X22" s="1">
        <v>18.858000000000001</v>
      </c>
      <c r="Y22" s="1">
        <v>18.2544</v>
      </c>
      <c r="Z22" s="1">
        <v>17.9116</v>
      </c>
      <c r="AA22" s="1">
        <v>9.3155999999999999</v>
      </c>
      <c r="AB22" s="1">
        <v>11.561999999999999</v>
      </c>
      <c r="AC22" s="1">
        <v>21.790600000000001</v>
      </c>
      <c r="AD22" s="1">
        <v>24.232199999999999</v>
      </c>
      <c r="AE22" s="1"/>
      <c r="AF22" s="1">
        <f>G22*P22</f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63</v>
      </c>
      <c r="B23" s="1" t="s">
        <v>36</v>
      </c>
      <c r="C23" s="1">
        <v>73.02</v>
      </c>
      <c r="D23" s="1">
        <v>350.721</v>
      </c>
      <c r="E23" s="1">
        <v>225.02600000000001</v>
      </c>
      <c r="F23" s="1">
        <v>195.20400000000001</v>
      </c>
      <c r="G23" s="7">
        <v>1</v>
      </c>
      <c r="H23" s="1">
        <v>60</v>
      </c>
      <c r="I23" s="1" t="s">
        <v>37</v>
      </c>
      <c r="J23" s="1">
        <v>118.96</v>
      </c>
      <c r="K23" s="1">
        <f t="shared" si="0"/>
        <v>106.06600000000002</v>
      </c>
      <c r="L23" s="1">
        <f t="shared" si="1"/>
        <v>124.57400000000001</v>
      </c>
      <c r="M23" s="1">
        <v>100.452</v>
      </c>
      <c r="N23" s="1"/>
      <c r="O23" s="1">
        <f t="shared" si="2"/>
        <v>24.914800000000003</v>
      </c>
      <c r="P23" s="5">
        <f t="shared" si="7"/>
        <v>53.944000000000017</v>
      </c>
      <c r="Q23" s="5"/>
      <c r="R23" s="1"/>
      <c r="S23" s="1">
        <f t="shared" si="4"/>
        <v>10</v>
      </c>
      <c r="T23" s="1">
        <f t="shared" si="5"/>
        <v>7.8348612069934331</v>
      </c>
      <c r="U23" s="1">
        <v>16.828600000000009</v>
      </c>
      <c r="V23" s="1">
        <v>12.9756</v>
      </c>
      <c r="W23" s="1">
        <v>18.672799999999999</v>
      </c>
      <c r="X23" s="1">
        <v>17.793399999999998</v>
      </c>
      <c r="Y23" s="1">
        <v>14.186999999999999</v>
      </c>
      <c r="Z23" s="1">
        <v>14.529199999999999</v>
      </c>
      <c r="AA23" s="1">
        <v>11.1968</v>
      </c>
      <c r="AB23" s="1">
        <v>11.8978</v>
      </c>
      <c r="AC23" s="1">
        <v>18.616399999999999</v>
      </c>
      <c r="AD23" s="1">
        <v>17.583400000000001</v>
      </c>
      <c r="AE23" s="1" t="s">
        <v>58</v>
      </c>
      <c r="AF23" s="1">
        <f>G23*P23</f>
        <v>53.944000000000017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64</v>
      </c>
      <c r="B24" s="1" t="s">
        <v>36</v>
      </c>
      <c r="C24" s="1">
        <v>77.123999999999995</v>
      </c>
      <c r="D24" s="1">
        <v>281.16500000000002</v>
      </c>
      <c r="E24" s="1">
        <v>233.60599999999999</v>
      </c>
      <c r="F24" s="1">
        <v>122.048</v>
      </c>
      <c r="G24" s="7">
        <v>1</v>
      </c>
      <c r="H24" s="1">
        <v>60</v>
      </c>
      <c r="I24" s="1" t="s">
        <v>37</v>
      </c>
      <c r="J24" s="1">
        <v>77.62</v>
      </c>
      <c r="K24" s="1">
        <f t="shared" si="0"/>
        <v>155.98599999999999</v>
      </c>
      <c r="L24" s="1">
        <f t="shared" si="1"/>
        <v>80.597000000000008</v>
      </c>
      <c r="M24" s="1">
        <v>153.00899999999999</v>
      </c>
      <c r="N24" s="1"/>
      <c r="O24" s="1">
        <f t="shared" si="2"/>
        <v>16.119400000000002</v>
      </c>
      <c r="P24" s="5">
        <f t="shared" si="7"/>
        <v>39.146000000000015</v>
      </c>
      <c r="Q24" s="5"/>
      <c r="R24" s="1"/>
      <c r="S24" s="1">
        <f t="shared" si="4"/>
        <v>10</v>
      </c>
      <c r="T24" s="1">
        <f t="shared" si="5"/>
        <v>7.5714976984254987</v>
      </c>
      <c r="U24" s="1">
        <v>16.847000000000001</v>
      </c>
      <c r="V24" s="1">
        <v>16.328600000000002</v>
      </c>
      <c r="W24" s="1">
        <v>25.6342</v>
      </c>
      <c r="X24" s="1">
        <v>32.659599999999998</v>
      </c>
      <c r="Y24" s="1">
        <v>29.334399999999999</v>
      </c>
      <c r="Z24" s="1">
        <v>28.2864</v>
      </c>
      <c r="AA24" s="1">
        <v>20.8934</v>
      </c>
      <c r="AB24" s="1">
        <v>13.157</v>
      </c>
      <c r="AC24" s="1">
        <v>24.506</v>
      </c>
      <c r="AD24" s="1">
        <v>30.6722</v>
      </c>
      <c r="AE24" s="1" t="s">
        <v>55</v>
      </c>
      <c r="AF24" s="1">
        <f>G24*P24</f>
        <v>39.146000000000015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65</v>
      </c>
      <c r="B25" s="1" t="s">
        <v>36</v>
      </c>
      <c r="C25" s="1">
        <v>95.933999999999997</v>
      </c>
      <c r="D25" s="1">
        <v>161.19200000000001</v>
      </c>
      <c r="E25" s="1">
        <v>200.16300000000001</v>
      </c>
      <c r="F25" s="1">
        <v>46.43</v>
      </c>
      <c r="G25" s="7">
        <v>1</v>
      </c>
      <c r="H25" s="1">
        <v>30</v>
      </c>
      <c r="I25" s="1" t="s">
        <v>37</v>
      </c>
      <c r="J25" s="1">
        <v>55.3</v>
      </c>
      <c r="K25" s="1">
        <f t="shared" si="0"/>
        <v>144.863</v>
      </c>
      <c r="L25" s="1">
        <f t="shared" si="1"/>
        <v>44.185000000000002</v>
      </c>
      <c r="M25" s="1">
        <v>155.97800000000001</v>
      </c>
      <c r="N25" s="1">
        <v>49.078800000000093</v>
      </c>
      <c r="O25" s="1">
        <f t="shared" si="2"/>
        <v>8.8369999999999997</v>
      </c>
      <c r="P25" s="5"/>
      <c r="Q25" s="5"/>
      <c r="R25" s="1"/>
      <c r="S25" s="1">
        <f t="shared" si="4"/>
        <v>10.807830711780026</v>
      </c>
      <c r="T25" s="1">
        <f t="shared" si="5"/>
        <v>10.807830711780026</v>
      </c>
      <c r="U25" s="1">
        <v>10.79680000000001</v>
      </c>
      <c r="V25" s="1">
        <v>8.8934000000000086</v>
      </c>
      <c r="W25" s="1">
        <v>8.7474000000000043</v>
      </c>
      <c r="X25" s="1">
        <v>10.079599999999999</v>
      </c>
      <c r="Y25" s="1">
        <v>12.9862</v>
      </c>
      <c r="Z25" s="1">
        <v>12.7674</v>
      </c>
      <c r="AA25" s="1">
        <v>10.231199999999999</v>
      </c>
      <c r="AB25" s="1">
        <v>10.35</v>
      </c>
      <c r="AC25" s="1">
        <v>8.9144000000000005</v>
      </c>
      <c r="AD25" s="1">
        <v>9.2358000000000011</v>
      </c>
      <c r="AE25" s="1"/>
      <c r="AF25" s="1">
        <f>G25*P25</f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66</v>
      </c>
      <c r="B26" s="1" t="s">
        <v>36</v>
      </c>
      <c r="C26" s="1">
        <v>59.036000000000001</v>
      </c>
      <c r="D26" s="1">
        <v>447.48700000000002</v>
      </c>
      <c r="E26" s="1">
        <v>421.65100000000001</v>
      </c>
      <c r="F26" s="1">
        <v>78.927000000000007</v>
      </c>
      <c r="G26" s="7">
        <v>1</v>
      </c>
      <c r="H26" s="1">
        <v>30</v>
      </c>
      <c r="I26" s="1" t="s">
        <v>37</v>
      </c>
      <c r="J26" s="1">
        <v>209.45</v>
      </c>
      <c r="K26" s="1">
        <f t="shared" si="0"/>
        <v>212.20100000000002</v>
      </c>
      <c r="L26" s="1">
        <f t="shared" si="1"/>
        <v>210.18100000000001</v>
      </c>
      <c r="M26" s="1">
        <v>211.47</v>
      </c>
      <c r="N26" s="1">
        <v>26.948200000000099</v>
      </c>
      <c r="O26" s="1">
        <f t="shared" si="2"/>
        <v>42.036200000000001</v>
      </c>
      <c r="P26" s="5">
        <f>9*O26-N26-F26</f>
        <v>272.45059999999989</v>
      </c>
      <c r="Q26" s="5"/>
      <c r="R26" s="1"/>
      <c r="S26" s="1">
        <f t="shared" si="4"/>
        <v>9</v>
      </c>
      <c r="T26" s="1">
        <f t="shared" si="5"/>
        <v>2.5186672439468865</v>
      </c>
      <c r="U26" s="1">
        <v>24.415200000000009</v>
      </c>
      <c r="V26" s="1">
        <v>21.914400000000001</v>
      </c>
      <c r="W26" s="1">
        <v>32.430999999999997</v>
      </c>
      <c r="X26" s="1">
        <v>30.486599999999999</v>
      </c>
      <c r="Y26" s="1">
        <v>19.965399999999999</v>
      </c>
      <c r="Z26" s="1">
        <v>21.6234</v>
      </c>
      <c r="AA26" s="1">
        <v>35.197399999999988</v>
      </c>
      <c r="AB26" s="1">
        <v>39.151200000000003</v>
      </c>
      <c r="AC26" s="1">
        <v>25.131599999999999</v>
      </c>
      <c r="AD26" s="1">
        <v>17.633199999999999</v>
      </c>
      <c r="AE26" s="1"/>
      <c r="AF26" s="1">
        <f>G26*P26</f>
        <v>272.45059999999989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67</v>
      </c>
      <c r="B27" s="1" t="s">
        <v>36</v>
      </c>
      <c r="C27" s="1">
        <v>75.983999999999995</v>
      </c>
      <c r="D27" s="1">
        <v>33.171999999999997</v>
      </c>
      <c r="E27" s="1">
        <v>68.536000000000001</v>
      </c>
      <c r="F27" s="1">
        <v>28.38</v>
      </c>
      <c r="G27" s="7">
        <v>1</v>
      </c>
      <c r="H27" s="1">
        <v>30</v>
      </c>
      <c r="I27" s="1" t="s">
        <v>37</v>
      </c>
      <c r="J27" s="1">
        <v>108.95</v>
      </c>
      <c r="K27" s="1">
        <f t="shared" si="0"/>
        <v>-40.414000000000001</v>
      </c>
      <c r="L27" s="1">
        <f t="shared" si="1"/>
        <v>68.536000000000001</v>
      </c>
      <c r="M27" s="1"/>
      <c r="N27" s="1">
        <v>53.04020000000002</v>
      </c>
      <c r="O27" s="1">
        <f t="shared" si="2"/>
        <v>13.7072</v>
      </c>
      <c r="P27" s="5">
        <f t="shared" si="7"/>
        <v>55.65179999999998</v>
      </c>
      <c r="Q27" s="5"/>
      <c r="R27" s="1"/>
      <c r="S27" s="1">
        <f t="shared" si="4"/>
        <v>10</v>
      </c>
      <c r="T27" s="1">
        <f t="shared" si="5"/>
        <v>5.9399585619236621</v>
      </c>
      <c r="U27" s="1">
        <v>11.1662</v>
      </c>
      <c r="V27" s="1">
        <v>8.9943999999999953</v>
      </c>
      <c r="W27" s="1">
        <v>8.7789999999999999</v>
      </c>
      <c r="X27" s="1">
        <v>9.9811999999999994</v>
      </c>
      <c r="Y27" s="1">
        <v>12.012</v>
      </c>
      <c r="Z27" s="1">
        <v>11.8584</v>
      </c>
      <c r="AA27" s="1">
        <v>12.123799999999999</v>
      </c>
      <c r="AB27" s="1">
        <v>13.335800000000001</v>
      </c>
      <c r="AC27" s="1">
        <v>12.937200000000001</v>
      </c>
      <c r="AD27" s="1">
        <v>10.9094</v>
      </c>
      <c r="AE27" s="1"/>
      <c r="AF27" s="1">
        <f>G27*P27</f>
        <v>55.65179999999998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4" t="s">
        <v>68</v>
      </c>
      <c r="B28" s="14" t="s">
        <v>36</v>
      </c>
      <c r="C28" s="14"/>
      <c r="D28" s="14"/>
      <c r="E28" s="14"/>
      <c r="F28" s="14"/>
      <c r="G28" s="15">
        <v>0</v>
      </c>
      <c r="H28" s="14">
        <v>45</v>
      </c>
      <c r="I28" s="14" t="s">
        <v>37</v>
      </c>
      <c r="J28" s="14"/>
      <c r="K28" s="14">
        <f t="shared" si="0"/>
        <v>0</v>
      </c>
      <c r="L28" s="14">
        <f t="shared" si="1"/>
        <v>0</v>
      </c>
      <c r="M28" s="14"/>
      <c r="N28" s="14"/>
      <c r="O28" s="14">
        <f t="shared" si="2"/>
        <v>0</v>
      </c>
      <c r="P28" s="16"/>
      <c r="Q28" s="16"/>
      <c r="R28" s="14"/>
      <c r="S28" s="14" t="e">
        <f t="shared" si="4"/>
        <v>#DIV/0!</v>
      </c>
      <c r="T28" s="14" t="e">
        <f t="shared" si="5"/>
        <v>#DIV/0!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 t="s">
        <v>47</v>
      </c>
      <c r="AF28" s="14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69</v>
      </c>
      <c r="B29" s="1" t="s">
        <v>36</v>
      </c>
      <c r="C29" s="1">
        <v>94.855000000000004</v>
      </c>
      <c r="D29" s="1">
        <v>157.375</v>
      </c>
      <c r="E29" s="1">
        <v>178.822</v>
      </c>
      <c r="F29" s="1">
        <v>64.483999999999995</v>
      </c>
      <c r="G29" s="7">
        <v>1</v>
      </c>
      <c r="H29" s="1">
        <v>40</v>
      </c>
      <c r="I29" s="1" t="s">
        <v>37</v>
      </c>
      <c r="J29" s="1">
        <v>100.4</v>
      </c>
      <c r="K29" s="1">
        <f t="shared" si="0"/>
        <v>78.421999999999997</v>
      </c>
      <c r="L29" s="1">
        <f t="shared" si="1"/>
        <v>92.643000000000001</v>
      </c>
      <c r="M29" s="1">
        <v>86.179000000000002</v>
      </c>
      <c r="N29" s="1">
        <v>59.663599999999988</v>
      </c>
      <c r="O29" s="1">
        <f t="shared" si="2"/>
        <v>18.528600000000001</v>
      </c>
      <c r="P29" s="5">
        <f t="shared" ref="P29:P35" si="8">10*O29-N29-F29</f>
        <v>61.138400000000019</v>
      </c>
      <c r="Q29" s="5"/>
      <c r="R29" s="1"/>
      <c r="S29" s="1">
        <f t="shared" si="4"/>
        <v>10</v>
      </c>
      <c r="T29" s="1">
        <f t="shared" si="5"/>
        <v>6.7003227442980027</v>
      </c>
      <c r="U29" s="1">
        <v>15.8072</v>
      </c>
      <c r="V29" s="1">
        <v>14.255800000000001</v>
      </c>
      <c r="W29" s="1">
        <v>15.201599999999999</v>
      </c>
      <c r="X29" s="1">
        <v>14.473800000000001</v>
      </c>
      <c r="Y29" s="1">
        <v>19.5778</v>
      </c>
      <c r="Z29" s="1">
        <v>16.085000000000001</v>
      </c>
      <c r="AA29" s="1">
        <v>11.6386</v>
      </c>
      <c r="AB29" s="1">
        <v>15.077999999999999</v>
      </c>
      <c r="AC29" s="1">
        <v>19.585799999999999</v>
      </c>
      <c r="AD29" s="1">
        <v>18.730799999999999</v>
      </c>
      <c r="AE29" s="1"/>
      <c r="AF29" s="1">
        <f>G29*P29</f>
        <v>61.138400000000019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70</v>
      </c>
      <c r="B30" s="1" t="s">
        <v>36</v>
      </c>
      <c r="C30" s="1">
        <v>43.072000000000003</v>
      </c>
      <c r="D30" s="1">
        <v>58.274000000000001</v>
      </c>
      <c r="E30" s="1">
        <v>40.335999999999999</v>
      </c>
      <c r="F30" s="1">
        <v>49.19</v>
      </c>
      <c r="G30" s="7">
        <v>1</v>
      </c>
      <c r="H30" s="1">
        <v>30</v>
      </c>
      <c r="I30" s="1" t="s">
        <v>37</v>
      </c>
      <c r="J30" s="1">
        <v>42.9</v>
      </c>
      <c r="K30" s="1">
        <f t="shared" si="0"/>
        <v>-2.5640000000000001</v>
      </c>
      <c r="L30" s="1">
        <f t="shared" si="1"/>
        <v>40.335999999999999</v>
      </c>
      <c r="M30" s="1"/>
      <c r="N30" s="1"/>
      <c r="O30" s="1">
        <f t="shared" si="2"/>
        <v>8.0671999999999997</v>
      </c>
      <c r="P30" s="5">
        <f t="shared" si="8"/>
        <v>31.481999999999999</v>
      </c>
      <c r="Q30" s="5"/>
      <c r="R30" s="1"/>
      <c r="S30" s="1">
        <f t="shared" si="4"/>
        <v>10</v>
      </c>
      <c r="T30" s="1">
        <f t="shared" si="5"/>
        <v>6.0975307417691393</v>
      </c>
      <c r="U30" s="1">
        <v>5.134199999999999</v>
      </c>
      <c r="V30" s="1">
        <v>4.3133999999999997</v>
      </c>
      <c r="W30" s="1">
        <v>7.73</v>
      </c>
      <c r="X30" s="1">
        <v>7.420399999999999</v>
      </c>
      <c r="Y30" s="1">
        <v>7.3114000000000008</v>
      </c>
      <c r="Z30" s="1">
        <v>7.3138000000000014</v>
      </c>
      <c r="AA30" s="1">
        <v>4.9962</v>
      </c>
      <c r="AB30" s="1">
        <v>4.1162000000000001</v>
      </c>
      <c r="AC30" s="1">
        <v>8.4480000000000004</v>
      </c>
      <c r="AD30" s="1">
        <v>9.0191999999999997</v>
      </c>
      <c r="AE30" s="1"/>
      <c r="AF30" s="1">
        <f>G30*P30</f>
        <v>31.481999999999999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71</v>
      </c>
      <c r="B31" s="1" t="s">
        <v>36</v>
      </c>
      <c r="C31" s="1">
        <v>61.978000000000002</v>
      </c>
      <c r="D31" s="1">
        <v>118.542</v>
      </c>
      <c r="E31" s="1">
        <v>76.215999999999994</v>
      </c>
      <c r="F31" s="1">
        <v>79.820999999999998</v>
      </c>
      <c r="G31" s="7">
        <v>1</v>
      </c>
      <c r="H31" s="1">
        <v>50</v>
      </c>
      <c r="I31" s="1" t="s">
        <v>37</v>
      </c>
      <c r="J31" s="1">
        <v>83.7</v>
      </c>
      <c r="K31" s="1">
        <f t="shared" si="0"/>
        <v>-7.4840000000000089</v>
      </c>
      <c r="L31" s="1">
        <f t="shared" si="1"/>
        <v>76.215999999999994</v>
      </c>
      <c r="M31" s="1"/>
      <c r="N31" s="1"/>
      <c r="O31" s="1">
        <f t="shared" si="2"/>
        <v>15.243199999999998</v>
      </c>
      <c r="P31" s="5">
        <f t="shared" si="8"/>
        <v>72.61099999999999</v>
      </c>
      <c r="Q31" s="5"/>
      <c r="R31" s="1"/>
      <c r="S31" s="1">
        <f t="shared" si="4"/>
        <v>10</v>
      </c>
      <c r="T31" s="1">
        <f t="shared" si="5"/>
        <v>5.2364988978692146</v>
      </c>
      <c r="U31" s="1">
        <v>7.1293999999999986</v>
      </c>
      <c r="V31" s="1">
        <v>6.9159999999999968</v>
      </c>
      <c r="W31" s="1">
        <v>15.6928</v>
      </c>
      <c r="X31" s="1">
        <v>16.193999999999999</v>
      </c>
      <c r="Y31" s="1">
        <v>12.3726</v>
      </c>
      <c r="Z31" s="1">
        <v>9.9093999999999998</v>
      </c>
      <c r="AA31" s="1">
        <v>10.611599999999999</v>
      </c>
      <c r="AB31" s="1">
        <v>12.674200000000001</v>
      </c>
      <c r="AC31" s="1">
        <v>14.1812</v>
      </c>
      <c r="AD31" s="1">
        <v>15.744</v>
      </c>
      <c r="AE31" s="1"/>
      <c r="AF31" s="1">
        <f>G31*P31</f>
        <v>72.61099999999999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72</v>
      </c>
      <c r="B32" s="1" t="s">
        <v>36</v>
      </c>
      <c r="C32" s="1">
        <v>70.481999999999999</v>
      </c>
      <c r="D32" s="1">
        <v>75.116</v>
      </c>
      <c r="E32" s="1">
        <v>74.772999999999996</v>
      </c>
      <c r="F32" s="1">
        <v>61.496000000000002</v>
      </c>
      <c r="G32" s="7">
        <v>1</v>
      </c>
      <c r="H32" s="1">
        <v>50</v>
      </c>
      <c r="I32" s="1" t="s">
        <v>37</v>
      </c>
      <c r="J32" s="1">
        <v>74.5</v>
      </c>
      <c r="K32" s="1">
        <f t="shared" si="0"/>
        <v>0.27299999999999613</v>
      </c>
      <c r="L32" s="1">
        <f t="shared" si="1"/>
        <v>74.772999999999996</v>
      </c>
      <c r="M32" s="1"/>
      <c r="N32" s="1"/>
      <c r="O32" s="1">
        <f t="shared" si="2"/>
        <v>14.954599999999999</v>
      </c>
      <c r="P32" s="5">
        <f t="shared" si="8"/>
        <v>88.049999999999983</v>
      </c>
      <c r="Q32" s="5"/>
      <c r="R32" s="1"/>
      <c r="S32" s="1">
        <f t="shared" si="4"/>
        <v>10</v>
      </c>
      <c r="T32" s="1">
        <f t="shared" si="5"/>
        <v>4.1121795300442674</v>
      </c>
      <c r="U32" s="1">
        <v>8.0167999999999999</v>
      </c>
      <c r="V32" s="1">
        <v>5.8056000000000001</v>
      </c>
      <c r="W32" s="1">
        <v>11.445399999999999</v>
      </c>
      <c r="X32" s="1">
        <v>12.919600000000001</v>
      </c>
      <c r="Y32" s="1">
        <v>11.585000000000001</v>
      </c>
      <c r="Z32" s="1">
        <v>8.9858000000000011</v>
      </c>
      <c r="AA32" s="1">
        <v>7.0066000000000006</v>
      </c>
      <c r="AB32" s="1">
        <v>9.3597999999999999</v>
      </c>
      <c r="AC32" s="1">
        <v>15.0562</v>
      </c>
      <c r="AD32" s="1">
        <v>14.673999999999999</v>
      </c>
      <c r="AE32" s="1"/>
      <c r="AF32" s="1">
        <f>G32*P32</f>
        <v>88.049999999999983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73</v>
      </c>
      <c r="B33" s="1" t="s">
        <v>42</v>
      </c>
      <c r="C33" s="1">
        <v>145</v>
      </c>
      <c r="D33" s="1">
        <v>956</v>
      </c>
      <c r="E33" s="1">
        <v>911</v>
      </c>
      <c r="F33" s="1">
        <v>182</v>
      </c>
      <c r="G33" s="7">
        <v>0.4</v>
      </c>
      <c r="H33" s="1">
        <v>45</v>
      </c>
      <c r="I33" s="1" t="s">
        <v>37</v>
      </c>
      <c r="J33" s="1">
        <v>485</v>
      </c>
      <c r="K33" s="1">
        <f t="shared" si="0"/>
        <v>426</v>
      </c>
      <c r="L33" s="1">
        <f t="shared" si="1"/>
        <v>491</v>
      </c>
      <c r="M33" s="1">
        <v>420</v>
      </c>
      <c r="N33" s="1">
        <v>164.8000000000001</v>
      </c>
      <c r="O33" s="1">
        <f t="shared" si="2"/>
        <v>98.2</v>
      </c>
      <c r="P33" s="5">
        <f t="shared" si="8"/>
        <v>635.19999999999993</v>
      </c>
      <c r="Q33" s="5"/>
      <c r="R33" s="1"/>
      <c r="S33" s="1">
        <f t="shared" si="4"/>
        <v>10</v>
      </c>
      <c r="T33" s="1">
        <f t="shared" si="5"/>
        <v>3.5315682281059071</v>
      </c>
      <c r="U33" s="1">
        <v>85.2</v>
      </c>
      <c r="V33" s="1">
        <v>79.599999999999994</v>
      </c>
      <c r="W33" s="1">
        <v>90.4</v>
      </c>
      <c r="X33" s="1">
        <v>98</v>
      </c>
      <c r="Y33" s="1">
        <v>90.6</v>
      </c>
      <c r="Z33" s="1">
        <v>100.2</v>
      </c>
      <c r="AA33" s="1">
        <v>89</v>
      </c>
      <c r="AB33" s="1">
        <v>78</v>
      </c>
      <c r="AC33" s="1">
        <v>75</v>
      </c>
      <c r="AD33" s="1">
        <v>70</v>
      </c>
      <c r="AE33" s="1" t="s">
        <v>74</v>
      </c>
      <c r="AF33" s="1">
        <f>G33*P33</f>
        <v>254.07999999999998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75</v>
      </c>
      <c r="B34" s="1" t="s">
        <v>42</v>
      </c>
      <c r="C34" s="1">
        <v>1</v>
      </c>
      <c r="D34" s="1">
        <v>660</v>
      </c>
      <c r="E34" s="1">
        <v>259</v>
      </c>
      <c r="F34" s="1">
        <v>402</v>
      </c>
      <c r="G34" s="7">
        <v>0.45</v>
      </c>
      <c r="H34" s="1">
        <v>50</v>
      </c>
      <c r="I34" s="1" t="s">
        <v>37</v>
      </c>
      <c r="J34" s="1">
        <v>270</v>
      </c>
      <c r="K34" s="1">
        <f t="shared" si="0"/>
        <v>-11</v>
      </c>
      <c r="L34" s="1">
        <f t="shared" si="1"/>
        <v>259</v>
      </c>
      <c r="M34" s="1"/>
      <c r="N34" s="1"/>
      <c r="O34" s="1">
        <f t="shared" si="2"/>
        <v>51.8</v>
      </c>
      <c r="P34" s="5">
        <f t="shared" si="8"/>
        <v>116</v>
      </c>
      <c r="Q34" s="5"/>
      <c r="R34" s="1"/>
      <c r="S34" s="1">
        <f t="shared" si="4"/>
        <v>10</v>
      </c>
      <c r="T34" s="1">
        <f t="shared" si="5"/>
        <v>7.7606177606177607</v>
      </c>
      <c r="U34" s="1">
        <v>20</v>
      </c>
      <c r="V34" s="1">
        <v>31.2</v>
      </c>
      <c r="W34" s="1">
        <v>43.8</v>
      </c>
      <c r="X34" s="1">
        <v>32.6</v>
      </c>
      <c r="Y34" s="1">
        <v>20.6</v>
      </c>
      <c r="Z34" s="1">
        <v>31.4</v>
      </c>
      <c r="AA34" s="1">
        <v>20.6</v>
      </c>
      <c r="AB34" s="1">
        <v>10.4</v>
      </c>
      <c r="AC34" s="1">
        <v>25.4</v>
      </c>
      <c r="AD34" s="1">
        <v>34.4</v>
      </c>
      <c r="AE34" s="1" t="s">
        <v>39</v>
      </c>
      <c r="AF34" s="1">
        <f>G34*P34</f>
        <v>52.2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76</v>
      </c>
      <c r="B35" s="1" t="s">
        <v>42</v>
      </c>
      <c r="C35" s="1">
        <v>101</v>
      </c>
      <c r="D35" s="1">
        <v>982</v>
      </c>
      <c r="E35" s="1">
        <v>731</v>
      </c>
      <c r="F35" s="1">
        <v>341</v>
      </c>
      <c r="G35" s="7">
        <v>0.4</v>
      </c>
      <c r="H35" s="1">
        <v>45</v>
      </c>
      <c r="I35" s="1" t="s">
        <v>37</v>
      </c>
      <c r="J35" s="1">
        <v>415</v>
      </c>
      <c r="K35" s="1">
        <f t="shared" si="0"/>
        <v>316</v>
      </c>
      <c r="L35" s="1">
        <f t="shared" si="1"/>
        <v>311</v>
      </c>
      <c r="M35" s="1">
        <v>420</v>
      </c>
      <c r="N35" s="1">
        <v>51.599999999999852</v>
      </c>
      <c r="O35" s="1">
        <f t="shared" si="2"/>
        <v>62.2</v>
      </c>
      <c r="P35" s="5">
        <f t="shared" si="8"/>
        <v>229.40000000000009</v>
      </c>
      <c r="Q35" s="5"/>
      <c r="R35" s="1"/>
      <c r="S35" s="1">
        <f t="shared" si="4"/>
        <v>10</v>
      </c>
      <c r="T35" s="1">
        <f t="shared" si="5"/>
        <v>6.3118971061093223</v>
      </c>
      <c r="U35" s="1">
        <v>74</v>
      </c>
      <c r="V35" s="1">
        <v>76.400000000000006</v>
      </c>
      <c r="W35" s="1">
        <v>70.400000000000006</v>
      </c>
      <c r="X35" s="1">
        <v>73.599999999999994</v>
      </c>
      <c r="Y35" s="1">
        <v>83.8</v>
      </c>
      <c r="Z35" s="1">
        <v>81.8</v>
      </c>
      <c r="AA35" s="1">
        <v>71.8</v>
      </c>
      <c r="AB35" s="1">
        <v>68.8</v>
      </c>
      <c r="AC35" s="1">
        <v>65</v>
      </c>
      <c r="AD35" s="1">
        <v>66.400000000000006</v>
      </c>
      <c r="AE35" s="1" t="s">
        <v>55</v>
      </c>
      <c r="AF35" s="1">
        <f>G35*P35</f>
        <v>91.760000000000048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1" t="s">
        <v>77</v>
      </c>
      <c r="B36" s="11" t="s">
        <v>42</v>
      </c>
      <c r="C36" s="11"/>
      <c r="D36" s="11">
        <v>24</v>
      </c>
      <c r="E36" s="11">
        <v>24</v>
      </c>
      <c r="F36" s="11"/>
      <c r="G36" s="12">
        <v>0</v>
      </c>
      <c r="H36" s="11" t="e">
        <v>#N/A</v>
      </c>
      <c r="I36" s="11" t="s">
        <v>86</v>
      </c>
      <c r="J36" s="11"/>
      <c r="K36" s="11">
        <f t="shared" si="0"/>
        <v>24</v>
      </c>
      <c r="L36" s="11">
        <f t="shared" si="1"/>
        <v>0</v>
      </c>
      <c r="M36" s="11">
        <v>24</v>
      </c>
      <c r="N36" s="11"/>
      <c r="O36" s="11">
        <f t="shared" si="2"/>
        <v>0</v>
      </c>
      <c r="P36" s="13"/>
      <c r="Q36" s="13"/>
      <c r="R36" s="11"/>
      <c r="S36" s="11" t="e">
        <f t="shared" si="4"/>
        <v>#DIV/0!</v>
      </c>
      <c r="T36" s="11" t="e">
        <f t="shared" si="5"/>
        <v>#DIV/0!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/>
      <c r="AF36" s="1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4" t="s">
        <v>78</v>
      </c>
      <c r="B37" s="14" t="s">
        <v>36</v>
      </c>
      <c r="C37" s="14"/>
      <c r="D37" s="14">
        <v>34.015000000000001</v>
      </c>
      <c r="E37" s="14">
        <v>34.015000000000001</v>
      </c>
      <c r="F37" s="14"/>
      <c r="G37" s="15">
        <v>0</v>
      </c>
      <c r="H37" s="14">
        <v>45</v>
      </c>
      <c r="I37" s="14" t="s">
        <v>37</v>
      </c>
      <c r="J37" s="14"/>
      <c r="K37" s="14">
        <f t="shared" si="0"/>
        <v>34.015000000000001</v>
      </c>
      <c r="L37" s="14">
        <f t="shared" si="1"/>
        <v>0</v>
      </c>
      <c r="M37" s="14">
        <v>34.015000000000001</v>
      </c>
      <c r="N37" s="14"/>
      <c r="O37" s="14">
        <f t="shared" si="2"/>
        <v>0</v>
      </c>
      <c r="P37" s="16"/>
      <c r="Q37" s="16"/>
      <c r="R37" s="14"/>
      <c r="S37" s="14" t="e">
        <f t="shared" si="4"/>
        <v>#DIV/0!</v>
      </c>
      <c r="T37" s="14" t="e">
        <f t="shared" si="5"/>
        <v>#DIV/0!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 t="s">
        <v>47</v>
      </c>
      <c r="AF37" s="14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4" t="s">
        <v>79</v>
      </c>
      <c r="B38" s="14" t="s">
        <v>42</v>
      </c>
      <c r="C38" s="14"/>
      <c r="D38" s="14"/>
      <c r="E38" s="14"/>
      <c r="F38" s="14"/>
      <c r="G38" s="15">
        <v>0</v>
      </c>
      <c r="H38" s="14">
        <v>45</v>
      </c>
      <c r="I38" s="14" t="s">
        <v>37</v>
      </c>
      <c r="J38" s="14"/>
      <c r="K38" s="14">
        <f t="shared" ref="K38:K67" si="9">E38-J38</f>
        <v>0</v>
      </c>
      <c r="L38" s="14">
        <f t="shared" si="1"/>
        <v>0</v>
      </c>
      <c r="M38" s="14"/>
      <c r="N38" s="14"/>
      <c r="O38" s="14">
        <f t="shared" si="2"/>
        <v>0</v>
      </c>
      <c r="P38" s="16"/>
      <c r="Q38" s="16"/>
      <c r="R38" s="14"/>
      <c r="S38" s="14" t="e">
        <f t="shared" si="4"/>
        <v>#DIV/0!</v>
      </c>
      <c r="T38" s="14" t="e">
        <f t="shared" si="5"/>
        <v>#DIV/0!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 t="s">
        <v>80</v>
      </c>
      <c r="AF38" s="14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81</v>
      </c>
      <c r="B39" s="1" t="s">
        <v>42</v>
      </c>
      <c r="C39" s="1">
        <v>27</v>
      </c>
      <c r="D39" s="1">
        <v>288</v>
      </c>
      <c r="E39" s="1">
        <v>190</v>
      </c>
      <c r="F39" s="1">
        <v>123</v>
      </c>
      <c r="G39" s="7">
        <v>0.35</v>
      </c>
      <c r="H39" s="1">
        <v>40</v>
      </c>
      <c r="I39" s="1" t="s">
        <v>37</v>
      </c>
      <c r="J39" s="1">
        <v>205</v>
      </c>
      <c r="K39" s="1">
        <f t="shared" si="9"/>
        <v>-15</v>
      </c>
      <c r="L39" s="1">
        <f t="shared" si="1"/>
        <v>190</v>
      </c>
      <c r="M39" s="1"/>
      <c r="N39" s="1"/>
      <c r="O39" s="1">
        <f t="shared" si="2"/>
        <v>38</v>
      </c>
      <c r="P39" s="5">
        <f>9*O39-N39-F39</f>
        <v>219</v>
      </c>
      <c r="Q39" s="5"/>
      <c r="R39" s="1"/>
      <c r="S39" s="1">
        <f t="shared" si="4"/>
        <v>9</v>
      </c>
      <c r="T39" s="1">
        <f t="shared" si="5"/>
        <v>3.236842105263158</v>
      </c>
      <c r="U39" s="1">
        <v>32.200000000000003</v>
      </c>
      <c r="V39" s="1">
        <v>36.4</v>
      </c>
      <c r="W39" s="1">
        <v>58</v>
      </c>
      <c r="X39" s="1">
        <v>57.2</v>
      </c>
      <c r="Y39" s="1">
        <v>47.4</v>
      </c>
      <c r="Z39" s="1">
        <v>50.6</v>
      </c>
      <c r="AA39" s="1">
        <v>49.8</v>
      </c>
      <c r="AB39" s="1">
        <v>44.8</v>
      </c>
      <c r="AC39" s="1">
        <v>48.4</v>
      </c>
      <c r="AD39" s="1">
        <v>50.2</v>
      </c>
      <c r="AE39" s="1" t="s">
        <v>74</v>
      </c>
      <c r="AF39" s="1">
        <f>G39*P39</f>
        <v>76.649999999999991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82</v>
      </c>
      <c r="B40" s="1" t="s">
        <v>36</v>
      </c>
      <c r="C40" s="1">
        <v>100.09099999999999</v>
      </c>
      <c r="D40" s="1">
        <v>149.489</v>
      </c>
      <c r="E40" s="1">
        <v>143.68899999999999</v>
      </c>
      <c r="F40" s="1">
        <v>97.975999999999999</v>
      </c>
      <c r="G40" s="7">
        <v>1</v>
      </c>
      <c r="H40" s="1">
        <v>40</v>
      </c>
      <c r="I40" s="1" t="s">
        <v>37</v>
      </c>
      <c r="J40" s="1">
        <v>105.6</v>
      </c>
      <c r="K40" s="1">
        <f t="shared" si="9"/>
        <v>38.088999999999999</v>
      </c>
      <c r="L40" s="1">
        <f t="shared" si="1"/>
        <v>92.138999999999996</v>
      </c>
      <c r="M40" s="1">
        <v>51.55</v>
      </c>
      <c r="N40" s="1">
        <v>46.181799999999967</v>
      </c>
      <c r="O40" s="1">
        <f t="shared" si="2"/>
        <v>18.427799999999998</v>
      </c>
      <c r="P40" s="5">
        <f t="shared" ref="P39:P42" si="10">10*O40-N40-F40</f>
        <v>40.120200000000011</v>
      </c>
      <c r="Q40" s="5"/>
      <c r="R40" s="1"/>
      <c r="S40" s="1">
        <f t="shared" si="4"/>
        <v>10</v>
      </c>
      <c r="T40" s="1">
        <f t="shared" si="5"/>
        <v>7.8228437469475454</v>
      </c>
      <c r="U40" s="1">
        <v>18.3188</v>
      </c>
      <c r="V40" s="1">
        <v>17.993400000000001</v>
      </c>
      <c r="W40" s="1">
        <v>12.971</v>
      </c>
      <c r="X40" s="1">
        <v>13.269</v>
      </c>
      <c r="Y40" s="1">
        <v>18.104399999999998</v>
      </c>
      <c r="Z40" s="1">
        <v>15.3866</v>
      </c>
      <c r="AA40" s="1">
        <v>12.557399999999999</v>
      </c>
      <c r="AB40" s="1">
        <v>16.1234</v>
      </c>
      <c r="AC40" s="1">
        <v>17.6632</v>
      </c>
      <c r="AD40" s="1">
        <v>22.0928</v>
      </c>
      <c r="AE40" s="1"/>
      <c r="AF40" s="1">
        <f>G40*P40</f>
        <v>40.120200000000011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83</v>
      </c>
      <c r="B41" s="1" t="s">
        <v>42</v>
      </c>
      <c r="C41" s="1">
        <v>-1</v>
      </c>
      <c r="D41" s="1">
        <v>300</v>
      </c>
      <c r="E41" s="1">
        <v>131</v>
      </c>
      <c r="F41" s="1">
        <v>166</v>
      </c>
      <c r="G41" s="7">
        <v>0.4</v>
      </c>
      <c r="H41" s="1">
        <v>40</v>
      </c>
      <c r="I41" s="1" t="s">
        <v>37</v>
      </c>
      <c r="J41" s="1">
        <v>137</v>
      </c>
      <c r="K41" s="1">
        <f t="shared" si="9"/>
        <v>-6</v>
      </c>
      <c r="L41" s="1">
        <f t="shared" si="1"/>
        <v>131</v>
      </c>
      <c r="M41" s="1"/>
      <c r="N41" s="1"/>
      <c r="O41" s="1">
        <f t="shared" si="2"/>
        <v>26.2</v>
      </c>
      <c r="P41" s="5">
        <f t="shared" si="10"/>
        <v>96</v>
      </c>
      <c r="Q41" s="5"/>
      <c r="R41" s="1"/>
      <c r="S41" s="1">
        <f t="shared" si="4"/>
        <v>10</v>
      </c>
      <c r="T41" s="1">
        <f t="shared" si="5"/>
        <v>6.33587786259542</v>
      </c>
      <c r="U41" s="1">
        <v>25.4</v>
      </c>
      <c r="V41" s="1">
        <v>29.2</v>
      </c>
      <c r="W41" s="1">
        <v>32.6</v>
      </c>
      <c r="X41" s="1">
        <v>29</v>
      </c>
      <c r="Y41" s="1">
        <v>20.399999999999999</v>
      </c>
      <c r="Z41" s="1">
        <v>29.8</v>
      </c>
      <c r="AA41" s="1">
        <v>33.200000000000003</v>
      </c>
      <c r="AB41" s="1">
        <v>27.2</v>
      </c>
      <c r="AC41" s="1">
        <v>10.8</v>
      </c>
      <c r="AD41" s="1">
        <v>14.4</v>
      </c>
      <c r="AE41" s="1"/>
      <c r="AF41" s="1">
        <f>G41*P41</f>
        <v>38.400000000000006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84</v>
      </c>
      <c r="B42" s="1" t="s">
        <v>42</v>
      </c>
      <c r="C42" s="1">
        <v>1</v>
      </c>
      <c r="D42" s="1">
        <v>474</v>
      </c>
      <c r="E42" s="1">
        <v>210</v>
      </c>
      <c r="F42" s="1">
        <v>263</v>
      </c>
      <c r="G42" s="7">
        <v>0.4</v>
      </c>
      <c r="H42" s="1">
        <v>45</v>
      </c>
      <c r="I42" s="1" t="s">
        <v>37</v>
      </c>
      <c r="J42" s="1">
        <v>215</v>
      </c>
      <c r="K42" s="1">
        <f t="shared" si="9"/>
        <v>-5</v>
      </c>
      <c r="L42" s="1">
        <f t="shared" si="1"/>
        <v>210</v>
      </c>
      <c r="M42" s="1"/>
      <c r="N42" s="1"/>
      <c r="O42" s="1">
        <f t="shared" si="2"/>
        <v>42</v>
      </c>
      <c r="P42" s="5">
        <f t="shared" si="10"/>
        <v>157</v>
      </c>
      <c r="Q42" s="5"/>
      <c r="R42" s="1"/>
      <c r="S42" s="1">
        <f t="shared" si="4"/>
        <v>10</v>
      </c>
      <c r="T42" s="1">
        <f t="shared" si="5"/>
        <v>6.2619047619047619</v>
      </c>
      <c r="U42" s="1">
        <v>38.4</v>
      </c>
      <c r="V42" s="1">
        <v>46.4</v>
      </c>
      <c r="W42" s="1">
        <v>55.2</v>
      </c>
      <c r="X42" s="1">
        <v>56.2</v>
      </c>
      <c r="Y42" s="1">
        <v>39.799999999999997</v>
      </c>
      <c r="Z42" s="1">
        <v>47</v>
      </c>
      <c r="AA42" s="1">
        <v>45.6</v>
      </c>
      <c r="AB42" s="1">
        <v>39.6</v>
      </c>
      <c r="AC42" s="1">
        <v>15.8</v>
      </c>
      <c r="AD42" s="1">
        <v>17</v>
      </c>
      <c r="AE42" s="1"/>
      <c r="AF42" s="1">
        <f>G42*P42</f>
        <v>62.800000000000004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1" t="s">
        <v>85</v>
      </c>
      <c r="B43" s="11" t="s">
        <v>36</v>
      </c>
      <c r="C43" s="11"/>
      <c r="D43" s="11">
        <v>34.585999999999999</v>
      </c>
      <c r="E43" s="11">
        <v>34.585999999999999</v>
      </c>
      <c r="F43" s="11"/>
      <c r="G43" s="12">
        <v>0</v>
      </c>
      <c r="H43" s="11" t="e">
        <v>#N/A</v>
      </c>
      <c r="I43" s="11" t="s">
        <v>86</v>
      </c>
      <c r="J43" s="11"/>
      <c r="K43" s="11">
        <f t="shared" si="9"/>
        <v>34.585999999999999</v>
      </c>
      <c r="L43" s="11">
        <f t="shared" si="1"/>
        <v>0</v>
      </c>
      <c r="M43" s="11">
        <v>34.585999999999999</v>
      </c>
      <c r="N43" s="11"/>
      <c r="O43" s="11">
        <f t="shared" si="2"/>
        <v>0</v>
      </c>
      <c r="P43" s="13"/>
      <c r="Q43" s="13"/>
      <c r="R43" s="11"/>
      <c r="S43" s="11" t="e">
        <f t="shared" si="4"/>
        <v>#DIV/0!</v>
      </c>
      <c r="T43" s="11" t="e">
        <f t="shared" si="5"/>
        <v>#DIV/0!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/>
      <c r="AF43" s="1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87</v>
      </c>
      <c r="B44" s="1" t="s">
        <v>36</v>
      </c>
      <c r="C44" s="1">
        <v>133.08199999999999</v>
      </c>
      <c r="D44" s="1">
        <v>25.402999999999999</v>
      </c>
      <c r="E44" s="1">
        <v>98.68</v>
      </c>
      <c r="F44" s="1">
        <v>52.57</v>
      </c>
      <c r="G44" s="7">
        <v>1</v>
      </c>
      <c r="H44" s="1">
        <v>40</v>
      </c>
      <c r="I44" s="1" t="s">
        <v>37</v>
      </c>
      <c r="J44" s="1">
        <v>84.9</v>
      </c>
      <c r="K44" s="1">
        <f t="shared" si="9"/>
        <v>13.780000000000001</v>
      </c>
      <c r="L44" s="1">
        <f t="shared" si="1"/>
        <v>76.921000000000006</v>
      </c>
      <c r="M44" s="1">
        <v>21.759</v>
      </c>
      <c r="N44" s="1">
        <v>20.5078</v>
      </c>
      <c r="O44" s="1">
        <f t="shared" si="2"/>
        <v>15.384200000000002</v>
      </c>
      <c r="P44" s="5">
        <f t="shared" ref="P44:P53" si="11">10*O44-N44-F44</f>
        <v>80.764200000000017</v>
      </c>
      <c r="Q44" s="5"/>
      <c r="R44" s="1"/>
      <c r="S44" s="1">
        <f t="shared" si="4"/>
        <v>10</v>
      </c>
      <c r="T44" s="1">
        <f t="shared" si="5"/>
        <v>4.7501852550018846</v>
      </c>
      <c r="U44" s="1">
        <v>10.787800000000001</v>
      </c>
      <c r="V44" s="1">
        <v>10.2066</v>
      </c>
      <c r="W44" s="1">
        <v>12.195600000000001</v>
      </c>
      <c r="X44" s="1">
        <v>13.3216</v>
      </c>
      <c r="Y44" s="1">
        <v>18.674399999999999</v>
      </c>
      <c r="Z44" s="1">
        <v>16.965599999999998</v>
      </c>
      <c r="AA44" s="1">
        <v>11.911</v>
      </c>
      <c r="AB44" s="1">
        <v>12.773999999999999</v>
      </c>
      <c r="AC44" s="1">
        <v>12.775</v>
      </c>
      <c r="AD44" s="1">
        <v>13.497400000000001</v>
      </c>
      <c r="AE44" s="1"/>
      <c r="AF44" s="1">
        <f>G44*P44</f>
        <v>80.764200000000017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88</v>
      </c>
      <c r="B45" s="1" t="s">
        <v>42</v>
      </c>
      <c r="C45" s="1">
        <v>161</v>
      </c>
      <c r="D45" s="1">
        <v>60</v>
      </c>
      <c r="E45" s="1">
        <v>123</v>
      </c>
      <c r="F45" s="1">
        <v>95</v>
      </c>
      <c r="G45" s="7">
        <v>0.35</v>
      </c>
      <c r="H45" s="1">
        <v>40</v>
      </c>
      <c r="I45" s="1" t="s">
        <v>37</v>
      </c>
      <c r="J45" s="1">
        <v>126</v>
      </c>
      <c r="K45" s="1">
        <f t="shared" si="9"/>
        <v>-3</v>
      </c>
      <c r="L45" s="1">
        <f t="shared" si="1"/>
        <v>123</v>
      </c>
      <c r="M45" s="1"/>
      <c r="N45" s="1">
        <v>44.800000000000011</v>
      </c>
      <c r="O45" s="1">
        <f t="shared" si="2"/>
        <v>24.6</v>
      </c>
      <c r="P45" s="5">
        <f t="shared" si="11"/>
        <v>106.19999999999999</v>
      </c>
      <c r="Q45" s="5"/>
      <c r="R45" s="1"/>
      <c r="S45" s="1">
        <f t="shared" si="4"/>
        <v>10</v>
      </c>
      <c r="T45" s="1">
        <f t="shared" si="5"/>
        <v>5.6829268292682924</v>
      </c>
      <c r="U45" s="1">
        <v>26.6</v>
      </c>
      <c r="V45" s="1">
        <v>26</v>
      </c>
      <c r="W45" s="1">
        <v>33.200000000000003</v>
      </c>
      <c r="X45" s="1">
        <v>29.8</v>
      </c>
      <c r="Y45" s="1">
        <v>48.6</v>
      </c>
      <c r="Z45" s="1">
        <v>51.2</v>
      </c>
      <c r="AA45" s="1">
        <v>25.2</v>
      </c>
      <c r="AB45" s="1">
        <v>24.6</v>
      </c>
      <c r="AC45" s="1">
        <v>42.8</v>
      </c>
      <c r="AD45" s="1">
        <v>44</v>
      </c>
      <c r="AE45" s="1" t="s">
        <v>55</v>
      </c>
      <c r="AF45" s="1">
        <f>G45*P45</f>
        <v>37.169999999999995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89</v>
      </c>
      <c r="B46" s="1" t="s">
        <v>42</v>
      </c>
      <c r="C46" s="1">
        <v>15</v>
      </c>
      <c r="D46" s="1">
        <v>802</v>
      </c>
      <c r="E46" s="1">
        <v>640</v>
      </c>
      <c r="F46" s="1">
        <v>172</v>
      </c>
      <c r="G46" s="7">
        <v>0.4</v>
      </c>
      <c r="H46" s="1">
        <v>40</v>
      </c>
      <c r="I46" s="10" t="s">
        <v>90</v>
      </c>
      <c r="J46" s="1">
        <v>257</v>
      </c>
      <c r="K46" s="1">
        <f t="shared" si="9"/>
        <v>383</v>
      </c>
      <c r="L46" s="1">
        <f t="shared" si="1"/>
        <v>160</v>
      </c>
      <c r="M46" s="1">
        <v>480</v>
      </c>
      <c r="N46" s="1">
        <v>177.2</v>
      </c>
      <c r="O46" s="1">
        <f t="shared" si="2"/>
        <v>32</v>
      </c>
      <c r="P46" s="5"/>
      <c r="Q46" s="5"/>
      <c r="R46" s="1"/>
      <c r="S46" s="1">
        <f t="shared" si="4"/>
        <v>10.9125</v>
      </c>
      <c r="T46" s="1">
        <f t="shared" si="5"/>
        <v>10.9125</v>
      </c>
      <c r="U46" s="1">
        <v>40.4</v>
      </c>
      <c r="V46" s="1">
        <v>30.6</v>
      </c>
      <c r="W46" s="1">
        <v>7.4</v>
      </c>
      <c r="X46" s="1">
        <v>20.399999999999999</v>
      </c>
      <c r="Y46" s="1">
        <v>23.6</v>
      </c>
      <c r="Z46" s="1">
        <v>8.1999999999999993</v>
      </c>
      <c r="AA46" s="1">
        <v>0</v>
      </c>
      <c r="AB46" s="1">
        <v>0</v>
      </c>
      <c r="AC46" s="1">
        <v>0</v>
      </c>
      <c r="AD46" s="1">
        <v>0</v>
      </c>
      <c r="AE46" s="1" t="s">
        <v>39</v>
      </c>
      <c r="AF46" s="1">
        <f>G46*P46</f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91</v>
      </c>
      <c r="B47" s="1" t="s">
        <v>36</v>
      </c>
      <c r="C47" s="1">
        <v>24.044</v>
      </c>
      <c r="D47" s="1">
        <v>67.543000000000006</v>
      </c>
      <c r="E47" s="1">
        <v>45.805</v>
      </c>
      <c r="F47" s="1">
        <v>43.088000000000001</v>
      </c>
      <c r="G47" s="7">
        <v>1</v>
      </c>
      <c r="H47" s="1">
        <v>50</v>
      </c>
      <c r="I47" s="1" t="s">
        <v>37</v>
      </c>
      <c r="J47" s="1">
        <v>45.2</v>
      </c>
      <c r="K47" s="1">
        <f t="shared" si="9"/>
        <v>0.60499999999999687</v>
      </c>
      <c r="L47" s="1">
        <f t="shared" si="1"/>
        <v>45.805</v>
      </c>
      <c r="M47" s="1"/>
      <c r="N47" s="1"/>
      <c r="O47" s="1">
        <f t="shared" si="2"/>
        <v>9.1609999999999996</v>
      </c>
      <c r="P47" s="5">
        <f t="shared" si="11"/>
        <v>48.521999999999998</v>
      </c>
      <c r="Q47" s="5"/>
      <c r="R47" s="1"/>
      <c r="S47" s="1">
        <f t="shared" si="4"/>
        <v>10</v>
      </c>
      <c r="T47" s="1">
        <f t="shared" si="5"/>
        <v>4.7034166575701342</v>
      </c>
      <c r="U47" s="1">
        <v>4.5792000000000002</v>
      </c>
      <c r="V47" s="1">
        <v>3.2336</v>
      </c>
      <c r="W47" s="1">
        <v>8.0978000000000012</v>
      </c>
      <c r="X47" s="1">
        <v>8.9131999999999998</v>
      </c>
      <c r="Y47" s="1">
        <v>3.4962</v>
      </c>
      <c r="Z47" s="1">
        <v>2.4047999999999998</v>
      </c>
      <c r="AA47" s="1">
        <v>5.298</v>
      </c>
      <c r="AB47" s="1">
        <v>5.8311999999999999</v>
      </c>
      <c r="AC47" s="1">
        <v>9.6768000000000001</v>
      </c>
      <c r="AD47" s="1">
        <v>10.632199999999999</v>
      </c>
      <c r="AE47" s="1"/>
      <c r="AF47" s="1">
        <f>G47*P47</f>
        <v>48.521999999999998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92</v>
      </c>
      <c r="B48" s="1" t="s">
        <v>36</v>
      </c>
      <c r="C48" s="1">
        <v>83.495999999999995</v>
      </c>
      <c r="D48" s="1">
        <v>366.96800000000002</v>
      </c>
      <c r="E48" s="1">
        <v>145.10300000000001</v>
      </c>
      <c r="F48" s="1">
        <v>302.67500000000001</v>
      </c>
      <c r="G48" s="7">
        <v>1</v>
      </c>
      <c r="H48" s="1">
        <v>50</v>
      </c>
      <c r="I48" s="1" t="s">
        <v>37</v>
      </c>
      <c r="J48" s="1">
        <v>147.85</v>
      </c>
      <c r="K48" s="1">
        <f t="shared" si="9"/>
        <v>-2.7469999999999857</v>
      </c>
      <c r="L48" s="1">
        <f t="shared" si="1"/>
        <v>145.10300000000001</v>
      </c>
      <c r="M48" s="1"/>
      <c r="N48" s="1"/>
      <c r="O48" s="1">
        <f t="shared" si="2"/>
        <v>29.020600000000002</v>
      </c>
      <c r="P48" s="5"/>
      <c r="Q48" s="5"/>
      <c r="R48" s="1"/>
      <c r="S48" s="1">
        <f t="shared" si="4"/>
        <v>10.429660310262365</v>
      </c>
      <c r="T48" s="1">
        <f t="shared" si="5"/>
        <v>10.429660310262365</v>
      </c>
      <c r="U48" s="1">
        <v>19.321400000000001</v>
      </c>
      <c r="V48" s="1">
        <v>13.091200000000001</v>
      </c>
      <c r="W48" s="1">
        <v>20.449000000000002</v>
      </c>
      <c r="X48" s="1">
        <v>22.849399999999999</v>
      </c>
      <c r="Y48" s="1">
        <v>16.864000000000001</v>
      </c>
      <c r="Z48" s="1">
        <v>15.3492</v>
      </c>
      <c r="AA48" s="1">
        <v>17.770800000000001</v>
      </c>
      <c r="AB48" s="1">
        <v>21.53</v>
      </c>
      <c r="AC48" s="1">
        <v>28.027200000000001</v>
      </c>
      <c r="AD48" s="1">
        <v>27.776800000000001</v>
      </c>
      <c r="AE48" s="1" t="s">
        <v>58</v>
      </c>
      <c r="AF48" s="1">
        <f>G48*P48</f>
        <v>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93</v>
      </c>
      <c r="B49" s="1" t="s">
        <v>36</v>
      </c>
      <c r="C49" s="1">
        <v>223.35599999999999</v>
      </c>
      <c r="D49" s="1">
        <v>26.396999999999998</v>
      </c>
      <c r="E49" s="1">
        <v>152.428</v>
      </c>
      <c r="F49" s="1">
        <v>97.325000000000003</v>
      </c>
      <c r="G49" s="7">
        <v>1</v>
      </c>
      <c r="H49" s="1">
        <v>40</v>
      </c>
      <c r="I49" s="1" t="s">
        <v>37</v>
      </c>
      <c r="J49" s="1">
        <v>127.2</v>
      </c>
      <c r="K49" s="1">
        <f t="shared" si="9"/>
        <v>25.227999999999994</v>
      </c>
      <c r="L49" s="1">
        <f t="shared" si="1"/>
        <v>152.428</v>
      </c>
      <c r="M49" s="1"/>
      <c r="N49" s="1">
        <v>81.002800000000065</v>
      </c>
      <c r="O49" s="1">
        <f t="shared" si="2"/>
        <v>30.485599999999998</v>
      </c>
      <c r="P49" s="5">
        <f t="shared" si="11"/>
        <v>126.52819999999993</v>
      </c>
      <c r="Q49" s="5"/>
      <c r="R49" s="1"/>
      <c r="S49" s="1">
        <f t="shared" si="4"/>
        <v>10</v>
      </c>
      <c r="T49" s="1">
        <f t="shared" si="5"/>
        <v>5.8495748812554158</v>
      </c>
      <c r="U49" s="1">
        <v>25.599800000000009</v>
      </c>
      <c r="V49" s="1">
        <v>23.946799999999989</v>
      </c>
      <c r="W49" s="1">
        <v>20.1126</v>
      </c>
      <c r="X49" s="1">
        <v>33.313000000000002</v>
      </c>
      <c r="Y49" s="1">
        <v>35.647199999999998</v>
      </c>
      <c r="Z49" s="1">
        <v>24.7712</v>
      </c>
      <c r="AA49" s="1">
        <v>27.779599999999999</v>
      </c>
      <c r="AB49" s="1">
        <v>25.927399999999999</v>
      </c>
      <c r="AC49" s="1">
        <v>25.548400000000001</v>
      </c>
      <c r="AD49" s="1">
        <v>25.2852</v>
      </c>
      <c r="AE49" s="1"/>
      <c r="AF49" s="1">
        <f>G49*P49</f>
        <v>126.52819999999993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94</v>
      </c>
      <c r="B50" s="1" t="s">
        <v>42</v>
      </c>
      <c r="C50" s="1">
        <v>126</v>
      </c>
      <c r="D50" s="1">
        <v>231</v>
      </c>
      <c r="E50" s="1">
        <v>127</v>
      </c>
      <c r="F50" s="1">
        <v>230</v>
      </c>
      <c r="G50" s="7">
        <v>0.45</v>
      </c>
      <c r="H50" s="1">
        <v>50</v>
      </c>
      <c r="I50" s="1" t="s">
        <v>37</v>
      </c>
      <c r="J50" s="1">
        <v>128</v>
      </c>
      <c r="K50" s="1">
        <f t="shared" si="9"/>
        <v>-1</v>
      </c>
      <c r="L50" s="1">
        <f t="shared" si="1"/>
        <v>127</v>
      </c>
      <c r="M50" s="1"/>
      <c r="N50" s="1">
        <v>26</v>
      </c>
      <c r="O50" s="1">
        <f t="shared" si="2"/>
        <v>25.4</v>
      </c>
      <c r="P50" s="5"/>
      <c r="Q50" s="5"/>
      <c r="R50" s="1"/>
      <c r="S50" s="1">
        <f t="shared" si="4"/>
        <v>10.078740157480315</v>
      </c>
      <c r="T50" s="1">
        <f t="shared" si="5"/>
        <v>10.078740157480315</v>
      </c>
      <c r="U50" s="1">
        <v>32</v>
      </c>
      <c r="V50" s="1">
        <v>35</v>
      </c>
      <c r="W50" s="1">
        <v>16.600000000000001</v>
      </c>
      <c r="X50" s="1">
        <v>11.8</v>
      </c>
      <c r="Y50" s="1">
        <v>29.2</v>
      </c>
      <c r="Z50" s="1">
        <v>39.4</v>
      </c>
      <c r="AA50" s="1">
        <v>23.8</v>
      </c>
      <c r="AB50" s="1">
        <v>18.399999999999999</v>
      </c>
      <c r="AC50" s="1">
        <v>23.8</v>
      </c>
      <c r="AD50" s="1">
        <v>25.4</v>
      </c>
      <c r="AE50" s="1"/>
      <c r="AF50" s="1">
        <f>G50*P50</f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0" t="s">
        <v>95</v>
      </c>
      <c r="B51" s="1" t="s">
        <v>36</v>
      </c>
      <c r="C51" s="1"/>
      <c r="D51" s="1"/>
      <c r="E51" s="1"/>
      <c r="F51" s="1"/>
      <c r="G51" s="7">
        <v>1</v>
      </c>
      <c r="H51" s="1">
        <v>40</v>
      </c>
      <c r="I51" s="1" t="s">
        <v>37</v>
      </c>
      <c r="J51" s="1"/>
      <c r="K51" s="1">
        <f t="shared" si="9"/>
        <v>0</v>
      </c>
      <c r="L51" s="1">
        <f t="shared" si="1"/>
        <v>0</v>
      </c>
      <c r="M51" s="1"/>
      <c r="N51" s="10"/>
      <c r="O51" s="1">
        <f t="shared" si="2"/>
        <v>0</v>
      </c>
      <c r="P51" s="17">
        <v>4</v>
      </c>
      <c r="Q51" s="5"/>
      <c r="R51" s="1"/>
      <c r="S51" s="1" t="e">
        <f t="shared" si="4"/>
        <v>#DIV/0!</v>
      </c>
      <c r="T51" s="1" t="e">
        <f t="shared" si="5"/>
        <v>#DIV/0!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0" t="s">
        <v>96</v>
      </c>
      <c r="AF51" s="1">
        <f>G51*P51</f>
        <v>4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97</v>
      </c>
      <c r="B52" s="1" t="s">
        <v>42</v>
      </c>
      <c r="C52" s="1">
        <v>42</v>
      </c>
      <c r="D52" s="1">
        <v>300</v>
      </c>
      <c r="E52" s="1">
        <v>202</v>
      </c>
      <c r="F52" s="1">
        <v>131</v>
      </c>
      <c r="G52" s="7">
        <v>0.4</v>
      </c>
      <c r="H52" s="1">
        <v>40</v>
      </c>
      <c r="I52" s="1" t="s">
        <v>37</v>
      </c>
      <c r="J52" s="1">
        <v>163</v>
      </c>
      <c r="K52" s="1">
        <f t="shared" si="9"/>
        <v>39</v>
      </c>
      <c r="L52" s="1">
        <f t="shared" si="1"/>
        <v>154</v>
      </c>
      <c r="M52" s="1">
        <v>48</v>
      </c>
      <c r="N52" s="1"/>
      <c r="O52" s="1">
        <f t="shared" si="2"/>
        <v>30.8</v>
      </c>
      <c r="P52" s="5">
        <f t="shared" si="11"/>
        <v>177</v>
      </c>
      <c r="Q52" s="5"/>
      <c r="R52" s="1"/>
      <c r="S52" s="1">
        <f t="shared" si="4"/>
        <v>10</v>
      </c>
      <c r="T52" s="1">
        <f t="shared" si="5"/>
        <v>4.2532467532467528</v>
      </c>
      <c r="U52" s="1">
        <v>20.6</v>
      </c>
      <c r="V52" s="1">
        <v>23.2</v>
      </c>
      <c r="W52" s="1">
        <v>33.799999999999997</v>
      </c>
      <c r="X52" s="1">
        <v>34.6</v>
      </c>
      <c r="Y52" s="1">
        <v>25.6</v>
      </c>
      <c r="Z52" s="1">
        <v>25.2</v>
      </c>
      <c r="AA52" s="1">
        <v>26</v>
      </c>
      <c r="AB52" s="1">
        <v>27.4</v>
      </c>
      <c r="AC52" s="1">
        <v>28</v>
      </c>
      <c r="AD52" s="1">
        <v>26</v>
      </c>
      <c r="AE52" s="1"/>
      <c r="AF52" s="1">
        <f>G52*P52</f>
        <v>70.8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98</v>
      </c>
      <c r="B53" s="1" t="s">
        <v>42</v>
      </c>
      <c r="C53" s="1"/>
      <c r="D53" s="1">
        <v>432</v>
      </c>
      <c r="E53" s="1">
        <v>184</v>
      </c>
      <c r="F53" s="1">
        <v>244</v>
      </c>
      <c r="G53" s="7">
        <v>0.4</v>
      </c>
      <c r="H53" s="1">
        <v>40</v>
      </c>
      <c r="I53" s="1" t="s">
        <v>37</v>
      </c>
      <c r="J53" s="1">
        <v>173</v>
      </c>
      <c r="K53" s="1">
        <f t="shared" si="9"/>
        <v>11</v>
      </c>
      <c r="L53" s="1">
        <f t="shared" si="1"/>
        <v>124</v>
      </c>
      <c r="M53" s="1">
        <v>60</v>
      </c>
      <c r="N53" s="1"/>
      <c r="O53" s="1">
        <f t="shared" si="2"/>
        <v>24.8</v>
      </c>
      <c r="P53" s="5">
        <f t="shared" si="11"/>
        <v>4</v>
      </c>
      <c r="Q53" s="5"/>
      <c r="R53" s="1"/>
      <c r="S53" s="1">
        <f t="shared" si="4"/>
        <v>10</v>
      </c>
      <c r="T53" s="1">
        <f t="shared" si="5"/>
        <v>9.8387096774193541</v>
      </c>
      <c r="U53" s="1">
        <v>30</v>
      </c>
      <c r="V53" s="1">
        <v>36.6</v>
      </c>
      <c r="W53" s="1">
        <v>33.200000000000003</v>
      </c>
      <c r="X53" s="1">
        <v>37</v>
      </c>
      <c r="Y53" s="1">
        <v>26.4</v>
      </c>
      <c r="Z53" s="1">
        <v>23</v>
      </c>
      <c r="AA53" s="1">
        <v>27.6</v>
      </c>
      <c r="AB53" s="1">
        <v>27.8</v>
      </c>
      <c r="AC53" s="1">
        <v>31.8</v>
      </c>
      <c r="AD53" s="1">
        <v>36</v>
      </c>
      <c r="AE53" s="1"/>
      <c r="AF53" s="1">
        <f>G53*P53</f>
        <v>1.6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4" t="s">
        <v>99</v>
      </c>
      <c r="B54" s="14" t="s">
        <v>36</v>
      </c>
      <c r="C54" s="14"/>
      <c r="D54" s="14"/>
      <c r="E54" s="14"/>
      <c r="F54" s="14"/>
      <c r="G54" s="15">
        <v>0</v>
      </c>
      <c r="H54" s="14">
        <v>50</v>
      </c>
      <c r="I54" s="14" t="s">
        <v>37</v>
      </c>
      <c r="J54" s="14"/>
      <c r="K54" s="14">
        <f t="shared" si="9"/>
        <v>0</v>
      </c>
      <c r="L54" s="14">
        <f t="shared" si="1"/>
        <v>0</v>
      </c>
      <c r="M54" s="14"/>
      <c r="N54" s="14"/>
      <c r="O54" s="14">
        <f t="shared" si="2"/>
        <v>0</v>
      </c>
      <c r="P54" s="16"/>
      <c r="Q54" s="16"/>
      <c r="R54" s="14"/>
      <c r="S54" s="14" t="e">
        <f t="shared" si="4"/>
        <v>#DIV/0!</v>
      </c>
      <c r="T54" s="14" t="e">
        <f t="shared" si="5"/>
        <v>#DIV/0!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 t="s">
        <v>47</v>
      </c>
      <c r="AF54" s="14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100</v>
      </c>
      <c r="B55" s="1" t="s">
        <v>36</v>
      </c>
      <c r="C55" s="1">
        <v>110.874</v>
      </c>
      <c r="D55" s="1">
        <v>270.95</v>
      </c>
      <c r="E55" s="1">
        <v>152.09399999999999</v>
      </c>
      <c r="F55" s="1">
        <v>228.392</v>
      </c>
      <c r="G55" s="7">
        <v>1</v>
      </c>
      <c r="H55" s="1">
        <v>50</v>
      </c>
      <c r="I55" s="1" t="s">
        <v>37</v>
      </c>
      <c r="J55" s="1">
        <v>167.25</v>
      </c>
      <c r="K55" s="1">
        <f t="shared" si="9"/>
        <v>-15.156000000000006</v>
      </c>
      <c r="L55" s="1">
        <f t="shared" si="1"/>
        <v>152.09399999999999</v>
      </c>
      <c r="M55" s="1"/>
      <c r="N55" s="1"/>
      <c r="O55" s="1">
        <f t="shared" si="2"/>
        <v>30.418799999999997</v>
      </c>
      <c r="P55" s="5">
        <f t="shared" ref="P55:P56" si="12">10*O55-N55-F55</f>
        <v>75.795999999999992</v>
      </c>
      <c r="Q55" s="5"/>
      <c r="R55" s="1"/>
      <c r="S55" s="1">
        <f t="shared" si="4"/>
        <v>10</v>
      </c>
      <c r="T55" s="1">
        <f t="shared" si="5"/>
        <v>7.5082514760608579</v>
      </c>
      <c r="U55" s="1">
        <v>19.837399999999999</v>
      </c>
      <c r="V55" s="1">
        <v>16.8582</v>
      </c>
      <c r="W55" s="1">
        <v>17.3476</v>
      </c>
      <c r="X55" s="1">
        <v>18.6812</v>
      </c>
      <c r="Y55" s="1">
        <v>19.7408</v>
      </c>
      <c r="Z55" s="1">
        <v>19.480799999999999</v>
      </c>
      <c r="AA55" s="1">
        <v>18.350999999999999</v>
      </c>
      <c r="AB55" s="1">
        <v>16.7502</v>
      </c>
      <c r="AC55" s="1">
        <v>22.401199999999999</v>
      </c>
      <c r="AD55" s="1">
        <v>24.828600000000002</v>
      </c>
      <c r="AE55" s="1" t="s">
        <v>58</v>
      </c>
      <c r="AF55" s="1">
        <f>G55*P55</f>
        <v>75.795999999999992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101</v>
      </c>
      <c r="B56" s="1" t="s">
        <v>36</v>
      </c>
      <c r="C56" s="1">
        <v>23.277999999999999</v>
      </c>
      <c r="D56" s="1">
        <v>12.321</v>
      </c>
      <c r="E56" s="1">
        <v>21.88</v>
      </c>
      <c r="F56" s="1">
        <v>12.345000000000001</v>
      </c>
      <c r="G56" s="7">
        <v>1</v>
      </c>
      <c r="H56" s="1">
        <v>50</v>
      </c>
      <c r="I56" s="1" t="s">
        <v>37</v>
      </c>
      <c r="J56" s="1">
        <v>22.75</v>
      </c>
      <c r="K56" s="1">
        <f t="shared" si="9"/>
        <v>-0.87000000000000099</v>
      </c>
      <c r="L56" s="1">
        <f t="shared" si="1"/>
        <v>21.88</v>
      </c>
      <c r="M56" s="1"/>
      <c r="N56" s="1">
        <v>22.0412</v>
      </c>
      <c r="O56" s="1">
        <f t="shared" si="2"/>
        <v>4.3759999999999994</v>
      </c>
      <c r="P56" s="5">
        <f t="shared" si="12"/>
        <v>9.3737999999999904</v>
      </c>
      <c r="Q56" s="5"/>
      <c r="R56" s="1"/>
      <c r="S56" s="1">
        <f t="shared" si="4"/>
        <v>10</v>
      </c>
      <c r="T56" s="1">
        <f t="shared" si="5"/>
        <v>7.8579067641681917</v>
      </c>
      <c r="U56" s="1">
        <v>3.286</v>
      </c>
      <c r="V56" s="1">
        <v>1.8972</v>
      </c>
      <c r="W56" s="1">
        <v>3.2624</v>
      </c>
      <c r="X56" s="1">
        <v>2.4580000000000002</v>
      </c>
      <c r="Y56" s="1">
        <v>2.9980000000000002</v>
      </c>
      <c r="Z56" s="1">
        <v>3.8195999999999999</v>
      </c>
      <c r="AA56" s="1">
        <v>2.4607999999999999</v>
      </c>
      <c r="AB56" s="1">
        <v>2.1907999999999999</v>
      </c>
      <c r="AC56" s="1">
        <v>2.4603999999999999</v>
      </c>
      <c r="AD56" s="1">
        <v>2.1107999999999998</v>
      </c>
      <c r="AE56" s="1"/>
      <c r="AF56" s="1">
        <f>G56*P56</f>
        <v>9.3737999999999904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4" t="s">
        <v>102</v>
      </c>
      <c r="B57" s="14" t="s">
        <v>42</v>
      </c>
      <c r="C57" s="14"/>
      <c r="D57" s="14"/>
      <c r="E57" s="14"/>
      <c r="F57" s="14"/>
      <c r="G57" s="15">
        <v>0</v>
      </c>
      <c r="H57" s="14">
        <v>50</v>
      </c>
      <c r="I57" s="14" t="s">
        <v>37</v>
      </c>
      <c r="J57" s="14"/>
      <c r="K57" s="14">
        <f t="shared" si="9"/>
        <v>0</v>
      </c>
      <c r="L57" s="14">
        <f t="shared" si="1"/>
        <v>0</v>
      </c>
      <c r="M57" s="14"/>
      <c r="N57" s="14"/>
      <c r="O57" s="14">
        <f t="shared" si="2"/>
        <v>0</v>
      </c>
      <c r="P57" s="16"/>
      <c r="Q57" s="16"/>
      <c r="R57" s="14"/>
      <c r="S57" s="14" t="e">
        <f t="shared" si="4"/>
        <v>#DIV/0!</v>
      </c>
      <c r="T57" s="14" t="e">
        <f t="shared" si="5"/>
        <v>#DIV/0!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 t="s">
        <v>47</v>
      </c>
      <c r="AF57" s="14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103</v>
      </c>
      <c r="B58" s="1" t="s">
        <v>42</v>
      </c>
      <c r="C58" s="1">
        <v>281</v>
      </c>
      <c r="D58" s="1">
        <v>1108</v>
      </c>
      <c r="E58" s="1">
        <v>1122</v>
      </c>
      <c r="F58" s="1">
        <v>260</v>
      </c>
      <c r="G58" s="7">
        <v>0.4</v>
      </c>
      <c r="H58" s="1">
        <v>40</v>
      </c>
      <c r="I58" s="1" t="s">
        <v>37</v>
      </c>
      <c r="J58" s="1">
        <v>633</v>
      </c>
      <c r="K58" s="1">
        <f t="shared" si="9"/>
        <v>489</v>
      </c>
      <c r="L58" s="1">
        <f t="shared" si="1"/>
        <v>642</v>
      </c>
      <c r="M58" s="1">
        <v>480</v>
      </c>
      <c r="N58" s="1">
        <v>274.39999999999992</v>
      </c>
      <c r="O58" s="1">
        <f t="shared" si="2"/>
        <v>128.4</v>
      </c>
      <c r="P58" s="5">
        <f t="shared" ref="P58:P61" si="13">10*O58-N58-F58</f>
        <v>749.60000000000014</v>
      </c>
      <c r="Q58" s="5"/>
      <c r="R58" s="1"/>
      <c r="S58" s="1">
        <f t="shared" si="4"/>
        <v>10</v>
      </c>
      <c r="T58" s="1">
        <f t="shared" si="5"/>
        <v>4.1619937694704037</v>
      </c>
      <c r="U58" s="1">
        <v>89.8</v>
      </c>
      <c r="V58" s="1">
        <v>84.4</v>
      </c>
      <c r="W58" s="1">
        <v>90</v>
      </c>
      <c r="X58" s="1">
        <v>99.6</v>
      </c>
      <c r="Y58" s="1">
        <v>89.4</v>
      </c>
      <c r="Z58" s="1">
        <v>89.4</v>
      </c>
      <c r="AA58" s="1">
        <v>87</v>
      </c>
      <c r="AB58" s="1">
        <v>82.8</v>
      </c>
      <c r="AC58" s="1">
        <v>91</v>
      </c>
      <c r="AD58" s="1">
        <v>82.2</v>
      </c>
      <c r="AE58" s="1"/>
      <c r="AF58" s="1">
        <f>G58*P58</f>
        <v>299.84000000000009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104</v>
      </c>
      <c r="B59" s="1" t="s">
        <v>42</v>
      </c>
      <c r="C59" s="1">
        <v>236</v>
      </c>
      <c r="D59" s="1">
        <v>1114</v>
      </c>
      <c r="E59" s="1">
        <v>848</v>
      </c>
      <c r="F59" s="1">
        <v>496</v>
      </c>
      <c r="G59" s="7">
        <v>0.4</v>
      </c>
      <c r="H59" s="1">
        <v>40</v>
      </c>
      <c r="I59" s="1" t="s">
        <v>37</v>
      </c>
      <c r="J59" s="1">
        <v>482</v>
      </c>
      <c r="K59" s="1">
        <f t="shared" si="9"/>
        <v>366</v>
      </c>
      <c r="L59" s="1">
        <f t="shared" si="1"/>
        <v>488</v>
      </c>
      <c r="M59" s="1">
        <v>360</v>
      </c>
      <c r="N59" s="1">
        <v>150.59999999999991</v>
      </c>
      <c r="O59" s="1">
        <f t="shared" si="2"/>
        <v>97.6</v>
      </c>
      <c r="P59" s="5">
        <f t="shared" si="13"/>
        <v>329.40000000000009</v>
      </c>
      <c r="Q59" s="5"/>
      <c r="R59" s="1"/>
      <c r="S59" s="1">
        <f t="shared" si="4"/>
        <v>10</v>
      </c>
      <c r="T59" s="1">
        <f t="shared" si="5"/>
        <v>6.6249999999999991</v>
      </c>
      <c r="U59" s="1">
        <v>88.6</v>
      </c>
      <c r="V59" s="1">
        <v>86</v>
      </c>
      <c r="W59" s="1">
        <v>78.2</v>
      </c>
      <c r="X59" s="1">
        <v>80.400000000000006</v>
      </c>
      <c r="Y59" s="1">
        <v>83</v>
      </c>
      <c r="Z59" s="1">
        <v>82.2</v>
      </c>
      <c r="AA59" s="1">
        <v>68.8</v>
      </c>
      <c r="AB59" s="1">
        <v>69</v>
      </c>
      <c r="AC59" s="1">
        <v>75.599999999999994</v>
      </c>
      <c r="AD59" s="1">
        <v>70</v>
      </c>
      <c r="AE59" s="1" t="s">
        <v>39</v>
      </c>
      <c r="AF59" s="1">
        <f>G59*P59</f>
        <v>131.76000000000005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105</v>
      </c>
      <c r="B60" s="1" t="s">
        <v>36</v>
      </c>
      <c r="C60" s="1">
        <v>266.90800000000002</v>
      </c>
      <c r="D60" s="1">
        <v>314.28899999999999</v>
      </c>
      <c r="E60" s="1">
        <v>468.35899999999998</v>
      </c>
      <c r="F60" s="1">
        <v>105.437</v>
      </c>
      <c r="G60" s="7">
        <v>1</v>
      </c>
      <c r="H60" s="1">
        <v>40</v>
      </c>
      <c r="I60" s="1" t="s">
        <v>37</v>
      </c>
      <c r="J60" s="1">
        <v>164.7</v>
      </c>
      <c r="K60" s="1">
        <f t="shared" si="9"/>
        <v>303.65899999999999</v>
      </c>
      <c r="L60" s="1">
        <f t="shared" si="1"/>
        <v>164.69599999999997</v>
      </c>
      <c r="M60" s="1">
        <v>303.66300000000001</v>
      </c>
      <c r="N60" s="1"/>
      <c r="O60" s="1">
        <f t="shared" si="2"/>
        <v>32.939199999999992</v>
      </c>
      <c r="P60" s="5">
        <f>9*O60-N60-F60</f>
        <v>191.0157999999999</v>
      </c>
      <c r="Q60" s="5"/>
      <c r="R60" s="1"/>
      <c r="S60" s="1">
        <f t="shared" si="4"/>
        <v>9</v>
      </c>
      <c r="T60" s="1">
        <f t="shared" si="5"/>
        <v>3.2009581289163069</v>
      </c>
      <c r="U60" s="1">
        <v>19.685600000000001</v>
      </c>
      <c r="V60" s="1">
        <v>17.148399999999999</v>
      </c>
      <c r="W60" s="1">
        <v>16.540199999999999</v>
      </c>
      <c r="X60" s="1">
        <v>23.3718</v>
      </c>
      <c r="Y60" s="1">
        <v>34.934800000000003</v>
      </c>
      <c r="Z60" s="1">
        <v>28.02859999999999</v>
      </c>
      <c r="AA60" s="1">
        <v>19.059999999999999</v>
      </c>
      <c r="AB60" s="1">
        <v>21.7986</v>
      </c>
      <c r="AC60" s="1">
        <v>27.8324</v>
      </c>
      <c r="AD60" s="1">
        <v>29.819199999999999</v>
      </c>
      <c r="AE60" s="1"/>
      <c r="AF60" s="1">
        <f>G60*P60</f>
        <v>191.0157999999999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106</v>
      </c>
      <c r="B61" s="1" t="s">
        <v>36</v>
      </c>
      <c r="C61" s="1">
        <v>180.36099999999999</v>
      </c>
      <c r="D61" s="1">
        <v>191.77199999999999</v>
      </c>
      <c r="E61" s="1">
        <v>170.42500000000001</v>
      </c>
      <c r="F61" s="1">
        <v>193.57300000000001</v>
      </c>
      <c r="G61" s="7">
        <v>1</v>
      </c>
      <c r="H61" s="1">
        <v>40</v>
      </c>
      <c r="I61" s="1" t="s">
        <v>37</v>
      </c>
      <c r="J61" s="1">
        <v>140.9</v>
      </c>
      <c r="K61" s="1">
        <f t="shared" si="9"/>
        <v>29.525000000000006</v>
      </c>
      <c r="L61" s="1">
        <f t="shared" si="1"/>
        <v>137.44300000000001</v>
      </c>
      <c r="M61" s="1">
        <v>32.981999999999999</v>
      </c>
      <c r="N61" s="1"/>
      <c r="O61" s="1">
        <f t="shared" si="2"/>
        <v>27.488600000000002</v>
      </c>
      <c r="P61" s="5">
        <f t="shared" si="13"/>
        <v>81.313000000000017</v>
      </c>
      <c r="Q61" s="5"/>
      <c r="R61" s="1"/>
      <c r="S61" s="1">
        <f t="shared" si="4"/>
        <v>10</v>
      </c>
      <c r="T61" s="1">
        <f t="shared" si="5"/>
        <v>7.0419373849523073</v>
      </c>
      <c r="U61" s="1">
        <v>18.4434</v>
      </c>
      <c r="V61" s="1">
        <v>17.6904</v>
      </c>
      <c r="W61" s="1">
        <v>33.617800000000003</v>
      </c>
      <c r="X61" s="1">
        <v>37.260000000000012</v>
      </c>
      <c r="Y61" s="1">
        <v>32.883800000000001</v>
      </c>
      <c r="Z61" s="1">
        <v>28.970800000000001</v>
      </c>
      <c r="AA61" s="1">
        <v>24.825800000000001</v>
      </c>
      <c r="AB61" s="1">
        <v>25.2606</v>
      </c>
      <c r="AC61" s="1">
        <v>23.820799999999998</v>
      </c>
      <c r="AD61" s="1">
        <v>26.288</v>
      </c>
      <c r="AE61" s="1"/>
      <c r="AF61" s="1">
        <f>G61*P61</f>
        <v>81.313000000000017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1" t="s">
        <v>107</v>
      </c>
      <c r="B62" s="11" t="s">
        <v>36</v>
      </c>
      <c r="C62" s="11"/>
      <c r="D62" s="11">
        <v>105.33</v>
      </c>
      <c r="E62" s="11">
        <v>105.33</v>
      </c>
      <c r="F62" s="11"/>
      <c r="G62" s="12">
        <v>0</v>
      </c>
      <c r="H62" s="11" t="e">
        <v>#N/A</v>
      </c>
      <c r="I62" s="11" t="s">
        <v>86</v>
      </c>
      <c r="J62" s="11"/>
      <c r="K62" s="11">
        <f t="shared" si="9"/>
        <v>105.33</v>
      </c>
      <c r="L62" s="11">
        <f t="shared" si="1"/>
        <v>0</v>
      </c>
      <c r="M62" s="11">
        <v>105.33</v>
      </c>
      <c r="N62" s="11"/>
      <c r="O62" s="11">
        <f t="shared" si="2"/>
        <v>0</v>
      </c>
      <c r="P62" s="13"/>
      <c r="Q62" s="13"/>
      <c r="R62" s="11"/>
      <c r="S62" s="11" t="e">
        <f t="shared" si="4"/>
        <v>#DIV/0!</v>
      </c>
      <c r="T62" s="11" t="e">
        <f t="shared" si="5"/>
        <v>#DIV/0!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/>
      <c r="AF62" s="1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4" t="s">
        <v>108</v>
      </c>
      <c r="B63" s="14" t="s">
        <v>36</v>
      </c>
      <c r="C63" s="14"/>
      <c r="D63" s="14">
        <v>33.106000000000002</v>
      </c>
      <c r="E63" s="14">
        <v>33.106000000000002</v>
      </c>
      <c r="F63" s="14"/>
      <c r="G63" s="15">
        <v>0</v>
      </c>
      <c r="H63" s="14">
        <v>40</v>
      </c>
      <c r="I63" s="14" t="s">
        <v>37</v>
      </c>
      <c r="J63" s="14">
        <v>6</v>
      </c>
      <c r="K63" s="14">
        <f t="shared" si="9"/>
        <v>27.106000000000002</v>
      </c>
      <c r="L63" s="14">
        <f t="shared" si="1"/>
        <v>0</v>
      </c>
      <c r="M63" s="14">
        <v>33.106000000000002</v>
      </c>
      <c r="N63" s="14"/>
      <c r="O63" s="14">
        <f t="shared" si="2"/>
        <v>0</v>
      </c>
      <c r="P63" s="16"/>
      <c r="Q63" s="16"/>
      <c r="R63" s="14"/>
      <c r="S63" s="14" t="e">
        <f t="shared" si="4"/>
        <v>#DIV/0!</v>
      </c>
      <c r="T63" s="14" t="e">
        <f t="shared" si="5"/>
        <v>#DIV/0!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 t="s">
        <v>47</v>
      </c>
      <c r="AF63" s="14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109</v>
      </c>
      <c r="B64" s="1" t="s">
        <v>36</v>
      </c>
      <c r="C64" s="1">
        <v>49.396000000000001</v>
      </c>
      <c r="D64" s="1">
        <v>62.7</v>
      </c>
      <c r="E64" s="1">
        <v>44.930999999999997</v>
      </c>
      <c r="F64" s="1">
        <v>52.244999999999997</v>
      </c>
      <c r="G64" s="7">
        <v>1</v>
      </c>
      <c r="H64" s="1">
        <v>30</v>
      </c>
      <c r="I64" s="1" t="s">
        <v>37</v>
      </c>
      <c r="J64" s="1">
        <v>58.7</v>
      </c>
      <c r="K64" s="1">
        <f t="shared" si="9"/>
        <v>-13.769000000000005</v>
      </c>
      <c r="L64" s="1">
        <f t="shared" si="1"/>
        <v>44.930999999999997</v>
      </c>
      <c r="M64" s="1"/>
      <c r="N64" s="1">
        <v>13.76420000000002</v>
      </c>
      <c r="O64" s="1">
        <f t="shared" si="2"/>
        <v>8.9862000000000002</v>
      </c>
      <c r="P64" s="5">
        <f>10*O64-N64-F64</f>
        <v>23.852799999999981</v>
      </c>
      <c r="Q64" s="5"/>
      <c r="R64" s="1"/>
      <c r="S64" s="1">
        <f t="shared" si="4"/>
        <v>10</v>
      </c>
      <c r="T64" s="1">
        <f t="shared" si="5"/>
        <v>7.3456188377734772</v>
      </c>
      <c r="U64" s="1">
        <v>7.5676000000000014</v>
      </c>
      <c r="V64" s="1">
        <v>4.4584000000000001</v>
      </c>
      <c r="W64" s="1">
        <v>8.2593999999999994</v>
      </c>
      <c r="X64" s="1">
        <v>7.3742000000000001</v>
      </c>
      <c r="Y64" s="1">
        <v>7.8203999999999994</v>
      </c>
      <c r="Z64" s="1">
        <v>8.6164000000000005</v>
      </c>
      <c r="AA64" s="1">
        <v>7.5105999999999993</v>
      </c>
      <c r="AB64" s="1">
        <v>8.8274000000000008</v>
      </c>
      <c r="AC64" s="1">
        <v>7.9165999999999999</v>
      </c>
      <c r="AD64" s="1">
        <v>7.7214</v>
      </c>
      <c r="AE64" s="1"/>
      <c r="AF64" s="1">
        <f>G64*P64</f>
        <v>23.852799999999981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4" t="s">
        <v>110</v>
      </c>
      <c r="B65" s="14" t="s">
        <v>42</v>
      </c>
      <c r="C65" s="14"/>
      <c r="D65" s="14"/>
      <c r="E65" s="14"/>
      <c r="F65" s="14"/>
      <c r="G65" s="15">
        <v>0</v>
      </c>
      <c r="H65" s="14">
        <v>60</v>
      </c>
      <c r="I65" s="14" t="s">
        <v>37</v>
      </c>
      <c r="J65" s="14"/>
      <c r="K65" s="14">
        <f t="shared" si="9"/>
        <v>0</v>
      </c>
      <c r="L65" s="14">
        <f t="shared" si="1"/>
        <v>0</v>
      </c>
      <c r="M65" s="14"/>
      <c r="N65" s="14"/>
      <c r="O65" s="14">
        <f t="shared" si="2"/>
        <v>0</v>
      </c>
      <c r="P65" s="16"/>
      <c r="Q65" s="16"/>
      <c r="R65" s="14"/>
      <c r="S65" s="14" t="e">
        <f t="shared" si="4"/>
        <v>#DIV/0!</v>
      </c>
      <c r="T65" s="14" t="e">
        <f t="shared" si="5"/>
        <v>#DIV/0!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 t="s">
        <v>47</v>
      </c>
      <c r="AF65" s="14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4" t="s">
        <v>111</v>
      </c>
      <c r="B66" s="14" t="s">
        <v>42</v>
      </c>
      <c r="C66" s="14"/>
      <c r="D66" s="14"/>
      <c r="E66" s="14"/>
      <c r="F66" s="14"/>
      <c r="G66" s="15">
        <v>0</v>
      </c>
      <c r="H66" s="14">
        <v>50</v>
      </c>
      <c r="I66" s="14" t="s">
        <v>37</v>
      </c>
      <c r="J66" s="14"/>
      <c r="K66" s="14">
        <f t="shared" si="9"/>
        <v>0</v>
      </c>
      <c r="L66" s="14">
        <f t="shared" si="1"/>
        <v>0</v>
      </c>
      <c r="M66" s="14"/>
      <c r="N66" s="14"/>
      <c r="O66" s="14">
        <f t="shared" si="2"/>
        <v>0</v>
      </c>
      <c r="P66" s="16"/>
      <c r="Q66" s="16"/>
      <c r="R66" s="14"/>
      <c r="S66" s="14" t="e">
        <f t="shared" si="4"/>
        <v>#DIV/0!</v>
      </c>
      <c r="T66" s="14" t="e">
        <f t="shared" si="5"/>
        <v>#DIV/0!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 t="s">
        <v>47</v>
      </c>
      <c r="AF66" s="14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112</v>
      </c>
      <c r="B67" s="1" t="s">
        <v>42</v>
      </c>
      <c r="C67" s="1"/>
      <c r="D67" s="1">
        <v>160</v>
      </c>
      <c r="E67" s="1">
        <v>23</v>
      </c>
      <c r="F67" s="1">
        <v>137</v>
      </c>
      <c r="G67" s="7">
        <v>0.37</v>
      </c>
      <c r="H67" s="1">
        <v>50</v>
      </c>
      <c r="I67" s="1" t="s">
        <v>37</v>
      </c>
      <c r="J67" s="1">
        <v>25</v>
      </c>
      <c r="K67" s="1">
        <f t="shared" si="9"/>
        <v>-2</v>
      </c>
      <c r="L67" s="1">
        <f t="shared" si="1"/>
        <v>23</v>
      </c>
      <c r="M67" s="1"/>
      <c r="N67" s="1"/>
      <c r="O67" s="1">
        <f t="shared" si="2"/>
        <v>4.5999999999999996</v>
      </c>
      <c r="P67" s="5"/>
      <c r="Q67" s="5"/>
      <c r="R67" s="1"/>
      <c r="S67" s="1">
        <f t="shared" si="4"/>
        <v>29.782608695652176</v>
      </c>
      <c r="T67" s="1">
        <f t="shared" si="5"/>
        <v>29.782608695652176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113</v>
      </c>
      <c r="AF67" s="1">
        <f>G67*P67</f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4" t="s">
        <v>114</v>
      </c>
      <c r="B68" s="14" t="s">
        <v>42</v>
      </c>
      <c r="C68" s="14"/>
      <c r="D68" s="14"/>
      <c r="E68" s="14"/>
      <c r="F68" s="14"/>
      <c r="G68" s="15">
        <v>0</v>
      </c>
      <c r="H68" s="14">
        <v>30</v>
      </c>
      <c r="I68" s="14" t="s">
        <v>37</v>
      </c>
      <c r="J68" s="14"/>
      <c r="K68" s="14">
        <f t="shared" ref="K68:K96" si="14">E68-J68</f>
        <v>0</v>
      </c>
      <c r="L68" s="14">
        <f t="shared" si="1"/>
        <v>0</v>
      </c>
      <c r="M68" s="14"/>
      <c r="N68" s="14"/>
      <c r="O68" s="14">
        <f t="shared" si="2"/>
        <v>0</v>
      </c>
      <c r="P68" s="16"/>
      <c r="Q68" s="16"/>
      <c r="R68" s="14"/>
      <c r="S68" s="14" t="e">
        <f t="shared" si="4"/>
        <v>#DIV/0!</v>
      </c>
      <c r="T68" s="14" t="e">
        <f t="shared" si="5"/>
        <v>#DIV/0!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 t="s">
        <v>47</v>
      </c>
      <c r="AF68" s="14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4" t="s">
        <v>115</v>
      </c>
      <c r="B69" s="14" t="s">
        <v>42</v>
      </c>
      <c r="C69" s="14"/>
      <c r="D69" s="14"/>
      <c r="E69" s="14"/>
      <c r="F69" s="14"/>
      <c r="G69" s="15">
        <v>0</v>
      </c>
      <c r="H69" s="14">
        <v>55</v>
      </c>
      <c r="I69" s="14" t="s">
        <v>37</v>
      </c>
      <c r="J69" s="14"/>
      <c r="K69" s="14">
        <f t="shared" si="14"/>
        <v>0</v>
      </c>
      <c r="L69" s="14">
        <f t="shared" ref="L69:L96" si="15">E69-M69</f>
        <v>0</v>
      </c>
      <c r="M69" s="14"/>
      <c r="N69" s="14"/>
      <c r="O69" s="14">
        <f t="shared" ref="O69:O96" si="16">L69/5</f>
        <v>0</v>
      </c>
      <c r="P69" s="16"/>
      <c r="Q69" s="16"/>
      <c r="R69" s="14"/>
      <c r="S69" s="14" t="e">
        <f t="shared" ref="S69:S96" si="17">(F69+N69+P69)/O69</f>
        <v>#DIV/0!</v>
      </c>
      <c r="T69" s="14" t="e">
        <f t="shared" ref="T69:T96" si="18">(F69+N69)/O69</f>
        <v>#DIV/0!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 t="s">
        <v>47</v>
      </c>
      <c r="AF69" s="14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4" t="s">
        <v>116</v>
      </c>
      <c r="B70" s="14" t="s">
        <v>42</v>
      </c>
      <c r="C70" s="14"/>
      <c r="D70" s="14"/>
      <c r="E70" s="14"/>
      <c r="F70" s="14"/>
      <c r="G70" s="15">
        <v>0</v>
      </c>
      <c r="H70" s="14">
        <v>40</v>
      </c>
      <c r="I70" s="14" t="s">
        <v>37</v>
      </c>
      <c r="J70" s="14"/>
      <c r="K70" s="14">
        <f t="shared" si="14"/>
        <v>0</v>
      </c>
      <c r="L70" s="14">
        <f t="shared" si="15"/>
        <v>0</v>
      </c>
      <c r="M70" s="14"/>
      <c r="N70" s="14"/>
      <c r="O70" s="14">
        <f t="shared" si="16"/>
        <v>0</v>
      </c>
      <c r="P70" s="16"/>
      <c r="Q70" s="16"/>
      <c r="R70" s="14"/>
      <c r="S70" s="14" t="e">
        <f t="shared" si="17"/>
        <v>#DIV/0!</v>
      </c>
      <c r="T70" s="14" t="e">
        <f t="shared" si="18"/>
        <v>#DIV/0!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 t="s">
        <v>47</v>
      </c>
      <c r="AF70" s="14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117</v>
      </c>
      <c r="B71" s="1" t="s">
        <v>42</v>
      </c>
      <c r="C71" s="1">
        <v>20</v>
      </c>
      <c r="D71" s="1">
        <v>174</v>
      </c>
      <c r="E71" s="1">
        <v>73</v>
      </c>
      <c r="F71" s="1">
        <v>118</v>
      </c>
      <c r="G71" s="7">
        <v>0.4</v>
      </c>
      <c r="H71" s="1">
        <v>50</v>
      </c>
      <c r="I71" s="1" t="s">
        <v>37</v>
      </c>
      <c r="J71" s="1">
        <v>66</v>
      </c>
      <c r="K71" s="1">
        <f t="shared" si="14"/>
        <v>7</v>
      </c>
      <c r="L71" s="1">
        <f t="shared" si="15"/>
        <v>73</v>
      </c>
      <c r="M71" s="1"/>
      <c r="N71" s="1"/>
      <c r="O71" s="1">
        <f t="shared" si="16"/>
        <v>14.6</v>
      </c>
      <c r="P71" s="5">
        <f t="shared" ref="P71:P82" si="19">10*O71-N71-F71</f>
        <v>28</v>
      </c>
      <c r="Q71" s="5"/>
      <c r="R71" s="1"/>
      <c r="S71" s="1">
        <f t="shared" si="17"/>
        <v>10</v>
      </c>
      <c r="T71" s="1">
        <f t="shared" si="18"/>
        <v>8.0821917808219172</v>
      </c>
      <c r="U71" s="1">
        <v>15.2</v>
      </c>
      <c r="V71" s="1">
        <v>17.2</v>
      </c>
      <c r="W71" s="1">
        <v>22.6</v>
      </c>
      <c r="X71" s="1">
        <v>21.4</v>
      </c>
      <c r="Y71" s="1">
        <v>15.8</v>
      </c>
      <c r="Z71" s="1">
        <v>18.2</v>
      </c>
      <c r="AA71" s="1">
        <v>17.8</v>
      </c>
      <c r="AB71" s="1">
        <v>17</v>
      </c>
      <c r="AC71" s="1">
        <v>14</v>
      </c>
      <c r="AD71" s="1">
        <v>17.8</v>
      </c>
      <c r="AE71" s="1"/>
      <c r="AF71" s="1">
        <f>G71*P71</f>
        <v>11.200000000000001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118</v>
      </c>
      <c r="B72" s="1" t="s">
        <v>42</v>
      </c>
      <c r="C72" s="1"/>
      <c r="D72" s="1">
        <v>150</v>
      </c>
      <c r="E72" s="1">
        <v>74</v>
      </c>
      <c r="F72" s="1">
        <v>76</v>
      </c>
      <c r="G72" s="7">
        <v>0.4</v>
      </c>
      <c r="H72" s="1">
        <v>55</v>
      </c>
      <c r="I72" s="1" t="s">
        <v>37</v>
      </c>
      <c r="J72" s="1">
        <v>70</v>
      </c>
      <c r="K72" s="1">
        <f t="shared" si="14"/>
        <v>4</v>
      </c>
      <c r="L72" s="1">
        <f t="shared" si="15"/>
        <v>74</v>
      </c>
      <c r="M72" s="1"/>
      <c r="N72" s="1"/>
      <c r="O72" s="1">
        <f t="shared" si="16"/>
        <v>14.8</v>
      </c>
      <c r="P72" s="5">
        <f t="shared" si="19"/>
        <v>72</v>
      </c>
      <c r="Q72" s="5"/>
      <c r="R72" s="1"/>
      <c r="S72" s="1">
        <f t="shared" si="17"/>
        <v>10</v>
      </c>
      <c r="T72" s="1">
        <f t="shared" si="18"/>
        <v>5.1351351351351351</v>
      </c>
      <c r="U72" s="1">
        <v>12</v>
      </c>
      <c r="V72" s="1">
        <v>14.4</v>
      </c>
      <c r="W72" s="1">
        <v>17</v>
      </c>
      <c r="X72" s="1">
        <v>17.8</v>
      </c>
      <c r="Y72" s="1">
        <v>9.8000000000000007</v>
      </c>
      <c r="Z72" s="1">
        <v>10</v>
      </c>
      <c r="AA72" s="1">
        <v>9</v>
      </c>
      <c r="AB72" s="1">
        <v>6.2</v>
      </c>
      <c r="AC72" s="1">
        <v>12</v>
      </c>
      <c r="AD72" s="1">
        <v>12.2</v>
      </c>
      <c r="AE72" s="1"/>
      <c r="AF72" s="1">
        <f>G72*P72</f>
        <v>28.8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119</v>
      </c>
      <c r="B73" s="1" t="s">
        <v>36</v>
      </c>
      <c r="C73" s="1">
        <v>19</v>
      </c>
      <c r="D73" s="1">
        <v>1.4279999999999999</v>
      </c>
      <c r="E73" s="1">
        <v>12.84</v>
      </c>
      <c r="F73" s="1">
        <v>6.16</v>
      </c>
      <c r="G73" s="7">
        <v>1</v>
      </c>
      <c r="H73" s="1">
        <v>55</v>
      </c>
      <c r="I73" s="1" t="s">
        <v>37</v>
      </c>
      <c r="J73" s="1">
        <v>15.7</v>
      </c>
      <c r="K73" s="1">
        <f t="shared" si="14"/>
        <v>-2.8599999999999994</v>
      </c>
      <c r="L73" s="1">
        <f t="shared" si="15"/>
        <v>12.84</v>
      </c>
      <c r="M73" s="1"/>
      <c r="N73" s="1">
        <v>13.1624</v>
      </c>
      <c r="O73" s="1">
        <f t="shared" si="16"/>
        <v>2.5680000000000001</v>
      </c>
      <c r="P73" s="5">
        <f t="shared" si="19"/>
        <v>6.3575999999999997</v>
      </c>
      <c r="Q73" s="5"/>
      <c r="R73" s="1"/>
      <c r="S73" s="1">
        <f t="shared" si="17"/>
        <v>10</v>
      </c>
      <c r="T73" s="1">
        <f t="shared" si="18"/>
        <v>7.5242990654205615</v>
      </c>
      <c r="U73" s="1">
        <v>2.0104000000000002</v>
      </c>
      <c r="V73" s="1">
        <v>0.57840000000000003</v>
      </c>
      <c r="W73" s="1">
        <v>1.4288000000000001</v>
      </c>
      <c r="X73" s="1">
        <v>1.7148000000000001</v>
      </c>
      <c r="Y73" s="1">
        <v>1.5628</v>
      </c>
      <c r="Z73" s="1">
        <v>2.4243999999999999</v>
      </c>
      <c r="AA73" s="1">
        <v>2.3016000000000001</v>
      </c>
      <c r="AB73" s="1">
        <v>1.4403999999999999</v>
      </c>
      <c r="AC73" s="1">
        <v>3.1648000000000001</v>
      </c>
      <c r="AD73" s="1">
        <v>4.6020000000000003</v>
      </c>
      <c r="AE73" s="1"/>
      <c r="AF73" s="1">
        <f>G73*P73</f>
        <v>6.3575999999999997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120</v>
      </c>
      <c r="B74" s="1" t="s">
        <v>42</v>
      </c>
      <c r="C74" s="1">
        <v>10</v>
      </c>
      <c r="D74" s="1"/>
      <c r="E74" s="1">
        <v>-3</v>
      </c>
      <c r="F74" s="1">
        <v>10</v>
      </c>
      <c r="G74" s="7">
        <v>0.2</v>
      </c>
      <c r="H74" s="1">
        <v>40</v>
      </c>
      <c r="I74" s="1" t="s">
        <v>37</v>
      </c>
      <c r="J74" s="1"/>
      <c r="K74" s="1">
        <f t="shared" si="14"/>
        <v>-3</v>
      </c>
      <c r="L74" s="1">
        <f t="shared" si="15"/>
        <v>-3</v>
      </c>
      <c r="M74" s="1"/>
      <c r="N74" s="1"/>
      <c r="O74" s="1">
        <f t="shared" si="16"/>
        <v>-0.6</v>
      </c>
      <c r="P74" s="5"/>
      <c r="Q74" s="5"/>
      <c r="R74" s="1"/>
      <c r="S74" s="1">
        <f t="shared" si="17"/>
        <v>-16.666666666666668</v>
      </c>
      <c r="T74" s="1">
        <f t="shared" si="18"/>
        <v>-16.666666666666668</v>
      </c>
      <c r="U74" s="1">
        <v>-0.4</v>
      </c>
      <c r="V74" s="1">
        <v>0.2</v>
      </c>
      <c r="W74" s="1">
        <v>0</v>
      </c>
      <c r="X74" s="1">
        <v>-0.4</v>
      </c>
      <c r="Y74" s="1">
        <v>0.2</v>
      </c>
      <c r="Z74" s="1">
        <v>0.6</v>
      </c>
      <c r="AA74" s="1">
        <v>0.6</v>
      </c>
      <c r="AB74" s="1">
        <v>1.2</v>
      </c>
      <c r="AC74" s="1">
        <v>1.8</v>
      </c>
      <c r="AD74" s="1">
        <v>0.8</v>
      </c>
      <c r="AE74" s="19" t="s">
        <v>146</v>
      </c>
      <c r="AF74" s="1">
        <f>G74*P74</f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121</v>
      </c>
      <c r="B75" s="1" t="s">
        <v>42</v>
      </c>
      <c r="C75" s="1"/>
      <c r="D75" s="1">
        <v>138</v>
      </c>
      <c r="E75" s="1">
        <v>28</v>
      </c>
      <c r="F75" s="1">
        <v>108</v>
      </c>
      <c r="G75" s="7">
        <v>0.2</v>
      </c>
      <c r="H75" s="1">
        <v>35</v>
      </c>
      <c r="I75" s="10" t="s">
        <v>90</v>
      </c>
      <c r="J75" s="1">
        <v>78</v>
      </c>
      <c r="K75" s="1">
        <f t="shared" si="14"/>
        <v>-50</v>
      </c>
      <c r="L75" s="1">
        <f t="shared" si="15"/>
        <v>28</v>
      </c>
      <c r="M75" s="1"/>
      <c r="N75" s="1"/>
      <c r="O75" s="1">
        <f t="shared" si="16"/>
        <v>5.6</v>
      </c>
      <c r="P75" s="5"/>
      <c r="Q75" s="5"/>
      <c r="R75" s="1"/>
      <c r="S75" s="1">
        <f t="shared" si="17"/>
        <v>19.285714285714288</v>
      </c>
      <c r="T75" s="1">
        <f t="shared" si="18"/>
        <v>19.285714285714288</v>
      </c>
      <c r="U75" s="1">
        <v>6.4</v>
      </c>
      <c r="V75" s="1">
        <v>7.2</v>
      </c>
      <c r="W75" s="1">
        <v>4.4000000000000004</v>
      </c>
      <c r="X75" s="1">
        <v>4.5999999999999996</v>
      </c>
      <c r="Y75" s="1">
        <v>0</v>
      </c>
      <c r="Z75" s="1">
        <v>2.2000000000000002</v>
      </c>
      <c r="AA75" s="1">
        <v>6.2</v>
      </c>
      <c r="AB75" s="1">
        <v>2.8</v>
      </c>
      <c r="AC75" s="1">
        <v>3.6</v>
      </c>
      <c r="AD75" s="1">
        <v>3.4</v>
      </c>
      <c r="AE75" s="1" t="s">
        <v>39</v>
      </c>
      <c r="AF75" s="1">
        <f>G75*P75</f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122</v>
      </c>
      <c r="B76" s="1" t="s">
        <v>36</v>
      </c>
      <c r="C76" s="1">
        <v>45.3</v>
      </c>
      <c r="D76" s="1">
        <v>105.754</v>
      </c>
      <c r="E76" s="1">
        <v>120.27500000000001</v>
      </c>
      <c r="F76" s="1">
        <v>26.536000000000001</v>
      </c>
      <c r="G76" s="7">
        <v>1</v>
      </c>
      <c r="H76" s="1">
        <v>60</v>
      </c>
      <c r="I76" s="1" t="s">
        <v>37</v>
      </c>
      <c r="J76" s="1">
        <v>123.91</v>
      </c>
      <c r="K76" s="1">
        <f t="shared" si="14"/>
        <v>-3.6349999999999909</v>
      </c>
      <c r="L76" s="1">
        <f t="shared" si="15"/>
        <v>120.27500000000001</v>
      </c>
      <c r="M76" s="1"/>
      <c r="N76" s="1">
        <v>89.805199999999999</v>
      </c>
      <c r="O76" s="1">
        <f t="shared" si="16"/>
        <v>24.055</v>
      </c>
      <c r="P76" s="5">
        <f t="shared" si="19"/>
        <v>124.2088</v>
      </c>
      <c r="Q76" s="5"/>
      <c r="R76" s="1"/>
      <c r="S76" s="1">
        <f t="shared" si="17"/>
        <v>10</v>
      </c>
      <c r="T76" s="1">
        <f t="shared" si="18"/>
        <v>4.8364664310954062</v>
      </c>
      <c r="U76" s="1">
        <v>15.4696</v>
      </c>
      <c r="V76" s="1">
        <v>10.897600000000001</v>
      </c>
      <c r="W76" s="1">
        <v>10.736000000000001</v>
      </c>
      <c r="X76" s="1">
        <v>9.7067999999999994</v>
      </c>
      <c r="Y76" s="1">
        <v>11.2432</v>
      </c>
      <c r="Z76" s="1">
        <v>11.9268</v>
      </c>
      <c r="AA76" s="1">
        <v>6.5419999999999998</v>
      </c>
      <c r="AB76" s="1">
        <v>7.5668000000000006</v>
      </c>
      <c r="AC76" s="1">
        <v>14.023999999999999</v>
      </c>
      <c r="AD76" s="1">
        <v>13.954599999999999</v>
      </c>
      <c r="AE76" s="1" t="s">
        <v>58</v>
      </c>
      <c r="AF76" s="1">
        <f>G76*P76</f>
        <v>124.2088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123</v>
      </c>
      <c r="B77" s="1" t="s">
        <v>36</v>
      </c>
      <c r="C77" s="1">
        <v>590.61500000000001</v>
      </c>
      <c r="D77" s="1">
        <v>2455.6790000000001</v>
      </c>
      <c r="E77" s="1">
        <v>2038.152</v>
      </c>
      <c r="F77" s="1">
        <v>1000.117</v>
      </c>
      <c r="G77" s="7">
        <v>1</v>
      </c>
      <c r="H77" s="1">
        <v>60</v>
      </c>
      <c r="I77" s="1" t="s">
        <v>37</v>
      </c>
      <c r="J77" s="1">
        <v>537</v>
      </c>
      <c r="K77" s="1">
        <f t="shared" si="14"/>
        <v>1501.152</v>
      </c>
      <c r="L77" s="1">
        <f t="shared" si="15"/>
        <v>524.25700000000006</v>
      </c>
      <c r="M77" s="1">
        <v>1513.895</v>
      </c>
      <c r="N77" s="1"/>
      <c r="O77" s="1">
        <f t="shared" si="16"/>
        <v>104.85140000000001</v>
      </c>
      <c r="P77" s="5">
        <f t="shared" si="19"/>
        <v>48.397000000000162</v>
      </c>
      <c r="Q77" s="5"/>
      <c r="R77" s="1"/>
      <c r="S77" s="1">
        <f t="shared" si="17"/>
        <v>10</v>
      </c>
      <c r="T77" s="1">
        <f t="shared" si="18"/>
        <v>9.5384229490497958</v>
      </c>
      <c r="U77" s="1">
        <v>80.400399999999991</v>
      </c>
      <c r="V77" s="1">
        <v>71.040999999999983</v>
      </c>
      <c r="W77" s="1">
        <v>81.662599999999998</v>
      </c>
      <c r="X77" s="1">
        <v>91.935199999999995</v>
      </c>
      <c r="Y77" s="1">
        <v>97.347000000000008</v>
      </c>
      <c r="Z77" s="1">
        <v>90.032200000000017</v>
      </c>
      <c r="AA77" s="1">
        <v>63.2164</v>
      </c>
      <c r="AB77" s="1">
        <v>77.668199999999985</v>
      </c>
      <c r="AC77" s="1">
        <v>118.8652</v>
      </c>
      <c r="AD77" s="1">
        <v>96.430800000000005</v>
      </c>
      <c r="AE77" s="1" t="s">
        <v>58</v>
      </c>
      <c r="AF77" s="1">
        <f>G77*P77</f>
        <v>48.397000000000162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124</v>
      </c>
      <c r="B78" s="1" t="s">
        <v>36</v>
      </c>
      <c r="C78" s="1">
        <v>753.91700000000003</v>
      </c>
      <c r="D78" s="1">
        <v>627.327</v>
      </c>
      <c r="E78" s="1">
        <v>591.79700000000003</v>
      </c>
      <c r="F78" s="1">
        <v>783.93899999999996</v>
      </c>
      <c r="G78" s="7">
        <v>1</v>
      </c>
      <c r="H78" s="1">
        <v>60</v>
      </c>
      <c r="I78" s="1" t="s">
        <v>37</v>
      </c>
      <c r="J78" s="1">
        <v>604</v>
      </c>
      <c r="K78" s="1">
        <f t="shared" si="14"/>
        <v>-12.202999999999975</v>
      </c>
      <c r="L78" s="1">
        <f t="shared" si="15"/>
        <v>591.79700000000003</v>
      </c>
      <c r="M78" s="1"/>
      <c r="N78" s="1"/>
      <c r="O78" s="1">
        <f t="shared" si="16"/>
        <v>118.35940000000001</v>
      </c>
      <c r="P78" s="5">
        <f t="shared" si="19"/>
        <v>399.65500000000009</v>
      </c>
      <c r="Q78" s="5"/>
      <c r="R78" s="1"/>
      <c r="S78" s="1">
        <f t="shared" si="17"/>
        <v>10</v>
      </c>
      <c r="T78" s="1">
        <f t="shared" si="18"/>
        <v>6.6233776109037379</v>
      </c>
      <c r="U78" s="1">
        <v>84.794400000000039</v>
      </c>
      <c r="V78" s="1">
        <v>77.068199999999976</v>
      </c>
      <c r="W78" s="1">
        <v>89.837799999999973</v>
      </c>
      <c r="X78" s="1">
        <v>81.207999999999998</v>
      </c>
      <c r="Y78" s="1">
        <v>85.592799999999997</v>
      </c>
      <c r="Z78" s="1">
        <v>99.980999999999995</v>
      </c>
      <c r="AA78" s="1">
        <v>89.228199999999987</v>
      </c>
      <c r="AB78" s="1">
        <v>82.684599999999961</v>
      </c>
      <c r="AC78" s="1">
        <v>104.65219999999999</v>
      </c>
      <c r="AD78" s="1">
        <v>115.4054</v>
      </c>
      <c r="AE78" s="1" t="s">
        <v>58</v>
      </c>
      <c r="AF78" s="1">
        <f>G78*P78</f>
        <v>399.65500000000009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125</v>
      </c>
      <c r="B79" s="1" t="s">
        <v>36</v>
      </c>
      <c r="C79" s="1">
        <v>442.68700000000001</v>
      </c>
      <c r="D79" s="1">
        <v>2728.9270000000001</v>
      </c>
      <c r="E79" s="1">
        <v>2836.2339999999999</v>
      </c>
      <c r="F79" s="1">
        <v>298.03500000000003</v>
      </c>
      <c r="G79" s="7">
        <v>1</v>
      </c>
      <c r="H79" s="1">
        <v>60</v>
      </c>
      <c r="I79" s="1" t="s">
        <v>37</v>
      </c>
      <c r="J79" s="1">
        <v>845.5</v>
      </c>
      <c r="K79" s="1">
        <f t="shared" si="14"/>
        <v>1990.7339999999999</v>
      </c>
      <c r="L79" s="1">
        <f t="shared" si="15"/>
        <v>821.673</v>
      </c>
      <c r="M79" s="1">
        <v>2014.5609999999999</v>
      </c>
      <c r="N79" s="1"/>
      <c r="O79" s="1">
        <f t="shared" si="16"/>
        <v>164.33459999999999</v>
      </c>
      <c r="P79" s="5">
        <f>8*O79-N79-F79</f>
        <v>1016.6417999999999</v>
      </c>
      <c r="Q79" s="5"/>
      <c r="R79" s="1"/>
      <c r="S79" s="1">
        <f t="shared" si="17"/>
        <v>8</v>
      </c>
      <c r="T79" s="1">
        <f t="shared" si="18"/>
        <v>1.8135864267171979</v>
      </c>
      <c r="U79" s="1">
        <v>102.93940000000001</v>
      </c>
      <c r="V79" s="1">
        <v>102.7988000000001</v>
      </c>
      <c r="W79" s="1">
        <v>155.39160000000001</v>
      </c>
      <c r="X79" s="1">
        <v>162.92660000000001</v>
      </c>
      <c r="Y79" s="1">
        <v>165.39959999999999</v>
      </c>
      <c r="Z79" s="1">
        <v>151.32939999999999</v>
      </c>
      <c r="AA79" s="1">
        <v>164.15360000000001</v>
      </c>
      <c r="AB79" s="1">
        <v>183.4752</v>
      </c>
      <c r="AC79" s="1">
        <v>186.6532</v>
      </c>
      <c r="AD79" s="1">
        <v>171.51660000000001</v>
      </c>
      <c r="AE79" s="1" t="s">
        <v>55</v>
      </c>
      <c r="AF79" s="1">
        <f>G79*P79</f>
        <v>1016.6417999999999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126</v>
      </c>
      <c r="B80" s="1" t="s">
        <v>36</v>
      </c>
      <c r="C80" s="1">
        <v>27.315999999999999</v>
      </c>
      <c r="D80" s="1">
        <v>1.3240000000000001</v>
      </c>
      <c r="E80" s="1">
        <v>5.2859999999999996</v>
      </c>
      <c r="F80" s="1">
        <v>20.675999999999998</v>
      </c>
      <c r="G80" s="7">
        <v>1</v>
      </c>
      <c r="H80" s="1">
        <v>55</v>
      </c>
      <c r="I80" s="1" t="s">
        <v>37</v>
      </c>
      <c r="J80" s="1">
        <v>8.4</v>
      </c>
      <c r="K80" s="1">
        <f t="shared" si="14"/>
        <v>-3.1140000000000008</v>
      </c>
      <c r="L80" s="1">
        <f t="shared" si="15"/>
        <v>5.2859999999999996</v>
      </c>
      <c r="M80" s="1"/>
      <c r="N80" s="1"/>
      <c r="O80" s="1">
        <f t="shared" si="16"/>
        <v>1.0571999999999999</v>
      </c>
      <c r="P80" s="5"/>
      <c r="Q80" s="5"/>
      <c r="R80" s="1"/>
      <c r="S80" s="1">
        <f t="shared" si="17"/>
        <v>19.557321225879683</v>
      </c>
      <c r="T80" s="1">
        <f t="shared" si="18"/>
        <v>19.557321225879683</v>
      </c>
      <c r="U80" s="1">
        <v>1.5995999999999999</v>
      </c>
      <c r="V80" s="1">
        <v>0.8044</v>
      </c>
      <c r="W80" s="1">
        <v>-2E-3</v>
      </c>
      <c r="X80" s="1">
        <v>1.349</v>
      </c>
      <c r="Y80" s="1">
        <v>2.7058</v>
      </c>
      <c r="Z80" s="1">
        <v>2.4396</v>
      </c>
      <c r="AA80" s="1">
        <v>1.9004000000000001</v>
      </c>
      <c r="AB80" s="1">
        <v>1.36</v>
      </c>
      <c r="AC80" s="1">
        <v>1.6364000000000001</v>
      </c>
      <c r="AD80" s="1">
        <v>4.077</v>
      </c>
      <c r="AE80" s="18" t="s">
        <v>127</v>
      </c>
      <c r="AF80" s="1">
        <f>G80*P80</f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128</v>
      </c>
      <c r="B81" s="1" t="s">
        <v>36</v>
      </c>
      <c r="C81" s="1">
        <v>11.321999999999999</v>
      </c>
      <c r="D81" s="1">
        <v>1.34</v>
      </c>
      <c r="E81" s="1">
        <v>5.36</v>
      </c>
      <c r="F81" s="1">
        <v>5.9619999999999997</v>
      </c>
      <c r="G81" s="7">
        <v>1</v>
      </c>
      <c r="H81" s="1">
        <v>55</v>
      </c>
      <c r="I81" s="1" t="s">
        <v>37</v>
      </c>
      <c r="J81" s="1">
        <v>7.3</v>
      </c>
      <c r="K81" s="1">
        <f t="shared" si="14"/>
        <v>-1.9399999999999995</v>
      </c>
      <c r="L81" s="1">
        <f t="shared" si="15"/>
        <v>5.36</v>
      </c>
      <c r="M81" s="1"/>
      <c r="N81" s="1">
        <v>7.44</v>
      </c>
      <c r="O81" s="1">
        <f t="shared" si="16"/>
        <v>1.0720000000000001</v>
      </c>
      <c r="P81" s="5"/>
      <c r="Q81" s="5"/>
      <c r="R81" s="1"/>
      <c r="S81" s="1">
        <f t="shared" si="17"/>
        <v>12.501865671641792</v>
      </c>
      <c r="T81" s="1">
        <f t="shared" si="18"/>
        <v>12.501865671641792</v>
      </c>
      <c r="U81" s="1">
        <v>1.34</v>
      </c>
      <c r="V81" s="1">
        <v>0.8044</v>
      </c>
      <c r="W81" s="1">
        <v>0.80879999999999996</v>
      </c>
      <c r="X81" s="1">
        <v>0.54</v>
      </c>
      <c r="Y81" s="1">
        <v>0.80840000000000001</v>
      </c>
      <c r="Z81" s="1">
        <v>1.6140000000000001</v>
      </c>
      <c r="AA81" s="1">
        <v>0.54580000000000006</v>
      </c>
      <c r="AB81" s="1">
        <v>9.4000000000000004E-3</v>
      </c>
      <c r="AC81" s="1">
        <v>1.1999999999999999E-3</v>
      </c>
      <c r="AD81" s="1">
        <v>-0.26800000000000002</v>
      </c>
      <c r="AE81" s="18" t="s">
        <v>127</v>
      </c>
      <c r="AF81" s="1">
        <f>G81*P81</f>
        <v>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129</v>
      </c>
      <c r="B82" s="1" t="s">
        <v>36</v>
      </c>
      <c r="C82" s="1">
        <v>21</v>
      </c>
      <c r="D82" s="1"/>
      <c r="E82" s="1">
        <v>1.35</v>
      </c>
      <c r="F82" s="1">
        <v>19.649999999999999</v>
      </c>
      <c r="G82" s="7">
        <v>1</v>
      </c>
      <c r="H82" s="1">
        <v>55</v>
      </c>
      <c r="I82" s="1" t="s">
        <v>37</v>
      </c>
      <c r="J82" s="1">
        <v>1.3</v>
      </c>
      <c r="K82" s="1">
        <f t="shared" si="14"/>
        <v>5.0000000000000044E-2</v>
      </c>
      <c r="L82" s="1">
        <f t="shared" si="15"/>
        <v>1.35</v>
      </c>
      <c r="M82" s="1"/>
      <c r="N82" s="1"/>
      <c r="O82" s="1">
        <f t="shared" si="16"/>
        <v>0.27</v>
      </c>
      <c r="P82" s="5"/>
      <c r="Q82" s="5"/>
      <c r="R82" s="1"/>
      <c r="S82" s="1">
        <f t="shared" si="17"/>
        <v>72.777777777777771</v>
      </c>
      <c r="T82" s="1">
        <f t="shared" si="18"/>
        <v>72.777777777777771</v>
      </c>
      <c r="U82" s="1">
        <v>0.28000000000000003</v>
      </c>
      <c r="V82" s="1">
        <v>0.28000000000000003</v>
      </c>
      <c r="W82" s="1">
        <v>-0.27400000000000002</v>
      </c>
      <c r="X82" s="1">
        <v>-0.27400000000000002</v>
      </c>
      <c r="Y82" s="1">
        <v>0.81600000000000006</v>
      </c>
      <c r="Z82" s="1">
        <v>1.3512</v>
      </c>
      <c r="AA82" s="1">
        <v>0.80800000000000005</v>
      </c>
      <c r="AB82" s="1">
        <v>0.27279999999999999</v>
      </c>
      <c r="AC82" s="1">
        <v>-8.0399999999999999E-2</v>
      </c>
      <c r="AD82" s="1">
        <v>-8.0399999999999999E-2</v>
      </c>
      <c r="AE82" s="18" t="s">
        <v>127</v>
      </c>
      <c r="AF82" s="1">
        <f>G82*P82</f>
        <v>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4" t="s">
        <v>130</v>
      </c>
      <c r="B83" s="14" t="s">
        <v>36</v>
      </c>
      <c r="C83" s="14"/>
      <c r="D83" s="14"/>
      <c r="E83" s="14"/>
      <c r="F83" s="14"/>
      <c r="G83" s="15">
        <v>0</v>
      </c>
      <c r="H83" s="14">
        <v>60</v>
      </c>
      <c r="I83" s="14" t="s">
        <v>37</v>
      </c>
      <c r="J83" s="14"/>
      <c r="K83" s="14">
        <f t="shared" si="14"/>
        <v>0</v>
      </c>
      <c r="L83" s="14">
        <f t="shared" si="15"/>
        <v>0</v>
      </c>
      <c r="M83" s="14"/>
      <c r="N83" s="14"/>
      <c r="O83" s="14">
        <f t="shared" si="16"/>
        <v>0</v>
      </c>
      <c r="P83" s="16"/>
      <c r="Q83" s="16"/>
      <c r="R83" s="14"/>
      <c r="S83" s="14" t="e">
        <f t="shared" si="17"/>
        <v>#DIV/0!</v>
      </c>
      <c r="T83" s="14" t="e">
        <f t="shared" si="18"/>
        <v>#DIV/0!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 t="s">
        <v>47</v>
      </c>
      <c r="AF83" s="14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131</v>
      </c>
      <c r="B84" s="1" t="s">
        <v>42</v>
      </c>
      <c r="C84" s="1">
        <v>7</v>
      </c>
      <c r="D84" s="1">
        <v>116</v>
      </c>
      <c r="E84" s="1">
        <v>71</v>
      </c>
      <c r="F84" s="1">
        <v>50</v>
      </c>
      <c r="G84" s="7">
        <v>0.3</v>
      </c>
      <c r="H84" s="1">
        <v>40</v>
      </c>
      <c r="I84" s="1" t="s">
        <v>37</v>
      </c>
      <c r="J84" s="1">
        <v>76</v>
      </c>
      <c r="K84" s="1">
        <f t="shared" si="14"/>
        <v>-5</v>
      </c>
      <c r="L84" s="1">
        <f t="shared" si="15"/>
        <v>71</v>
      </c>
      <c r="M84" s="1"/>
      <c r="N84" s="1"/>
      <c r="O84" s="1">
        <f t="shared" si="16"/>
        <v>14.2</v>
      </c>
      <c r="P84" s="5">
        <f t="shared" ref="P84:P96" si="20">10*O84-N84-F84</f>
        <v>92</v>
      </c>
      <c r="Q84" s="5"/>
      <c r="R84" s="1"/>
      <c r="S84" s="1">
        <f t="shared" si="17"/>
        <v>10</v>
      </c>
      <c r="T84" s="1">
        <f t="shared" si="18"/>
        <v>3.5211267605633805</v>
      </c>
      <c r="U84" s="1">
        <v>9.4</v>
      </c>
      <c r="V84" s="1">
        <v>10.4</v>
      </c>
      <c r="W84" s="1">
        <v>14.8</v>
      </c>
      <c r="X84" s="1">
        <v>13.6</v>
      </c>
      <c r="Y84" s="1">
        <v>1.4</v>
      </c>
      <c r="Z84" s="1">
        <v>6.2</v>
      </c>
      <c r="AA84" s="1">
        <v>13.2</v>
      </c>
      <c r="AB84" s="1">
        <v>7.8</v>
      </c>
      <c r="AC84" s="1">
        <v>6.2</v>
      </c>
      <c r="AD84" s="1">
        <v>7.8</v>
      </c>
      <c r="AE84" s="1"/>
      <c r="AF84" s="1">
        <f>G84*P84</f>
        <v>27.599999999999998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132</v>
      </c>
      <c r="B85" s="1" t="s">
        <v>42</v>
      </c>
      <c r="C85" s="1">
        <v>22</v>
      </c>
      <c r="D85" s="1">
        <v>108</v>
      </c>
      <c r="E85" s="1">
        <v>9</v>
      </c>
      <c r="F85" s="1">
        <v>108</v>
      </c>
      <c r="G85" s="7">
        <v>0.3</v>
      </c>
      <c r="H85" s="1">
        <v>40</v>
      </c>
      <c r="I85" s="1" t="s">
        <v>37</v>
      </c>
      <c r="J85" s="1">
        <v>28</v>
      </c>
      <c r="K85" s="1">
        <f t="shared" si="14"/>
        <v>-19</v>
      </c>
      <c r="L85" s="1">
        <f t="shared" si="15"/>
        <v>9</v>
      </c>
      <c r="M85" s="1"/>
      <c r="N85" s="1">
        <v>69</v>
      </c>
      <c r="O85" s="1">
        <f t="shared" si="16"/>
        <v>1.8</v>
      </c>
      <c r="P85" s="5"/>
      <c r="Q85" s="5"/>
      <c r="R85" s="1"/>
      <c r="S85" s="1">
        <f t="shared" si="17"/>
        <v>98.333333333333329</v>
      </c>
      <c r="T85" s="1">
        <f t="shared" si="18"/>
        <v>98.333333333333329</v>
      </c>
      <c r="U85" s="1">
        <v>17</v>
      </c>
      <c r="V85" s="1">
        <v>18</v>
      </c>
      <c r="W85" s="1">
        <v>7.4</v>
      </c>
      <c r="X85" s="1">
        <v>6.2</v>
      </c>
      <c r="Y85" s="1">
        <v>4.2</v>
      </c>
      <c r="Z85" s="1">
        <v>14.6</v>
      </c>
      <c r="AA85" s="1">
        <v>13</v>
      </c>
      <c r="AB85" s="1">
        <v>3.4</v>
      </c>
      <c r="AC85" s="1">
        <v>9.1999999999999993</v>
      </c>
      <c r="AD85" s="1">
        <v>9.8000000000000007</v>
      </c>
      <c r="AE85" s="1"/>
      <c r="AF85" s="1">
        <f>G85*P85</f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133</v>
      </c>
      <c r="B86" s="1" t="s">
        <v>42</v>
      </c>
      <c r="C86" s="1">
        <v>21</v>
      </c>
      <c r="D86" s="1">
        <v>68</v>
      </c>
      <c r="E86" s="1">
        <v>41</v>
      </c>
      <c r="F86" s="1">
        <v>44</v>
      </c>
      <c r="G86" s="7">
        <v>0.3</v>
      </c>
      <c r="H86" s="1">
        <v>40</v>
      </c>
      <c r="I86" s="1" t="s">
        <v>37</v>
      </c>
      <c r="J86" s="1">
        <v>46</v>
      </c>
      <c r="K86" s="1">
        <f t="shared" si="14"/>
        <v>-5</v>
      </c>
      <c r="L86" s="1">
        <f t="shared" si="15"/>
        <v>41</v>
      </c>
      <c r="M86" s="1"/>
      <c r="N86" s="1">
        <v>15.599999999999991</v>
      </c>
      <c r="O86" s="1">
        <f t="shared" si="16"/>
        <v>8.1999999999999993</v>
      </c>
      <c r="P86" s="5">
        <f t="shared" si="20"/>
        <v>22.400000000000006</v>
      </c>
      <c r="Q86" s="5"/>
      <c r="R86" s="1"/>
      <c r="S86" s="1">
        <f t="shared" si="17"/>
        <v>10</v>
      </c>
      <c r="T86" s="1">
        <f t="shared" si="18"/>
        <v>7.2682926829268295</v>
      </c>
      <c r="U86" s="1">
        <v>7.6</v>
      </c>
      <c r="V86" s="1">
        <v>7.8</v>
      </c>
      <c r="W86" s="1">
        <v>7.4</v>
      </c>
      <c r="X86" s="1">
        <v>7</v>
      </c>
      <c r="Y86" s="1">
        <v>6.6</v>
      </c>
      <c r="Z86" s="1">
        <v>4</v>
      </c>
      <c r="AA86" s="1">
        <v>2.2000000000000002</v>
      </c>
      <c r="AB86" s="1">
        <v>6.4</v>
      </c>
      <c r="AC86" s="1">
        <v>12.4</v>
      </c>
      <c r="AD86" s="1">
        <v>9.6</v>
      </c>
      <c r="AE86" s="1"/>
      <c r="AF86" s="1">
        <f>G86*P86</f>
        <v>6.7200000000000015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134</v>
      </c>
      <c r="B87" s="1" t="s">
        <v>42</v>
      </c>
      <c r="C87" s="1">
        <v>1</v>
      </c>
      <c r="D87" s="1">
        <v>48</v>
      </c>
      <c r="E87" s="1">
        <v>2</v>
      </c>
      <c r="F87" s="1">
        <v>47</v>
      </c>
      <c r="G87" s="7">
        <v>0.05</v>
      </c>
      <c r="H87" s="1">
        <v>120</v>
      </c>
      <c r="I87" s="1" t="s">
        <v>37</v>
      </c>
      <c r="J87" s="1">
        <v>2</v>
      </c>
      <c r="K87" s="1">
        <f t="shared" si="14"/>
        <v>0</v>
      </c>
      <c r="L87" s="1">
        <f t="shared" si="15"/>
        <v>2</v>
      </c>
      <c r="M87" s="1"/>
      <c r="N87" s="1"/>
      <c r="O87" s="1">
        <f t="shared" si="16"/>
        <v>0.4</v>
      </c>
      <c r="P87" s="5"/>
      <c r="Q87" s="5"/>
      <c r="R87" s="1"/>
      <c r="S87" s="1">
        <f t="shared" si="17"/>
        <v>117.5</v>
      </c>
      <c r="T87" s="1">
        <f t="shared" si="18"/>
        <v>117.5</v>
      </c>
      <c r="U87" s="1">
        <v>2.2000000000000002</v>
      </c>
      <c r="V87" s="1">
        <v>3.2</v>
      </c>
      <c r="W87" s="1">
        <v>2.2000000000000002</v>
      </c>
      <c r="X87" s="1">
        <v>1.2</v>
      </c>
      <c r="Y87" s="1">
        <v>1.2</v>
      </c>
      <c r="Z87" s="1">
        <v>1.2</v>
      </c>
      <c r="AA87" s="1">
        <v>0</v>
      </c>
      <c r="AB87" s="1">
        <v>0.4</v>
      </c>
      <c r="AC87" s="1">
        <v>2</v>
      </c>
      <c r="AD87" s="1">
        <v>1.6</v>
      </c>
      <c r="AE87" s="1"/>
      <c r="AF87" s="1">
        <f>G87*P87</f>
        <v>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135</v>
      </c>
      <c r="B88" s="1" t="s">
        <v>36</v>
      </c>
      <c r="C88" s="1">
        <v>752.50800000000004</v>
      </c>
      <c r="D88" s="1">
        <v>407.07499999999999</v>
      </c>
      <c r="E88" s="1">
        <v>528.43399999999997</v>
      </c>
      <c r="F88" s="1">
        <v>615.68499999999995</v>
      </c>
      <c r="G88" s="7">
        <v>1</v>
      </c>
      <c r="H88" s="1">
        <v>40</v>
      </c>
      <c r="I88" s="1" t="s">
        <v>37</v>
      </c>
      <c r="J88" s="1">
        <v>449.5</v>
      </c>
      <c r="K88" s="1">
        <f t="shared" si="14"/>
        <v>78.933999999999969</v>
      </c>
      <c r="L88" s="1">
        <f t="shared" si="15"/>
        <v>474.11299999999994</v>
      </c>
      <c r="M88" s="1">
        <v>54.320999999999998</v>
      </c>
      <c r="N88" s="1"/>
      <c r="O88" s="1">
        <f t="shared" si="16"/>
        <v>94.822599999999994</v>
      </c>
      <c r="P88" s="5">
        <f t="shared" si="20"/>
        <v>332.54099999999994</v>
      </c>
      <c r="Q88" s="5"/>
      <c r="R88" s="1"/>
      <c r="S88" s="1">
        <f t="shared" si="17"/>
        <v>10</v>
      </c>
      <c r="T88" s="1">
        <f t="shared" si="18"/>
        <v>6.4930195965940607</v>
      </c>
      <c r="U88" s="1">
        <v>76.457599999999999</v>
      </c>
      <c r="V88" s="1">
        <v>76.09</v>
      </c>
      <c r="W88" s="1">
        <v>106.6746</v>
      </c>
      <c r="X88" s="1">
        <v>124.53019999999999</v>
      </c>
      <c r="Y88" s="1">
        <v>129.93279999999999</v>
      </c>
      <c r="Z88" s="1">
        <v>113.71339999999999</v>
      </c>
      <c r="AA88" s="1">
        <v>94.19980000000001</v>
      </c>
      <c r="AB88" s="1">
        <v>97.612800000000007</v>
      </c>
      <c r="AC88" s="1">
        <v>98.578999999999994</v>
      </c>
      <c r="AD88" s="1">
        <v>103.17700000000001</v>
      </c>
      <c r="AE88" s="1" t="s">
        <v>61</v>
      </c>
      <c r="AF88" s="1">
        <f>G88*P88</f>
        <v>332.54099999999994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136</v>
      </c>
      <c r="B89" s="1" t="s">
        <v>42</v>
      </c>
      <c r="C89" s="1"/>
      <c r="D89" s="1">
        <v>180</v>
      </c>
      <c r="E89" s="1">
        <v>63</v>
      </c>
      <c r="F89" s="1">
        <v>116</v>
      </c>
      <c r="G89" s="7">
        <v>0.3</v>
      </c>
      <c r="H89" s="1">
        <v>40</v>
      </c>
      <c r="I89" s="1" t="s">
        <v>37</v>
      </c>
      <c r="J89" s="1">
        <v>64</v>
      </c>
      <c r="K89" s="1">
        <f t="shared" si="14"/>
        <v>-1</v>
      </c>
      <c r="L89" s="1">
        <f t="shared" si="15"/>
        <v>63</v>
      </c>
      <c r="M89" s="1"/>
      <c r="N89" s="1"/>
      <c r="O89" s="1">
        <f t="shared" si="16"/>
        <v>12.6</v>
      </c>
      <c r="P89" s="5">
        <f t="shared" si="20"/>
        <v>10</v>
      </c>
      <c r="Q89" s="5"/>
      <c r="R89" s="1"/>
      <c r="S89" s="1">
        <f t="shared" si="17"/>
        <v>10</v>
      </c>
      <c r="T89" s="1">
        <f t="shared" si="18"/>
        <v>9.2063492063492074</v>
      </c>
      <c r="U89" s="1">
        <v>13</v>
      </c>
      <c r="V89" s="1">
        <v>17</v>
      </c>
      <c r="W89" s="1">
        <v>14.2</v>
      </c>
      <c r="X89" s="1">
        <v>14.4</v>
      </c>
      <c r="Y89" s="1">
        <v>13</v>
      </c>
      <c r="Z89" s="1">
        <v>12</v>
      </c>
      <c r="AA89" s="1">
        <v>6</v>
      </c>
      <c r="AB89" s="1">
        <v>3</v>
      </c>
      <c r="AC89" s="1">
        <v>15.6</v>
      </c>
      <c r="AD89" s="1">
        <v>21</v>
      </c>
      <c r="AE89" s="1"/>
      <c r="AF89" s="1">
        <f>G89*P89</f>
        <v>3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137</v>
      </c>
      <c r="B90" s="1" t="s">
        <v>42</v>
      </c>
      <c r="C90" s="1">
        <v>1</v>
      </c>
      <c r="D90" s="1">
        <v>78</v>
      </c>
      <c r="E90" s="1">
        <v>24</v>
      </c>
      <c r="F90" s="1">
        <v>47</v>
      </c>
      <c r="G90" s="7">
        <v>0.3</v>
      </c>
      <c r="H90" s="1">
        <v>40</v>
      </c>
      <c r="I90" s="1" t="s">
        <v>37</v>
      </c>
      <c r="J90" s="1">
        <v>38</v>
      </c>
      <c r="K90" s="1">
        <f t="shared" si="14"/>
        <v>-14</v>
      </c>
      <c r="L90" s="1">
        <f t="shared" si="15"/>
        <v>24</v>
      </c>
      <c r="M90" s="1"/>
      <c r="N90" s="1"/>
      <c r="O90" s="1">
        <f t="shared" si="16"/>
        <v>4.8</v>
      </c>
      <c r="P90" s="5"/>
      <c r="Q90" s="5"/>
      <c r="R90" s="1"/>
      <c r="S90" s="1">
        <f t="shared" si="17"/>
        <v>9.7916666666666679</v>
      </c>
      <c r="T90" s="1">
        <f t="shared" si="18"/>
        <v>9.7916666666666679</v>
      </c>
      <c r="U90" s="1">
        <v>4.2</v>
      </c>
      <c r="V90" s="1">
        <v>6.6</v>
      </c>
      <c r="W90" s="1">
        <v>8.4</v>
      </c>
      <c r="X90" s="1">
        <v>8</v>
      </c>
      <c r="Y90" s="1">
        <v>6</v>
      </c>
      <c r="Z90" s="1">
        <v>4.5999999999999996</v>
      </c>
      <c r="AA90" s="1">
        <v>6.2</v>
      </c>
      <c r="AB90" s="1">
        <v>9</v>
      </c>
      <c r="AC90" s="1">
        <v>12.6</v>
      </c>
      <c r="AD90" s="1">
        <v>12.6</v>
      </c>
      <c r="AE90" s="1" t="s">
        <v>138</v>
      </c>
      <c r="AF90" s="1">
        <f>G90*P90</f>
        <v>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139</v>
      </c>
      <c r="B91" s="1" t="s">
        <v>36</v>
      </c>
      <c r="C91" s="1">
        <v>16.2</v>
      </c>
      <c r="D91" s="1">
        <v>8.5359999999999996</v>
      </c>
      <c r="E91" s="1">
        <v>12.454000000000001</v>
      </c>
      <c r="F91" s="1">
        <v>10.932</v>
      </c>
      <c r="G91" s="7">
        <v>1</v>
      </c>
      <c r="H91" s="1">
        <v>45</v>
      </c>
      <c r="I91" s="1" t="s">
        <v>37</v>
      </c>
      <c r="J91" s="1">
        <v>14.1</v>
      </c>
      <c r="K91" s="1">
        <f t="shared" si="14"/>
        <v>-1.645999999999999</v>
      </c>
      <c r="L91" s="1">
        <f t="shared" si="15"/>
        <v>12.454000000000001</v>
      </c>
      <c r="M91" s="1"/>
      <c r="N91" s="1">
        <v>8.7820000000000018</v>
      </c>
      <c r="O91" s="1">
        <f t="shared" si="16"/>
        <v>2.4908000000000001</v>
      </c>
      <c r="P91" s="5">
        <f t="shared" si="20"/>
        <v>5.1939999999999973</v>
      </c>
      <c r="Q91" s="5"/>
      <c r="R91" s="1"/>
      <c r="S91" s="1">
        <f t="shared" si="17"/>
        <v>10</v>
      </c>
      <c r="T91" s="1">
        <f t="shared" si="18"/>
        <v>7.9147261923879881</v>
      </c>
      <c r="U91" s="1">
        <v>2.1680000000000001</v>
      </c>
      <c r="V91" s="1">
        <v>1.6084000000000001</v>
      </c>
      <c r="W91" s="1">
        <v>1.6152</v>
      </c>
      <c r="X91" s="1">
        <v>2.1688000000000001</v>
      </c>
      <c r="Y91" s="1">
        <v>1.92</v>
      </c>
      <c r="Z91" s="1">
        <v>1.9179999999999999</v>
      </c>
      <c r="AA91" s="1">
        <v>1.8333999999999999</v>
      </c>
      <c r="AB91" s="1">
        <v>1.2854000000000001</v>
      </c>
      <c r="AC91" s="1">
        <v>2.3896000000000002</v>
      </c>
      <c r="AD91" s="1">
        <v>3.0840000000000001</v>
      </c>
      <c r="AE91" s="1"/>
      <c r="AF91" s="1">
        <f>G91*P91</f>
        <v>5.1939999999999973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140</v>
      </c>
      <c r="B92" s="1" t="s">
        <v>36</v>
      </c>
      <c r="C92" s="1">
        <v>19.052</v>
      </c>
      <c r="D92" s="1">
        <v>11.88</v>
      </c>
      <c r="E92" s="1">
        <v>14.912000000000001</v>
      </c>
      <c r="F92" s="1">
        <v>14.66</v>
      </c>
      <c r="G92" s="7">
        <v>1</v>
      </c>
      <c r="H92" s="1">
        <v>50</v>
      </c>
      <c r="I92" s="1" t="s">
        <v>37</v>
      </c>
      <c r="J92" s="1">
        <v>15.5</v>
      </c>
      <c r="K92" s="1">
        <f t="shared" si="14"/>
        <v>-0.58799999999999919</v>
      </c>
      <c r="L92" s="1">
        <f t="shared" si="15"/>
        <v>14.912000000000001</v>
      </c>
      <c r="M92" s="1"/>
      <c r="N92" s="1">
        <v>12.3264</v>
      </c>
      <c r="O92" s="1">
        <f t="shared" si="16"/>
        <v>2.9824000000000002</v>
      </c>
      <c r="P92" s="5">
        <v>4</v>
      </c>
      <c r="Q92" s="5"/>
      <c r="R92" s="1"/>
      <c r="S92" s="1">
        <f t="shared" si="17"/>
        <v>10.38975321888412</v>
      </c>
      <c r="T92" s="1">
        <f t="shared" si="18"/>
        <v>9.0485515021459229</v>
      </c>
      <c r="U92" s="1">
        <v>2.7023999999999999</v>
      </c>
      <c r="V92" s="1">
        <v>1.0851999999999999</v>
      </c>
      <c r="W92" s="1">
        <v>1.9028</v>
      </c>
      <c r="X92" s="1">
        <v>2.4396</v>
      </c>
      <c r="Y92" s="1">
        <v>1.3568</v>
      </c>
      <c r="Z92" s="1">
        <v>1.3732</v>
      </c>
      <c r="AA92" s="1">
        <v>1.6292</v>
      </c>
      <c r="AB92" s="1">
        <v>1.3444</v>
      </c>
      <c r="AC92" s="1">
        <v>1.0835999999999999</v>
      </c>
      <c r="AD92" s="1">
        <v>1.0775999999999999</v>
      </c>
      <c r="AE92" s="1"/>
      <c r="AF92" s="1">
        <f>G92*P92</f>
        <v>4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141</v>
      </c>
      <c r="B93" s="1" t="s">
        <v>42</v>
      </c>
      <c r="C93" s="1">
        <v>11</v>
      </c>
      <c r="D93" s="1">
        <v>42</v>
      </c>
      <c r="E93" s="1">
        <v>13</v>
      </c>
      <c r="F93" s="1">
        <v>38</v>
      </c>
      <c r="G93" s="7">
        <v>0.33</v>
      </c>
      <c r="H93" s="1">
        <v>40</v>
      </c>
      <c r="I93" s="1" t="s">
        <v>37</v>
      </c>
      <c r="J93" s="1">
        <v>15</v>
      </c>
      <c r="K93" s="1">
        <f t="shared" si="14"/>
        <v>-2</v>
      </c>
      <c r="L93" s="1">
        <f t="shared" si="15"/>
        <v>13</v>
      </c>
      <c r="M93" s="1"/>
      <c r="N93" s="1"/>
      <c r="O93" s="1">
        <f t="shared" si="16"/>
        <v>2.6</v>
      </c>
      <c r="P93" s="5"/>
      <c r="Q93" s="5"/>
      <c r="R93" s="1"/>
      <c r="S93" s="1">
        <f t="shared" si="17"/>
        <v>14.615384615384615</v>
      </c>
      <c r="T93" s="1">
        <f t="shared" si="18"/>
        <v>14.615384615384615</v>
      </c>
      <c r="U93" s="1">
        <v>2.8</v>
      </c>
      <c r="V93" s="1">
        <v>3</v>
      </c>
      <c r="W93" s="1">
        <v>4.8</v>
      </c>
      <c r="X93" s="1">
        <v>4.4000000000000004</v>
      </c>
      <c r="Y93" s="1">
        <v>3.4</v>
      </c>
      <c r="Z93" s="1">
        <v>4.5999999999999996</v>
      </c>
      <c r="AA93" s="1">
        <v>3.8</v>
      </c>
      <c r="AB93" s="1">
        <v>4.8</v>
      </c>
      <c r="AC93" s="1">
        <v>6.4</v>
      </c>
      <c r="AD93" s="1">
        <v>5</v>
      </c>
      <c r="AE93" s="1"/>
      <c r="AF93" s="1">
        <f>G93*P93</f>
        <v>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142</v>
      </c>
      <c r="B94" s="1" t="s">
        <v>42</v>
      </c>
      <c r="C94" s="1">
        <v>3</v>
      </c>
      <c r="D94" s="1">
        <v>48</v>
      </c>
      <c r="E94" s="1">
        <v>11</v>
      </c>
      <c r="F94" s="1">
        <v>40</v>
      </c>
      <c r="G94" s="7">
        <v>0.3</v>
      </c>
      <c r="H94" s="1">
        <v>40</v>
      </c>
      <c r="I94" s="1" t="s">
        <v>37</v>
      </c>
      <c r="J94" s="1">
        <v>18</v>
      </c>
      <c r="K94" s="1">
        <f t="shared" si="14"/>
        <v>-7</v>
      </c>
      <c r="L94" s="1">
        <f t="shared" si="15"/>
        <v>11</v>
      </c>
      <c r="M94" s="1"/>
      <c r="N94" s="1"/>
      <c r="O94" s="1">
        <f t="shared" si="16"/>
        <v>2.2000000000000002</v>
      </c>
      <c r="P94" s="5"/>
      <c r="Q94" s="5"/>
      <c r="R94" s="1"/>
      <c r="S94" s="1">
        <f t="shared" si="17"/>
        <v>18.18181818181818</v>
      </c>
      <c r="T94" s="1">
        <f t="shared" si="18"/>
        <v>18.18181818181818</v>
      </c>
      <c r="U94" s="1">
        <v>2.4</v>
      </c>
      <c r="V94" s="1">
        <v>3</v>
      </c>
      <c r="W94" s="1">
        <v>5.2</v>
      </c>
      <c r="X94" s="1">
        <v>5.8</v>
      </c>
      <c r="Y94" s="1">
        <v>3.4</v>
      </c>
      <c r="Z94" s="1">
        <v>2.2000000000000002</v>
      </c>
      <c r="AA94" s="1">
        <v>3</v>
      </c>
      <c r="AB94" s="1">
        <v>3.8</v>
      </c>
      <c r="AC94" s="1">
        <v>5.8</v>
      </c>
      <c r="AD94" s="1">
        <v>5.2</v>
      </c>
      <c r="AE94" s="1"/>
      <c r="AF94" s="1">
        <f>G94*P94</f>
        <v>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143</v>
      </c>
      <c r="B95" s="1" t="s">
        <v>42</v>
      </c>
      <c r="C95" s="1">
        <v>17</v>
      </c>
      <c r="D95" s="1">
        <v>1</v>
      </c>
      <c r="E95" s="1">
        <v>15</v>
      </c>
      <c r="F95" s="1">
        <v>2</v>
      </c>
      <c r="G95" s="7">
        <v>0.12</v>
      </c>
      <c r="H95" s="1">
        <v>45</v>
      </c>
      <c r="I95" s="1" t="s">
        <v>37</v>
      </c>
      <c r="J95" s="1">
        <v>16</v>
      </c>
      <c r="K95" s="1">
        <f t="shared" si="14"/>
        <v>-1</v>
      </c>
      <c r="L95" s="1">
        <f t="shared" si="15"/>
        <v>15</v>
      </c>
      <c r="M95" s="1"/>
      <c r="N95" s="1">
        <v>21.2</v>
      </c>
      <c r="O95" s="1">
        <f t="shared" si="16"/>
        <v>3</v>
      </c>
      <c r="P95" s="5">
        <f t="shared" si="20"/>
        <v>6.8000000000000007</v>
      </c>
      <c r="Q95" s="5"/>
      <c r="R95" s="1"/>
      <c r="S95" s="1">
        <f t="shared" si="17"/>
        <v>10</v>
      </c>
      <c r="T95" s="1">
        <f t="shared" si="18"/>
        <v>7.7333333333333334</v>
      </c>
      <c r="U95" s="1">
        <v>2.8</v>
      </c>
      <c r="V95" s="1">
        <v>1.4</v>
      </c>
      <c r="W95" s="1">
        <v>1.2</v>
      </c>
      <c r="X95" s="1">
        <v>1.6</v>
      </c>
      <c r="Y95" s="1">
        <v>1</v>
      </c>
      <c r="Z95" s="1">
        <v>1.2</v>
      </c>
      <c r="AA95" s="1">
        <v>1.6</v>
      </c>
      <c r="AB95" s="1">
        <v>2.4</v>
      </c>
      <c r="AC95" s="1">
        <v>3.4</v>
      </c>
      <c r="AD95" s="1">
        <v>3.8</v>
      </c>
      <c r="AE95" s="1" t="s">
        <v>144</v>
      </c>
      <c r="AF95" s="1">
        <f>G95*P95</f>
        <v>0.81600000000000006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145</v>
      </c>
      <c r="B96" s="1" t="s">
        <v>36</v>
      </c>
      <c r="C96" s="1">
        <v>6.4</v>
      </c>
      <c r="D96" s="1">
        <v>0.76400000000000001</v>
      </c>
      <c r="E96" s="1">
        <v>5.6820000000000004</v>
      </c>
      <c r="F96" s="1">
        <v>0.71799999999999997</v>
      </c>
      <c r="G96" s="7">
        <v>1</v>
      </c>
      <c r="H96" s="1">
        <v>180</v>
      </c>
      <c r="I96" s="1" t="s">
        <v>37</v>
      </c>
      <c r="J96" s="1">
        <v>6.5</v>
      </c>
      <c r="K96" s="1">
        <f t="shared" si="14"/>
        <v>-0.81799999999999962</v>
      </c>
      <c r="L96" s="1">
        <f t="shared" si="15"/>
        <v>5.6820000000000004</v>
      </c>
      <c r="M96" s="1"/>
      <c r="N96" s="1">
        <v>10.3596</v>
      </c>
      <c r="O96" s="1">
        <f t="shared" si="16"/>
        <v>1.1364000000000001</v>
      </c>
      <c r="P96" s="5"/>
      <c r="Q96" s="5"/>
      <c r="R96" s="1"/>
      <c r="S96" s="1">
        <f t="shared" si="17"/>
        <v>9.7479760647659273</v>
      </c>
      <c r="T96" s="1">
        <f t="shared" si="18"/>
        <v>9.7479760647659273</v>
      </c>
      <c r="U96" s="1">
        <v>1.2891999999999999</v>
      </c>
      <c r="V96" s="1">
        <v>0.45600000000000002</v>
      </c>
      <c r="W96" s="1">
        <v>0.45600000000000002</v>
      </c>
      <c r="X96" s="1">
        <v>0.45240000000000002</v>
      </c>
      <c r="Y96" s="1">
        <v>0.45240000000000002</v>
      </c>
      <c r="Z96" s="1">
        <v>0.2248</v>
      </c>
      <c r="AA96" s="1">
        <v>0.2248</v>
      </c>
      <c r="AB96" s="1">
        <v>0</v>
      </c>
      <c r="AC96" s="1">
        <v>0</v>
      </c>
      <c r="AD96" s="1">
        <v>0</v>
      </c>
      <c r="AE96" s="1" t="s">
        <v>144</v>
      </c>
      <c r="AF96" s="1">
        <f>G96*P96</f>
        <v>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</sheetData>
  <autoFilter ref="A3:AF96" xr:uid="{4373ACB2-0875-4C7C-A8A1-8D3BE28076A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2025-06-11T09:06:42Z</dcterms:created>
  <dcterms:modified xsi:type="dcterms:W3CDTF">2025-06-11T09:17:05Z</dcterms:modified>
</cp:coreProperties>
</file>