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61F3A8E-3AED-40A1-B122-6FBDB230962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N499" i="1" s="1"/>
  <c r="BO498" i="1"/>
  <c r="BM498" i="1"/>
  <c r="Y498" i="1"/>
  <c r="Y501" i="1" s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Y490" i="1" s="1"/>
  <c r="BO488" i="1"/>
  <c r="BN488" i="1"/>
  <c r="BM488" i="1"/>
  <c r="Y488" i="1"/>
  <c r="BP488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M477" i="1"/>
  <c r="Y477" i="1"/>
  <c r="BN477" i="1" s="1"/>
  <c r="BO476" i="1"/>
  <c r="BM476" i="1"/>
  <c r="Y476" i="1"/>
  <c r="BP476" i="1" s="1"/>
  <c r="BO475" i="1"/>
  <c r="BM475" i="1"/>
  <c r="Z475" i="1"/>
  <c r="Y475" i="1"/>
  <c r="BP475" i="1" s="1"/>
  <c r="BP474" i="1"/>
  <c r="BO474" i="1"/>
  <c r="BM474" i="1"/>
  <c r="Z474" i="1"/>
  <c r="Y474" i="1"/>
  <c r="BN474" i="1" s="1"/>
  <c r="X470" i="1"/>
  <c r="X469" i="1"/>
  <c r="BO468" i="1"/>
  <c r="BM468" i="1"/>
  <c r="Y468" i="1"/>
  <c r="P468" i="1"/>
  <c r="BP467" i="1"/>
  <c r="BO467" i="1"/>
  <c r="BM467" i="1"/>
  <c r="Y467" i="1"/>
  <c r="BN467" i="1" s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N461" i="1"/>
  <c r="BM461" i="1"/>
  <c r="Y461" i="1"/>
  <c r="Z461" i="1" s="1"/>
  <c r="P461" i="1"/>
  <c r="BO460" i="1"/>
  <c r="BM460" i="1"/>
  <c r="Y460" i="1"/>
  <c r="P460" i="1"/>
  <c r="BO459" i="1"/>
  <c r="BN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M451" i="1"/>
  <c r="Y451" i="1"/>
  <c r="BN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N440" i="1"/>
  <c r="BM440" i="1"/>
  <c r="Y440" i="1"/>
  <c r="BP440" i="1" s="1"/>
  <c r="P440" i="1"/>
  <c r="BO439" i="1"/>
  <c r="BM439" i="1"/>
  <c r="Y439" i="1"/>
  <c r="P439" i="1"/>
  <c r="BP438" i="1"/>
  <c r="BO438" i="1"/>
  <c r="BM438" i="1"/>
  <c r="Y438" i="1"/>
  <c r="BN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P398" i="1"/>
  <c r="BO398" i="1"/>
  <c r="BM398" i="1"/>
  <c r="Y398" i="1"/>
  <c r="Z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P394" i="1"/>
  <c r="BO394" i="1"/>
  <c r="BM394" i="1"/>
  <c r="Z394" i="1"/>
  <c r="Y394" i="1"/>
  <c r="BN394" i="1" s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Z367" i="1"/>
  <c r="Y367" i="1"/>
  <c r="BP367" i="1" s="1"/>
  <c r="P367" i="1"/>
  <c r="X364" i="1"/>
  <c r="X363" i="1"/>
  <c r="BO362" i="1"/>
  <c r="BM362" i="1"/>
  <c r="Y362" i="1"/>
  <c r="Y364" i="1" s="1"/>
  <c r="P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Z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P344" i="1"/>
  <c r="BO344" i="1"/>
  <c r="BM344" i="1"/>
  <c r="Z344" i="1"/>
  <c r="Y344" i="1"/>
  <c r="BN344" i="1" s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P336" i="1"/>
  <c r="BO336" i="1"/>
  <c r="BM336" i="1"/>
  <c r="Z336" i="1"/>
  <c r="Y336" i="1"/>
  <c r="BN336" i="1" s="1"/>
  <c r="P336" i="1"/>
  <c r="BO335" i="1"/>
  <c r="BM335" i="1"/>
  <c r="Y335" i="1"/>
  <c r="P335" i="1"/>
  <c r="BO334" i="1"/>
  <c r="BM334" i="1"/>
  <c r="Y334" i="1"/>
  <c r="BP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P320" i="1"/>
  <c r="BO320" i="1"/>
  <c r="BM320" i="1"/>
  <c r="Y320" i="1"/>
  <c r="Z320" i="1" s="1"/>
  <c r="X318" i="1"/>
  <c r="X317" i="1"/>
  <c r="BO316" i="1"/>
  <c r="BM316" i="1"/>
  <c r="Y316" i="1"/>
  <c r="P316" i="1"/>
  <c r="BP315" i="1"/>
  <c r="BO315" i="1"/>
  <c r="BM315" i="1"/>
  <c r="Y315" i="1"/>
  <c r="Z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P307" i="1"/>
  <c r="BO307" i="1"/>
  <c r="BN307" i="1"/>
  <c r="BM307" i="1"/>
  <c r="Y307" i="1"/>
  <c r="Z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Z301" i="1" s="1"/>
  <c r="P301" i="1"/>
  <c r="BO300" i="1"/>
  <c r="BM300" i="1"/>
  <c r="Y300" i="1"/>
  <c r="P300" i="1"/>
  <c r="BP299" i="1"/>
  <c r="BO299" i="1"/>
  <c r="BM299" i="1"/>
  <c r="Z299" i="1"/>
  <c r="Y299" i="1"/>
  <c r="BN299" i="1" s="1"/>
  <c r="P299" i="1"/>
  <c r="BO298" i="1"/>
  <c r="BM298" i="1"/>
  <c r="Y298" i="1"/>
  <c r="P298" i="1"/>
  <c r="BP297" i="1"/>
  <c r="BO297" i="1"/>
  <c r="BM297" i="1"/>
  <c r="Y297" i="1"/>
  <c r="Z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N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N273" i="1"/>
  <c r="BM273" i="1"/>
  <c r="Y273" i="1"/>
  <c r="P273" i="1"/>
  <c r="X270" i="1"/>
  <c r="X269" i="1"/>
  <c r="BO268" i="1"/>
  <c r="BN268" i="1"/>
  <c r="BM268" i="1"/>
  <c r="Y268" i="1"/>
  <c r="BP268" i="1" s="1"/>
  <c r="P268" i="1"/>
  <c r="BO267" i="1"/>
  <c r="BM267" i="1"/>
  <c r="Y267" i="1"/>
  <c r="P267" i="1"/>
  <c r="BO266" i="1"/>
  <c r="BM266" i="1"/>
  <c r="Y266" i="1"/>
  <c r="Y270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O251" i="1"/>
  <c r="BM251" i="1"/>
  <c r="Z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P242" i="1"/>
  <c r="BO242" i="1"/>
  <c r="BM242" i="1"/>
  <c r="Z242" i="1"/>
  <c r="Y242" i="1"/>
  <c r="BN242" i="1" s="1"/>
  <c r="P242" i="1"/>
  <c r="BO241" i="1"/>
  <c r="BM241" i="1"/>
  <c r="Y241" i="1"/>
  <c r="P241" i="1"/>
  <c r="BO240" i="1"/>
  <c r="BM240" i="1"/>
  <c r="Y240" i="1"/>
  <c r="Z240" i="1" s="1"/>
  <c r="BO239" i="1"/>
  <c r="BM239" i="1"/>
  <c r="Y239" i="1"/>
  <c r="BP239" i="1" s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M230" i="1"/>
  <c r="Y230" i="1"/>
  <c r="BP230" i="1" s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P215" i="1"/>
  <c r="BO215" i="1"/>
  <c r="BM215" i="1"/>
  <c r="Z215" i="1"/>
  <c r="Y215" i="1"/>
  <c r="BN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N207" i="1"/>
  <c r="BM207" i="1"/>
  <c r="Y207" i="1"/>
  <c r="BP207" i="1" s="1"/>
  <c r="P207" i="1"/>
  <c r="BO206" i="1"/>
  <c r="BM206" i="1"/>
  <c r="Y206" i="1"/>
  <c r="P206" i="1"/>
  <c r="BO205" i="1"/>
  <c r="BM205" i="1"/>
  <c r="Z205" i="1"/>
  <c r="Y205" i="1"/>
  <c r="BP205" i="1" s="1"/>
  <c r="P205" i="1"/>
  <c r="BO204" i="1"/>
  <c r="BM204" i="1"/>
  <c r="Y204" i="1"/>
  <c r="P204" i="1"/>
  <c r="BP203" i="1"/>
  <c r="BO203" i="1"/>
  <c r="BM203" i="1"/>
  <c r="Z203" i="1"/>
  <c r="Y203" i="1"/>
  <c r="BN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N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M181" i="1"/>
  <c r="Z181" i="1"/>
  <c r="Y181" i="1"/>
  <c r="BN181" i="1" s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BN172" i="1" s="1"/>
  <c r="P172" i="1"/>
  <c r="BO171" i="1"/>
  <c r="BM171" i="1"/>
  <c r="Y171" i="1"/>
  <c r="P171" i="1"/>
  <c r="BO170" i="1"/>
  <c r="BM170" i="1"/>
  <c r="Y170" i="1"/>
  <c r="Y173" i="1" s="1"/>
  <c r="P170" i="1"/>
  <c r="X168" i="1"/>
  <c r="X167" i="1"/>
  <c r="BO166" i="1"/>
  <c r="BM166" i="1"/>
  <c r="Z166" i="1"/>
  <c r="Y166" i="1"/>
  <c r="BN166" i="1" s="1"/>
  <c r="P166" i="1"/>
  <c r="BO165" i="1"/>
  <c r="BM165" i="1"/>
  <c r="Y165" i="1"/>
  <c r="P165" i="1"/>
  <c r="BO164" i="1"/>
  <c r="BM164" i="1"/>
  <c r="Z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Z160" i="1"/>
  <c r="Y160" i="1"/>
  <c r="BP160" i="1" s="1"/>
  <c r="P160" i="1"/>
  <c r="BO159" i="1"/>
  <c r="BM159" i="1"/>
  <c r="Y159" i="1"/>
  <c r="P159" i="1"/>
  <c r="BP158" i="1"/>
  <c r="BO158" i="1"/>
  <c r="BM158" i="1"/>
  <c r="Z158" i="1"/>
  <c r="Y158" i="1"/>
  <c r="BN158" i="1" s="1"/>
  <c r="P158" i="1"/>
  <c r="X156" i="1"/>
  <c r="Y155" i="1"/>
  <c r="X155" i="1"/>
  <c r="BP154" i="1"/>
  <c r="BO154" i="1"/>
  <c r="BM154" i="1"/>
  <c r="Z154" i="1"/>
  <c r="Z155" i="1" s="1"/>
  <c r="Y154" i="1"/>
  <c r="BN154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BN146" i="1" s="1"/>
  <c r="P146" i="1"/>
  <c r="X144" i="1"/>
  <c r="X143" i="1"/>
  <c r="BO142" i="1"/>
  <c r="BN142" i="1"/>
  <c r="BM142" i="1"/>
  <c r="Y142" i="1"/>
  <c r="Y143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Z131" i="1"/>
  <c r="Y131" i="1"/>
  <c r="BP131" i="1" s="1"/>
  <c r="P131" i="1"/>
  <c r="X128" i="1"/>
  <c r="X127" i="1"/>
  <c r="BO126" i="1"/>
  <c r="BM126" i="1"/>
  <c r="Y126" i="1"/>
  <c r="BN126" i="1" s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P118" i="1"/>
  <c r="BO118" i="1"/>
  <c r="BM118" i="1"/>
  <c r="Z118" i="1"/>
  <c r="Y118" i="1"/>
  <c r="BN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M112" i="1"/>
  <c r="Z112" i="1"/>
  <c r="Y112" i="1"/>
  <c r="BN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M106" i="1"/>
  <c r="Z106" i="1"/>
  <c r="Y106" i="1"/>
  <c r="BN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N97" i="1"/>
  <c r="BM97" i="1"/>
  <c r="Y97" i="1"/>
  <c r="Z97" i="1" s="1"/>
  <c r="P97" i="1"/>
  <c r="BO96" i="1"/>
  <c r="BM96" i="1"/>
  <c r="Y96" i="1"/>
  <c r="P96" i="1"/>
  <c r="BP95" i="1"/>
  <c r="BO95" i="1"/>
  <c r="BM95" i="1"/>
  <c r="Y95" i="1"/>
  <c r="BN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M83" i="1"/>
  <c r="Z83" i="1"/>
  <c r="Y83" i="1"/>
  <c r="BN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M77" i="1"/>
  <c r="Y77" i="1"/>
  <c r="BN77" i="1" s="1"/>
  <c r="P77" i="1"/>
  <c r="BO76" i="1"/>
  <c r="BM76" i="1"/>
  <c r="Y76" i="1"/>
  <c r="P76" i="1"/>
  <c r="BO75" i="1"/>
  <c r="BM75" i="1"/>
  <c r="Y75" i="1"/>
  <c r="BN75" i="1" s="1"/>
  <c r="P75" i="1"/>
  <c r="BO74" i="1"/>
  <c r="BM74" i="1"/>
  <c r="Y74" i="1"/>
  <c r="P74" i="1"/>
  <c r="X72" i="1"/>
  <c r="X71" i="1"/>
  <c r="BO70" i="1"/>
  <c r="BM70" i="1"/>
  <c r="Y70" i="1"/>
  <c r="BN70" i="1" s="1"/>
  <c r="P70" i="1"/>
  <c r="BO69" i="1"/>
  <c r="BM69" i="1"/>
  <c r="Y69" i="1"/>
  <c r="BP69" i="1" s="1"/>
  <c r="P69" i="1"/>
  <c r="BO68" i="1"/>
  <c r="BM68" i="1"/>
  <c r="Z68" i="1"/>
  <c r="Y68" i="1"/>
  <c r="BP68" i="1" s="1"/>
  <c r="P68" i="1"/>
  <c r="X66" i="1"/>
  <c r="X65" i="1"/>
  <c r="BP64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Z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N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Z52" i="1" s="1"/>
  <c r="P52" i="1"/>
  <c r="X49" i="1"/>
  <c r="Y48" i="1"/>
  <c r="X48" i="1"/>
  <c r="BO47" i="1"/>
  <c r="BM47" i="1"/>
  <c r="Y47" i="1"/>
  <c r="Y49" i="1" s="1"/>
  <c r="P47" i="1"/>
  <c r="X45" i="1"/>
  <c r="X44" i="1"/>
  <c r="BP43" i="1"/>
  <c r="BO43" i="1"/>
  <c r="BM43" i="1"/>
  <c r="Y43" i="1"/>
  <c r="BN43" i="1" s="1"/>
  <c r="P43" i="1"/>
  <c r="BO42" i="1"/>
  <c r="BM42" i="1"/>
  <c r="Y42" i="1"/>
  <c r="BP42" i="1" s="1"/>
  <c r="P42" i="1"/>
  <c r="BP41" i="1"/>
  <c r="BO41" i="1"/>
  <c r="BM41" i="1"/>
  <c r="Y41" i="1"/>
  <c r="BN41" i="1" s="1"/>
  <c r="P41" i="1"/>
  <c r="X37" i="1"/>
  <c r="Y36" i="1"/>
  <c r="X36" i="1"/>
  <c r="BP35" i="1"/>
  <c r="BO35" i="1"/>
  <c r="BN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Y29" i="1"/>
  <c r="Z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H10" i="1"/>
  <c r="A9" i="1"/>
  <c r="A10" i="1" s="1"/>
  <c r="D7" i="1"/>
  <c r="Q6" i="1"/>
  <c r="P2" i="1"/>
  <c r="Z170" i="1" l="1"/>
  <c r="Z277" i="1"/>
  <c r="Z278" i="1" s="1"/>
  <c r="Z287" i="1"/>
  <c r="Z334" i="1"/>
  <c r="Z476" i="1"/>
  <c r="Z56" i="1"/>
  <c r="BP97" i="1"/>
  <c r="Z142" i="1"/>
  <c r="Z143" i="1" s="1"/>
  <c r="Z209" i="1"/>
  <c r="BN260" i="1"/>
  <c r="Z268" i="1"/>
  <c r="BN277" i="1"/>
  <c r="BN287" i="1"/>
  <c r="BN476" i="1"/>
  <c r="BP170" i="1"/>
  <c r="BN52" i="1"/>
  <c r="Z70" i="1"/>
  <c r="Z249" i="1"/>
  <c r="Z261" i="1"/>
  <c r="BP277" i="1"/>
  <c r="Z77" i="1"/>
  <c r="BP142" i="1"/>
  <c r="BN253" i="1"/>
  <c r="Y331" i="1"/>
  <c r="BN348" i="1"/>
  <c r="BP461" i="1"/>
  <c r="BN249" i="1"/>
  <c r="BN261" i="1"/>
  <c r="Y278" i="1"/>
  <c r="Z451" i="1"/>
  <c r="Z477" i="1"/>
  <c r="BP52" i="1"/>
  <c r="Z64" i="1"/>
  <c r="BP70" i="1"/>
  <c r="Z235" i="1"/>
  <c r="Z236" i="1" s="1"/>
  <c r="BP348" i="1"/>
  <c r="BN320" i="1"/>
  <c r="P517" i="1"/>
  <c r="Z126" i="1"/>
  <c r="Z146" i="1"/>
  <c r="Z172" i="1"/>
  <c r="Z273" i="1"/>
  <c r="Z274" i="1" s="1"/>
  <c r="Z282" i="1"/>
  <c r="Z283" i="1" s="1"/>
  <c r="Z436" i="1"/>
  <c r="Z440" i="1"/>
  <c r="Z191" i="1"/>
  <c r="Z258" i="1"/>
  <c r="Z459" i="1"/>
  <c r="BP499" i="1"/>
  <c r="BN436" i="1"/>
  <c r="Y66" i="1"/>
  <c r="Z108" i="1"/>
  <c r="Z114" i="1"/>
  <c r="Z120" i="1"/>
  <c r="BP126" i="1"/>
  <c r="Z137" i="1"/>
  <c r="BP146" i="1"/>
  <c r="BP172" i="1"/>
  <c r="Z222" i="1"/>
  <c r="Z47" i="1"/>
  <c r="Z48" i="1" s="1"/>
  <c r="BP273" i="1"/>
  <c r="BP282" i="1"/>
  <c r="BN108" i="1"/>
  <c r="BN114" i="1"/>
  <c r="BN120" i="1"/>
  <c r="BP166" i="1"/>
  <c r="BN222" i="1"/>
  <c r="Y274" i="1"/>
  <c r="Y283" i="1"/>
  <c r="Z41" i="1"/>
  <c r="BP47" i="1"/>
  <c r="Z244" i="1"/>
  <c r="BN297" i="1"/>
  <c r="BN315" i="1"/>
  <c r="Z342" i="1"/>
  <c r="BN475" i="1"/>
  <c r="BP75" i="1"/>
  <c r="BN240" i="1"/>
  <c r="BN301" i="1"/>
  <c r="BN398" i="1"/>
  <c r="Z467" i="1"/>
  <c r="B517" i="1"/>
  <c r="BN137" i="1"/>
  <c r="Y174" i="1"/>
  <c r="Z195" i="1"/>
  <c r="Z226" i="1"/>
  <c r="Z321" i="1"/>
  <c r="Z327" i="1"/>
  <c r="Z358" i="1"/>
  <c r="Z409" i="1"/>
  <c r="Z443" i="1"/>
  <c r="Y478" i="1"/>
  <c r="Z498" i="1"/>
  <c r="Z500" i="1" s="1"/>
  <c r="BN160" i="1"/>
  <c r="BN205" i="1"/>
  <c r="BP240" i="1"/>
  <c r="BN244" i="1"/>
  <c r="BN251" i="1"/>
  <c r="BN258" i="1"/>
  <c r="BP301" i="1"/>
  <c r="BN367" i="1"/>
  <c r="Z392" i="1"/>
  <c r="Z415" i="1"/>
  <c r="Z35" i="1"/>
  <c r="Z36" i="1" s="1"/>
  <c r="BN195" i="1"/>
  <c r="BN226" i="1"/>
  <c r="Y269" i="1"/>
  <c r="BN321" i="1"/>
  <c r="BN327" i="1"/>
  <c r="BN358" i="1"/>
  <c r="Y404" i="1"/>
  <c r="BN409" i="1"/>
  <c r="BN443" i="1"/>
  <c r="BN498" i="1"/>
  <c r="X508" i="1"/>
  <c r="X510" i="1" s="1"/>
  <c r="X509" i="1"/>
  <c r="X511" i="1"/>
  <c r="Z43" i="1"/>
  <c r="BN62" i="1"/>
  <c r="BN68" i="1"/>
  <c r="Y122" i="1"/>
  <c r="BN131" i="1"/>
  <c r="BN164" i="1"/>
  <c r="BN170" i="1"/>
  <c r="BN209" i="1"/>
  <c r="BN235" i="1"/>
  <c r="BN334" i="1"/>
  <c r="BN342" i="1"/>
  <c r="Z346" i="1"/>
  <c r="Z352" i="1"/>
  <c r="BN392" i="1"/>
  <c r="Z396" i="1"/>
  <c r="Z402" i="1"/>
  <c r="BN415" i="1"/>
  <c r="Z489" i="1"/>
  <c r="BP327" i="1"/>
  <c r="BP409" i="1"/>
  <c r="BP498" i="1"/>
  <c r="Z75" i="1"/>
  <c r="Z95" i="1"/>
  <c r="BP235" i="1"/>
  <c r="Z266" i="1"/>
  <c r="Z309" i="1"/>
  <c r="BN346" i="1"/>
  <c r="BN352" i="1"/>
  <c r="BN396" i="1"/>
  <c r="BN402" i="1"/>
  <c r="Z457" i="1"/>
  <c r="BN489" i="1"/>
  <c r="Z499" i="1"/>
  <c r="Z79" i="1"/>
  <c r="Z99" i="1"/>
  <c r="Y168" i="1"/>
  <c r="Z220" i="1"/>
  <c r="Y236" i="1"/>
  <c r="BN266" i="1"/>
  <c r="Z289" i="1"/>
  <c r="BN309" i="1"/>
  <c r="BP402" i="1"/>
  <c r="BN457" i="1"/>
  <c r="BP489" i="1"/>
  <c r="BN99" i="1"/>
  <c r="Z148" i="1"/>
  <c r="Z187" i="1"/>
  <c r="Z193" i="1"/>
  <c r="BN220" i="1"/>
  <c r="Z224" i="1"/>
  <c r="Z230" i="1"/>
  <c r="BP266" i="1"/>
  <c r="BN289" i="1"/>
  <c r="Z362" i="1"/>
  <c r="Z363" i="1" s="1"/>
  <c r="BN79" i="1"/>
  <c r="Z162" i="1"/>
  <c r="Z207" i="1"/>
  <c r="Z253" i="1"/>
  <c r="Z260" i="1"/>
  <c r="Z369" i="1"/>
  <c r="Z390" i="1"/>
  <c r="Z413" i="1"/>
  <c r="Z433" i="1"/>
  <c r="Z27" i="1"/>
  <c r="BN148" i="1"/>
  <c r="BN187" i="1"/>
  <c r="BN193" i="1"/>
  <c r="Z197" i="1"/>
  <c r="BN224" i="1"/>
  <c r="BN230" i="1"/>
  <c r="Z239" i="1"/>
  <c r="Z323" i="1"/>
  <c r="Z329" i="1"/>
  <c r="BN362" i="1"/>
  <c r="Z445" i="1"/>
  <c r="BN369" i="1"/>
  <c r="BN390" i="1"/>
  <c r="BN413" i="1"/>
  <c r="BN433" i="1"/>
  <c r="Y500" i="1"/>
  <c r="Z31" i="1"/>
  <c r="Z54" i="1"/>
  <c r="Z90" i="1"/>
  <c r="BN197" i="1"/>
  <c r="BN239" i="1"/>
  <c r="BN323" i="1"/>
  <c r="BN329" i="1"/>
  <c r="BP362" i="1"/>
  <c r="BN445" i="1"/>
  <c r="BN162" i="1"/>
  <c r="BN27" i="1"/>
  <c r="BN47" i="1"/>
  <c r="BN31" i="1"/>
  <c r="BN54" i="1"/>
  <c r="Y85" i="1"/>
  <c r="BN90" i="1"/>
  <c r="Y363" i="1"/>
  <c r="Z438" i="1"/>
  <c r="Y479" i="1"/>
  <c r="Z478" i="1"/>
  <c r="Y491" i="1"/>
  <c r="Y199" i="1"/>
  <c r="Y330" i="1"/>
  <c r="Z488" i="1"/>
  <c r="F9" i="1"/>
  <c r="J9" i="1"/>
  <c r="F10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Y354" i="1"/>
  <c r="BP368" i="1"/>
  <c r="BN368" i="1"/>
  <c r="Z368" i="1"/>
  <c r="Z371" i="1" s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149" i="1" l="1"/>
  <c r="Z127" i="1"/>
  <c r="Z490" i="1"/>
  <c r="Z495" i="1"/>
  <c r="Z167" i="1"/>
  <c r="Z227" i="1"/>
  <c r="Z254" i="1"/>
  <c r="Z32" i="1"/>
  <c r="Z199" i="1"/>
  <c r="Z293" i="1"/>
  <c r="Z311" i="1"/>
  <c r="Z92" i="1"/>
  <c r="Z417" i="1"/>
  <c r="Z349" i="1"/>
  <c r="Z58" i="1"/>
  <c r="Z122" i="1"/>
  <c r="Z101" i="1"/>
  <c r="Z188" i="1"/>
  <c r="Z485" i="1"/>
  <c r="Z463" i="1"/>
  <c r="Y511" i="1"/>
  <c r="Y508" i="1"/>
  <c r="Z211" i="1"/>
  <c r="Z109" i="1"/>
  <c r="Z80" i="1"/>
  <c r="Z447" i="1"/>
  <c r="Z399" i="1"/>
  <c r="Z65" i="1"/>
  <c r="Y509" i="1"/>
  <c r="Z303" i="1"/>
  <c r="Y507" i="1"/>
  <c r="Z512" i="1" l="1"/>
  <c r="Y510" i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<sst xmlns="http://schemas.openxmlformats.org/spreadsheetml/2006/main" count="2278" uniqueCount="832">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</sst>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45852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797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0.41666666666666669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1</v>
      </c>
      <c r="Y35" s="56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1.6666666666666667</v>
      </c>
      <c r="Y36" s="569">
        <f>IFERROR(Y35/H35,"0")</f>
        <v>2</v>
      </c>
      <c r="Z36" s="569">
        <f>IFERROR(IF(Z35="",0,Z35),"0")</f>
        <v>1.302E-2</v>
      </c>
      <c r="AA36" s="570"/>
      <c r="AB36" s="570"/>
      <c r="AC36" s="570"/>
    </row>
    <row r="37" spans="1:68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1</v>
      </c>
      <c r="Y37" s="569">
        <f>IFERROR(SUM(Y35:Y35),"0")</f>
        <v>1.2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7</v>
      </c>
      <c r="Y41" s="568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7.2819444444444432</v>
      </c>
      <c r="BN41" s="64">
        <f>IFERROR(Y41*I41/H41,"0")</f>
        <v>11.234999999999999</v>
      </c>
      <c r="BO41" s="64">
        <f>IFERROR(1/J41*(X41/H41),"0")</f>
        <v>1.0127314814814815E-2</v>
      </c>
      <c r="BP41" s="64">
        <f>IFERROR(1/J41*(Y41/H41),"0")</f>
        <v>1.5625E-2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0.64814814814814814</v>
      </c>
      <c r="Y44" s="569">
        <f>IFERROR(Y41/H41,"0")+IFERROR(Y42/H42,"0")+IFERROR(Y43/H43,"0")</f>
        <v>1</v>
      </c>
      <c r="Z44" s="569">
        <f>IFERROR(IF(Z41="",0,Z41),"0")+IFERROR(IF(Z42="",0,Z42),"0")+IFERROR(IF(Z43="",0,Z43),"0")</f>
        <v>1.898E-2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7</v>
      </c>
      <c r="Y45" s="569">
        <f>IFERROR(SUM(Y41:Y43),"0")</f>
        <v>10.8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20</v>
      </c>
      <c r="Y52" s="568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20.776785714285715</v>
      </c>
      <c r="BN52" s="64">
        <f t="shared" ref="BN52:BN57" si="8">IFERROR(Y52*I52/H52,"0")</f>
        <v>23.27</v>
      </c>
      <c r="BO52" s="64">
        <f t="shared" ref="BO52:BO57" si="9">IFERROR(1/J52*(X52/H52),"0")</f>
        <v>2.7901785714285716E-2</v>
      </c>
      <c r="BP52" s="64">
        <f t="shared" ref="BP52:BP57" si="10">IFERROR(1/J52*(Y52/H52),"0")</f>
        <v>3.125E-2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32</v>
      </c>
      <c r="Y55" s="568">
        <f t="shared" si="6"/>
        <v>32</v>
      </c>
      <c r="Z55" s="36">
        <f>IFERROR(IF(Y55=0,"",ROUNDUP(Y55/H55,0)*0.00902),"")</f>
        <v>7.2160000000000002E-2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33.68</v>
      </c>
      <c r="BN55" s="64">
        <f t="shared" si="8"/>
        <v>33.68</v>
      </c>
      <c r="BO55" s="64">
        <f t="shared" si="9"/>
        <v>6.0606060606060608E-2</v>
      </c>
      <c r="BP55" s="64">
        <f t="shared" si="10"/>
        <v>6.0606060606060608E-2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9.7857142857142865</v>
      </c>
      <c r="Y58" s="569">
        <f>IFERROR(Y52/H52,"0")+IFERROR(Y53/H53,"0")+IFERROR(Y54/H54,"0")+IFERROR(Y55/H55,"0")+IFERROR(Y56/H56,"0")+IFERROR(Y57/H57,"0")</f>
        <v>10</v>
      </c>
      <c r="Z58" s="569">
        <f>IFERROR(IF(Z52="",0,Z52),"0")+IFERROR(IF(Z53="",0,Z53),"0")+IFERROR(IF(Z54="",0,Z54),"0")+IFERROR(IF(Z55="",0,Z55),"0")+IFERROR(IF(Z56="",0,Z56),"0")+IFERROR(IF(Z57="",0,Z57),"0")</f>
        <v>0.11012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52</v>
      </c>
      <c r="Y59" s="569">
        <f>IFERROR(SUM(Y52:Y57),"0")</f>
        <v>54.4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2</v>
      </c>
      <c r="Y69" s="568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8</v>
      </c>
      <c r="Y70" s="56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5.5555555555555554</v>
      </c>
      <c r="Y71" s="569">
        <f>IFERROR(Y68/H68,"0")+IFERROR(Y69/H69,"0")+IFERROR(Y70/H70,"0")</f>
        <v>7</v>
      </c>
      <c r="Z71" s="569">
        <f>IFERROR(IF(Z68="",0,Z68),"0")+IFERROR(IF(Z69="",0,Z69),"0")+IFERROR(IF(Z70="",0,Z70),"0")</f>
        <v>3.5140000000000005E-2</v>
      </c>
      <c r="AA71" s="570"/>
      <c r="AB71" s="570"/>
      <c r="AC71" s="570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10</v>
      </c>
      <c r="Y72" s="569">
        <f>IFERROR(SUM(Y68:Y70),"0")</f>
        <v>12.6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7</v>
      </c>
      <c r="Y75" s="568">
        <f t="shared" si="11"/>
        <v>8.4</v>
      </c>
      <c r="Z75" s="36">
        <f>IFERROR(IF(Y75=0,"",ROUNDUP(Y75/H75,0)*0.01898),"")</f>
        <v>1.898E-2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7.3625000000000007</v>
      </c>
      <c r="BN75" s="64">
        <f t="shared" si="13"/>
        <v>8.8350000000000009</v>
      </c>
      <c r="BO75" s="64">
        <f t="shared" si="14"/>
        <v>1.3020833333333332E-2</v>
      </c>
      <c r="BP75" s="64">
        <f t="shared" si="15"/>
        <v>1.5625E-2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0.83333333333333326</v>
      </c>
      <c r="Y80" s="569">
        <f>IFERROR(Y74/H74,"0")+IFERROR(Y75/H75,"0")+IFERROR(Y76/H76,"0")+IFERROR(Y77/H77,"0")+IFERROR(Y78/H78,"0")+IFERROR(Y79/H79,"0")</f>
        <v>1</v>
      </c>
      <c r="Z80" s="569">
        <f>IFERROR(IF(Z74="",0,Z74),"0")+IFERROR(IF(Z75="",0,Z75),"0")+IFERROR(IF(Z76="",0,Z76),"0")+IFERROR(IF(Z77="",0,Z77),"0")+IFERROR(IF(Z78="",0,Z78),"0")+IFERROR(IF(Z79="",0,Z79),"0")</f>
        <v>1.898E-2</v>
      </c>
      <c r="AA80" s="570"/>
      <c r="AB80" s="570"/>
      <c r="AC80" s="570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7</v>
      </c>
      <c r="Y81" s="569">
        <f>IFERROR(SUM(Y74:Y79),"0")</f>
        <v>8.4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18</v>
      </c>
      <c r="Y89" s="568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18.724999999999998</v>
      </c>
      <c r="BN89" s="64">
        <f>IFERROR(Y89*I89/H89,"0")</f>
        <v>22.47</v>
      </c>
      <c r="BO89" s="64">
        <f>IFERROR(1/J89*(X89/H89),"0")</f>
        <v>2.6041666666666664E-2</v>
      </c>
      <c r="BP89" s="64">
        <f>IFERROR(1/J89*(Y89/H89),"0")</f>
        <v>3.125E-2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24</v>
      </c>
      <c r="Y91" s="568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25.119999999999997</v>
      </c>
      <c r="BN91" s="64">
        <f>IFERROR(Y91*I91/H91,"0")</f>
        <v>28.26</v>
      </c>
      <c r="BO91" s="64">
        <f>IFERROR(1/J91*(X91/H91),"0")</f>
        <v>4.0404040404040401E-2</v>
      </c>
      <c r="BP91" s="64">
        <f>IFERROR(1/J91*(Y91/H91),"0")</f>
        <v>4.5454545454545456E-2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7</v>
      </c>
      <c r="Y92" s="569">
        <f>IFERROR(Y89/H89,"0")+IFERROR(Y90/H90,"0")+IFERROR(Y91/H91,"0")</f>
        <v>8</v>
      </c>
      <c r="Z92" s="569">
        <f>IFERROR(IF(Z89="",0,Z89),"0")+IFERROR(IF(Z90="",0,Z90),"0")+IFERROR(IF(Z91="",0,Z91),"0")</f>
        <v>9.2079999999999995E-2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42</v>
      </c>
      <c r="Y93" s="569">
        <f>IFERROR(SUM(Y89:Y91),"0")</f>
        <v>48.6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41</v>
      </c>
      <c r="Y99" s="568">
        <f t="shared" si="16"/>
        <v>43.2</v>
      </c>
      <c r="Z99" s="36">
        <f>IFERROR(IF(Y99=0,"",ROUNDUP(Y99/H99,0)*0.00651),"")</f>
        <v>0.10416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44.826666666666661</v>
      </c>
      <c r="BN99" s="64">
        <f t="shared" si="18"/>
        <v>47.231999999999999</v>
      </c>
      <c r="BO99" s="64">
        <f t="shared" si="19"/>
        <v>8.3435083435083435E-2</v>
      </c>
      <c r="BP99" s="64">
        <f t="shared" si="20"/>
        <v>8.7912087912087919E-2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15.185185185185183</v>
      </c>
      <c r="Y101" s="569">
        <f>IFERROR(Y95/H95,"0")+IFERROR(Y96/H96,"0")+IFERROR(Y97/H97,"0")+IFERROR(Y98/H98,"0")+IFERROR(Y99/H99,"0")+IFERROR(Y100/H100,"0")</f>
        <v>16</v>
      </c>
      <c r="Z101" s="569">
        <f>IFERROR(IF(Z95="",0,Z95),"0")+IFERROR(IF(Z96="",0,Z96),"0")+IFERROR(IF(Z97="",0,Z97),"0")+IFERROR(IF(Z98="",0,Z98),"0")+IFERROR(IF(Z99="",0,Z99),"0")+IFERROR(IF(Z100="",0,Z100),"0")</f>
        <v>0.10416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41</v>
      </c>
      <c r="Y102" s="569">
        <f>IFERROR(SUM(Y95:Y100),"0")</f>
        <v>43.2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12</v>
      </c>
      <c r="Y105" s="568">
        <f>IFERROR(IF(X105="",0,CEILING((X105/$H105),1)*$H105),"")</f>
        <v>21.6</v>
      </c>
      <c r="Z105" s="36">
        <f>IFERROR(IF(Y105=0,"",ROUNDUP(Y105/H105,0)*0.01898),"")</f>
        <v>3.7960000000000001E-2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12.483333333333333</v>
      </c>
      <c r="BN105" s="64">
        <f>IFERROR(Y105*I105/H105,"0")</f>
        <v>22.47</v>
      </c>
      <c r="BO105" s="64">
        <f>IFERROR(1/J105*(X105/H105),"0")</f>
        <v>1.7361111111111108E-2</v>
      </c>
      <c r="BP105" s="64">
        <f>IFERROR(1/J105*(Y105/H105),"0")</f>
        <v>3.125E-2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7</v>
      </c>
      <c r="Y107" s="568">
        <f>IFERROR(IF(X107="",0,CEILING((X107/$H107),1)*$H107),"")</f>
        <v>9</v>
      </c>
      <c r="Z107" s="36">
        <f>IFERROR(IF(Y107=0,"",ROUNDUP(Y107/H107,0)*0.00902),"")</f>
        <v>1.804E-2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7.3266666666666662</v>
      </c>
      <c r="BN107" s="64">
        <f>IFERROR(Y107*I107/H107,"0")</f>
        <v>9.42</v>
      </c>
      <c r="BO107" s="64">
        <f>IFERROR(1/J107*(X107/H107),"0")</f>
        <v>1.1784511784511785E-2</v>
      </c>
      <c r="BP107" s="64">
        <f>IFERROR(1/J107*(Y107/H107),"0")</f>
        <v>1.5151515151515152E-2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2.6666666666666665</v>
      </c>
      <c r="Y109" s="569">
        <f>IFERROR(Y105/H105,"0")+IFERROR(Y106/H106,"0")+IFERROR(Y107/H107,"0")+IFERROR(Y108/H108,"0")</f>
        <v>4</v>
      </c>
      <c r="Z109" s="569">
        <f>IFERROR(IF(Z105="",0,Z105),"0")+IFERROR(IF(Z106="",0,Z106),"0")+IFERROR(IF(Z107="",0,Z107),"0")+IFERROR(IF(Z108="",0,Z108),"0")</f>
        <v>5.6000000000000001E-2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19</v>
      </c>
      <c r="Y110" s="569">
        <f>IFERROR(SUM(Y105:Y108),"0")</f>
        <v>30.6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6</v>
      </c>
      <c r="Y118" s="568">
        <f>IFERROR(IF(X118="",0,CEILING((X118/$H118),1)*$H118),"")</f>
        <v>8.1</v>
      </c>
      <c r="Z118" s="36">
        <f>IFERROR(IF(Y118=0,"",ROUNDUP(Y118/H118,0)*0.01898),"")</f>
        <v>1.898E-2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6.38</v>
      </c>
      <c r="BN118" s="64">
        <f>IFERROR(Y118*I118/H118,"0")</f>
        <v>8.6129999999999995</v>
      </c>
      <c r="BO118" s="64">
        <f>IFERROR(1/J118*(X118/H118),"0")</f>
        <v>1.1574074074074075E-2</v>
      </c>
      <c r="BP118" s="64">
        <f>IFERROR(1/J118*(Y118/H118),"0")</f>
        <v>1.5625E-2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85</v>
      </c>
      <c r="Y120" s="568">
        <f>IFERROR(IF(X120="",0,CEILING((X120/$H120),1)*$H120),"")</f>
        <v>86.4</v>
      </c>
      <c r="Z120" s="36">
        <f>IFERROR(IF(Y120=0,"",ROUNDUP(Y120/H120,0)*0.00651),"")</f>
        <v>0.20832000000000001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92.933333333333323</v>
      </c>
      <c r="BN120" s="64">
        <f>IFERROR(Y120*I120/H120,"0")</f>
        <v>94.463999999999999</v>
      </c>
      <c r="BO120" s="64">
        <f>IFERROR(1/J120*(X120/H120),"0")</f>
        <v>0.17297517297517298</v>
      </c>
      <c r="BP120" s="64">
        <f>IFERROR(1/J120*(Y120/H120),"0")</f>
        <v>0.17582417582417584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32.222222222222221</v>
      </c>
      <c r="Y122" s="569">
        <f>IFERROR(Y118/H118,"0")+IFERROR(Y119/H119,"0")+IFERROR(Y120/H120,"0")+IFERROR(Y121/H121,"0")</f>
        <v>33</v>
      </c>
      <c r="Z122" s="569">
        <f>IFERROR(IF(Z118="",0,Z118),"0")+IFERROR(IF(Z119="",0,Z119),"0")+IFERROR(IF(Z120="",0,Z120),"0")+IFERROR(IF(Z121="",0,Z121),"0")</f>
        <v>0.2273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91</v>
      </c>
      <c r="Y123" s="569">
        <f>IFERROR(SUM(Y118:Y121),"0")</f>
        <v>94.5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4</v>
      </c>
      <c r="Y154" s="568">
        <f>IFERROR(IF(X154="",0,CEILING((X154/$H154),1)*$H154),"")</f>
        <v>5.9399999999999995</v>
      </c>
      <c r="Z154" s="36">
        <f>IFERROR(IF(Y154=0,"",ROUNDUP(Y154/H154,0)*0.00502),"")</f>
        <v>1.506E-2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4.2020202020202024</v>
      </c>
      <c r="BN154" s="64">
        <f>IFERROR(Y154*I154/H154,"0")</f>
        <v>6.24</v>
      </c>
      <c r="BO154" s="64">
        <f>IFERROR(1/J154*(X154/H154),"0")</f>
        <v>8.6333419666753015E-3</v>
      </c>
      <c r="BP154" s="64">
        <f>IFERROR(1/J154*(Y154/H154),"0")</f>
        <v>1.282051282051282E-2</v>
      </c>
    </row>
    <row r="155" spans="1:68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2.0202020202020203</v>
      </c>
      <c r="Y155" s="569">
        <f>IFERROR(Y154/H154,"0")</f>
        <v>2.9999999999999996</v>
      </c>
      <c r="Z155" s="569">
        <f>IFERROR(IF(Z154="",0,Z154),"0")</f>
        <v>1.506E-2</v>
      </c>
      <c r="AA155" s="570"/>
      <c r="AB155" s="570"/>
      <c r="AC155" s="570"/>
    </row>
    <row r="156" spans="1:68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4</v>
      </c>
      <c r="Y156" s="569">
        <f>IFERROR(SUM(Y154:Y154),"0")</f>
        <v>5.9399999999999995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29</v>
      </c>
      <c r="Y158" s="568">
        <f t="shared" ref="Y158:Y166" si="21">IFERROR(IF(X158="",0,CEILING((X158/$H158),1)*$H158),"")</f>
        <v>29.400000000000002</v>
      </c>
      <c r="Z158" s="36">
        <f>IFERROR(IF(Y158=0,"",ROUNDUP(Y158/H158,0)*0.00902),"")</f>
        <v>6.3140000000000002E-2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30.86428571428571</v>
      </c>
      <c r="BN158" s="64">
        <f t="shared" ref="BN158:BN166" si="23">IFERROR(Y158*I158/H158,"0")</f>
        <v>31.29</v>
      </c>
      <c r="BO158" s="64">
        <f t="shared" ref="BO158:BO166" si="24">IFERROR(1/J158*(X158/H158),"0")</f>
        <v>5.2308802308802305E-2</v>
      </c>
      <c r="BP158" s="64">
        <f t="shared" ref="BP158:BP166" si="25">IFERROR(1/J158*(Y158/H158),"0")</f>
        <v>5.3030303030303032E-2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43</v>
      </c>
      <c r="Y160" s="568">
        <f t="shared" si="21"/>
        <v>46.2</v>
      </c>
      <c r="Z160" s="36">
        <f>IFERROR(IF(Y160=0,"",ROUNDUP(Y160/H160,0)*0.00902),"")</f>
        <v>9.9220000000000003E-2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45.15</v>
      </c>
      <c r="BN160" s="64">
        <f t="shared" si="23"/>
        <v>48.510000000000005</v>
      </c>
      <c r="BO160" s="64">
        <f t="shared" si="24"/>
        <v>7.7561327561327553E-2</v>
      </c>
      <c r="BP160" s="64">
        <f t="shared" si="25"/>
        <v>8.3333333333333343E-2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17.142857142857142</v>
      </c>
      <c r="Y167" s="569">
        <f>IFERROR(Y158/H158,"0")+IFERROR(Y159/H159,"0")+IFERROR(Y160/H160,"0")+IFERROR(Y161/H161,"0")+IFERROR(Y162/H162,"0")+IFERROR(Y163/H163,"0")+IFERROR(Y164/H164,"0")+IFERROR(Y165/H165,"0")+IFERROR(Y166/H166,"0")</f>
        <v>18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0.16236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72</v>
      </c>
      <c r="Y168" s="569">
        <f>IFERROR(SUM(Y158:Y166),"0")</f>
        <v>75.600000000000009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10</v>
      </c>
      <c r="Y191" s="568">
        <f t="shared" ref="Y191:Y198" si="26">IFERROR(IF(X191="",0,CEILING((X191/$H191),1)*$H191),"")</f>
        <v>10.8</v>
      </c>
      <c r="Z191" s="36">
        <f>IFERROR(IF(Y191=0,"",ROUNDUP(Y191/H191,0)*0.00902),"")</f>
        <v>1.804E-2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10.388888888888889</v>
      </c>
      <c r="BN191" s="64">
        <f t="shared" ref="BN191:BN198" si="28">IFERROR(Y191*I191/H191,"0")</f>
        <v>11.22</v>
      </c>
      <c r="BO191" s="64">
        <f t="shared" ref="BO191:BO198" si="29">IFERROR(1/J191*(X191/H191),"0")</f>
        <v>1.4029180695847361E-2</v>
      </c>
      <c r="BP191" s="64">
        <f t="shared" ref="BP191:BP198" si="30">IFERROR(1/J191*(Y191/H191),"0")</f>
        <v>1.5151515151515152E-2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49</v>
      </c>
      <c r="Y194" s="568">
        <f t="shared" si="26"/>
        <v>54</v>
      </c>
      <c r="Z194" s="36">
        <f>IFERROR(IF(Y194=0,"",ROUNDUP(Y194/H194,0)*0.00902),"")</f>
        <v>9.0200000000000002E-2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50.905555555555559</v>
      </c>
      <c r="BN194" s="64">
        <f t="shared" si="28"/>
        <v>56.099999999999994</v>
      </c>
      <c r="BO194" s="64">
        <f t="shared" si="29"/>
        <v>6.8742985409652069E-2</v>
      </c>
      <c r="BP194" s="64">
        <f t="shared" si="30"/>
        <v>7.575757575757576E-2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22</v>
      </c>
      <c r="Y195" s="568">
        <f t="shared" si="26"/>
        <v>23.400000000000002</v>
      </c>
      <c r="Z195" s="36">
        <f>IFERROR(IF(Y195=0,"",ROUNDUP(Y195/H195,0)*0.00502),"")</f>
        <v>6.5259999999999999E-2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23.588888888888889</v>
      </c>
      <c r="BN195" s="64">
        <f t="shared" si="28"/>
        <v>25.090000000000003</v>
      </c>
      <c r="BO195" s="64">
        <f t="shared" si="29"/>
        <v>5.2231718898385564E-2</v>
      </c>
      <c r="BP195" s="64">
        <f t="shared" si="30"/>
        <v>5.5555555555555559E-2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19</v>
      </c>
      <c r="Y196" s="568">
        <f t="shared" si="26"/>
        <v>19.8</v>
      </c>
      <c r="Z196" s="36">
        <f>IFERROR(IF(Y196=0,"",ROUNDUP(Y196/H196,0)*0.00502),"")</f>
        <v>5.5220000000000005E-2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20.055555555555557</v>
      </c>
      <c r="BN196" s="64">
        <f t="shared" si="28"/>
        <v>20.9</v>
      </c>
      <c r="BO196" s="64">
        <f t="shared" si="29"/>
        <v>4.5109211775878448E-2</v>
      </c>
      <c r="BP196" s="64">
        <f t="shared" si="30"/>
        <v>4.7008547008547015E-2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21</v>
      </c>
      <c r="Y198" s="568">
        <f t="shared" si="26"/>
        <v>21.6</v>
      </c>
      <c r="Z198" s="36">
        <f>IFERROR(IF(Y198=0,"",ROUNDUP(Y198/H198,0)*0.00502),"")</f>
        <v>6.0240000000000002E-2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22.166666666666664</v>
      </c>
      <c r="BN198" s="64">
        <f t="shared" si="28"/>
        <v>22.8</v>
      </c>
      <c r="BO198" s="64">
        <f t="shared" si="29"/>
        <v>4.9857549857549859E-2</v>
      </c>
      <c r="BP198" s="64">
        <f t="shared" si="30"/>
        <v>5.1282051282051287E-2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45.370370370370367</v>
      </c>
      <c r="Y199" s="569">
        <f>IFERROR(Y191/H191,"0")+IFERROR(Y192/H192,"0")+IFERROR(Y193/H193,"0")+IFERROR(Y194/H194,"0")+IFERROR(Y195/H195,"0")+IFERROR(Y196/H196,"0")+IFERROR(Y197/H197,"0")+IFERROR(Y198/H198,"0")</f>
        <v>48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0.28895999999999999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121</v>
      </c>
      <c r="Y200" s="569">
        <f>IFERROR(SUM(Y191:Y198),"0")</f>
        <v>129.6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35</v>
      </c>
      <c r="Y204" s="568">
        <f t="shared" si="31"/>
        <v>43.5</v>
      </c>
      <c r="Z204" s="36">
        <f>IFERROR(IF(Y204=0,"",ROUNDUP(Y204/H204,0)*0.01898),"")</f>
        <v>9.4899999999999998E-2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37.087931034482757</v>
      </c>
      <c r="BN204" s="64">
        <f t="shared" si="33"/>
        <v>46.095000000000006</v>
      </c>
      <c r="BO204" s="64">
        <f t="shared" si="34"/>
        <v>6.2859195402298854E-2</v>
      </c>
      <c r="BP204" s="64">
        <f t="shared" si="35"/>
        <v>7.8125E-2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38</v>
      </c>
      <c r="Y205" s="568">
        <f t="shared" si="31"/>
        <v>38.4</v>
      </c>
      <c r="Z205" s="36">
        <f t="shared" ref="Z205:Z210" si="36">IFERROR(IF(Y205=0,"",ROUNDUP(Y205/H205,0)*0.00651),"")</f>
        <v>0.10416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42.274999999999999</v>
      </c>
      <c r="BN205" s="64">
        <f t="shared" si="33"/>
        <v>42.72</v>
      </c>
      <c r="BO205" s="64">
        <f t="shared" si="34"/>
        <v>8.6996336996337006E-2</v>
      </c>
      <c r="BP205" s="64">
        <f t="shared" si="35"/>
        <v>8.7912087912087919E-2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52</v>
      </c>
      <c r="Y207" s="568">
        <f t="shared" si="31"/>
        <v>52.8</v>
      </c>
      <c r="Z207" s="36">
        <f t="shared" si="36"/>
        <v>0.14322000000000001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57.46</v>
      </c>
      <c r="BN207" s="64">
        <f t="shared" si="33"/>
        <v>58.344000000000001</v>
      </c>
      <c r="BO207" s="64">
        <f t="shared" si="34"/>
        <v>0.11904761904761907</v>
      </c>
      <c r="BP207" s="64">
        <f t="shared" si="35"/>
        <v>0.12087912087912089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88</v>
      </c>
      <c r="Y208" s="568">
        <f t="shared" si="31"/>
        <v>88.8</v>
      </c>
      <c r="Z208" s="36">
        <f t="shared" si="36"/>
        <v>0.24087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97.240000000000009</v>
      </c>
      <c r="BN208" s="64">
        <f t="shared" si="33"/>
        <v>98.124000000000009</v>
      </c>
      <c r="BO208" s="64">
        <f t="shared" si="34"/>
        <v>0.2014652014652015</v>
      </c>
      <c r="BP208" s="64">
        <f t="shared" si="35"/>
        <v>0.20329670329670332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34</v>
      </c>
      <c r="Y210" s="568">
        <f t="shared" si="31"/>
        <v>36</v>
      </c>
      <c r="Z210" s="36">
        <f t="shared" si="36"/>
        <v>9.7650000000000001E-2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37.655000000000001</v>
      </c>
      <c r="BN210" s="64">
        <f t="shared" si="33"/>
        <v>39.870000000000005</v>
      </c>
      <c r="BO210" s="64">
        <f t="shared" si="34"/>
        <v>7.7838827838827854E-2</v>
      </c>
      <c r="BP210" s="64">
        <f t="shared" si="35"/>
        <v>8.241758241758243E-2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92.356321839080479</v>
      </c>
      <c r="Y211" s="569">
        <f>IFERROR(Y202/H202,"0")+IFERROR(Y203/H203,"0")+IFERROR(Y204/H204,"0")+IFERROR(Y205/H205,"0")+IFERROR(Y206/H206,"0")+IFERROR(Y207/H207,"0")+IFERROR(Y208/H208,"0")+IFERROR(Y209/H209,"0")+IFERROR(Y210/H210,"0")</f>
        <v>95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0.68080000000000007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247</v>
      </c>
      <c r="Y212" s="569">
        <f>IFERROR(SUM(Y202:Y210),"0")</f>
        <v>259.5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19</v>
      </c>
      <c r="Y215" s="568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20.995000000000005</v>
      </c>
      <c r="BN215" s="64">
        <f>IFERROR(Y215*I215/H215,"0")</f>
        <v>21.216000000000001</v>
      </c>
      <c r="BO215" s="64">
        <f>IFERROR(1/J215*(X215/H215),"0")</f>
        <v>4.3498168498168503E-2</v>
      </c>
      <c r="BP215" s="64">
        <f>IFERROR(1/J215*(Y215/H215),"0")</f>
        <v>4.3956043956043959E-2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7.916666666666667</v>
      </c>
      <c r="Y216" s="569">
        <f>IFERROR(Y214/H214,"0")+IFERROR(Y215/H215,"0")</f>
        <v>8</v>
      </c>
      <c r="Z216" s="569">
        <f>IFERROR(IF(Z214="",0,Z214),"0")+IFERROR(IF(Z215="",0,Z215),"0")</f>
        <v>5.2080000000000001E-2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19</v>
      </c>
      <c r="Y217" s="569">
        <f>IFERROR(SUM(Y214:Y215),"0")</f>
        <v>19.2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19</v>
      </c>
      <c r="Y268" s="568">
        <f>IFERROR(IF(X268="",0,CEILING((X268/$H268),1)*$H268),"")</f>
        <v>19.2</v>
      </c>
      <c r="Z268" s="36">
        <f>IFERROR(IF(Y268=0,"",ROUNDUP(Y268/H268,0)*0.00651),"")</f>
        <v>5.2080000000000001E-2</v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20.425000000000001</v>
      </c>
      <c r="BN268" s="64">
        <f>IFERROR(Y268*I268/H268,"0")</f>
        <v>20.64</v>
      </c>
      <c r="BO268" s="64">
        <f>IFERROR(1/J268*(X268/H268),"0")</f>
        <v>4.3498168498168503E-2</v>
      </c>
      <c r="BP268" s="64">
        <f>IFERROR(1/J268*(Y268/H268),"0")</f>
        <v>4.3956043956043959E-2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7.916666666666667</v>
      </c>
      <c r="Y269" s="569">
        <f>IFERROR(Y266/H266,"0")+IFERROR(Y267/H267,"0")+IFERROR(Y268/H268,"0")</f>
        <v>8</v>
      </c>
      <c r="Z269" s="569">
        <f>IFERROR(IF(Z266="",0,Z266),"0")+IFERROR(IF(Z267="",0,Z267),"0")+IFERROR(IF(Z268="",0,Z268),"0")</f>
        <v>5.2080000000000001E-2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19</v>
      </c>
      <c r="Y270" s="569">
        <f>IFERROR(SUM(Y266:Y268),"0")</f>
        <v>19.2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13</v>
      </c>
      <c r="Y316" s="568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13.803214285714285</v>
      </c>
      <c r="BN316" s="64">
        <f>IFERROR(Y316*I316/H316,"0")</f>
        <v>17.838000000000001</v>
      </c>
      <c r="BO316" s="64">
        <f>IFERROR(1/J316*(X316/H316),"0")</f>
        <v>2.4181547619047616E-2</v>
      </c>
      <c r="BP316" s="64">
        <f>IFERROR(1/J316*(Y316/H316),"0")</f>
        <v>3.125E-2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1.5476190476190474</v>
      </c>
      <c r="Y317" s="569">
        <f>IFERROR(Y314/H314,"0")+IFERROR(Y315/H315,"0")+IFERROR(Y316/H316,"0")</f>
        <v>2</v>
      </c>
      <c r="Z317" s="569">
        <f>IFERROR(IF(Z314="",0,Z314),"0")+IFERROR(IF(Z315="",0,Z315),"0")+IFERROR(IF(Z316="",0,Z316),"0")</f>
        <v>3.7960000000000001E-2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13</v>
      </c>
      <c r="Y318" s="569">
        <f>IFERROR(SUM(Y314:Y316),"0")</f>
        <v>16.8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hidden="1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0</v>
      </c>
      <c r="Y342" s="568">
        <f t="shared" ref="Y342:Y348" si="5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0</v>
      </c>
      <c r="BN342" s="64">
        <f t="shared" ref="BN342:BN348" si="60">IFERROR(Y342*I342/H342,"0")</f>
        <v>0</v>
      </c>
      <c r="BO342" s="64">
        <f t="shared" ref="BO342:BO348" si="61">IFERROR(1/J342*(X342/H342),"0")</f>
        <v>0</v>
      </c>
      <c r="BP342" s="64">
        <f t="shared" ref="BP342:BP348" si="62">IFERROR(1/J342*(Y342/H342),"0")</f>
        <v>0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35</v>
      </c>
      <c r="Y343" s="568">
        <f t="shared" si="58"/>
        <v>45</v>
      </c>
      <c r="Z343" s="36">
        <f>IFERROR(IF(Y343=0,"",ROUNDUP(Y343/H343,0)*0.02175),"")</f>
        <v>6.5250000000000002E-2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36.120000000000005</v>
      </c>
      <c r="BN343" s="64">
        <f t="shared" si="60"/>
        <v>46.440000000000005</v>
      </c>
      <c r="BO343" s="64">
        <f t="shared" si="61"/>
        <v>4.8611111111111112E-2</v>
      </c>
      <c r="BP343" s="64">
        <f t="shared" si="62"/>
        <v>6.25E-2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179</v>
      </c>
      <c r="Y345" s="568">
        <f t="shared" si="58"/>
        <v>180</v>
      </c>
      <c r="Z345" s="36">
        <f>IFERROR(IF(Y345=0,"",ROUNDUP(Y345/H345,0)*0.02175),"")</f>
        <v>0.26100000000000001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184.72800000000001</v>
      </c>
      <c r="BN345" s="64">
        <f t="shared" si="60"/>
        <v>185.76000000000002</v>
      </c>
      <c r="BO345" s="64">
        <f t="shared" si="61"/>
        <v>0.24861111111111112</v>
      </c>
      <c r="BP345" s="64">
        <f t="shared" si="62"/>
        <v>0.25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14.266666666666667</v>
      </c>
      <c r="Y349" s="569">
        <f>IFERROR(Y342/H342,"0")+IFERROR(Y343/H343,"0")+IFERROR(Y344/H344,"0")+IFERROR(Y345/H345,"0")+IFERROR(Y346/H346,"0")+IFERROR(Y347/H347,"0")+IFERROR(Y348/H348,"0")</f>
        <v>15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0.32625000000000004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214</v>
      </c>
      <c r="Y350" s="569">
        <f>IFERROR(SUM(Y342:Y348),"0")</f>
        <v>225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540</v>
      </c>
      <c r="Y352" s="568">
        <f>IFERROR(IF(X352="",0,CEILING((X352/$H352),1)*$H352),"")</f>
        <v>540</v>
      </c>
      <c r="Z352" s="36">
        <f>IFERROR(IF(Y352=0,"",ROUNDUP(Y352/H352,0)*0.02175),"")</f>
        <v>0.78299999999999992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557.28000000000009</v>
      </c>
      <c r="BN352" s="64">
        <f>IFERROR(Y352*I352/H352,"0")</f>
        <v>557.28000000000009</v>
      </c>
      <c r="BO352" s="64">
        <f>IFERROR(1/J352*(X352/H352),"0")</f>
        <v>0.75</v>
      </c>
      <c r="BP352" s="64">
        <f>IFERROR(1/J352*(Y352/H352),"0")</f>
        <v>0.75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36</v>
      </c>
      <c r="Y354" s="569">
        <f>IFERROR(Y352/H352,"0")+IFERROR(Y353/H353,"0")</f>
        <v>36</v>
      </c>
      <c r="Z354" s="569">
        <f>IFERROR(IF(Z352="",0,Z352),"0")+IFERROR(IF(Z353="",0,Z353),"0")</f>
        <v>0.78299999999999992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540</v>
      </c>
      <c r="Y355" s="569">
        <f>IFERROR(SUM(Y352:Y353),"0")</f>
        <v>540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11</v>
      </c>
      <c r="Y358" s="568">
        <f>IFERROR(IF(X358="",0,CEILING((X358/$H358),1)*$H358),"")</f>
        <v>18</v>
      </c>
      <c r="Z358" s="36">
        <f>IFERROR(IF(Y358=0,"",ROUNDUP(Y358/H358,0)*0.01898),"")</f>
        <v>3.7960000000000001E-2</v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11.634333333333334</v>
      </c>
      <c r="BN358" s="64">
        <f>IFERROR(Y358*I358/H358,"0")</f>
        <v>19.038</v>
      </c>
      <c r="BO358" s="64">
        <f>IFERROR(1/J358*(X358/H358),"0")</f>
        <v>1.9097222222222224E-2</v>
      </c>
      <c r="BP358" s="64">
        <f>IFERROR(1/J358*(Y358/H358),"0")</f>
        <v>3.125E-2</v>
      </c>
    </row>
    <row r="359" spans="1:68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1.2222222222222223</v>
      </c>
      <c r="Y359" s="569">
        <f>IFERROR(Y357/H357,"0")+IFERROR(Y358/H358,"0")</f>
        <v>2</v>
      </c>
      <c r="Z359" s="569">
        <f>IFERROR(IF(Z357="",0,Z357),"0")+IFERROR(IF(Z358="",0,Z358),"0")</f>
        <v>3.7960000000000001E-2</v>
      </c>
      <c r="AA359" s="570"/>
      <c r="AB359" s="570"/>
      <c r="AC359" s="570"/>
    </row>
    <row r="360" spans="1:68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11</v>
      </c>
      <c r="Y360" s="569">
        <f>IFERROR(SUM(Y357:Y358),"0")</f>
        <v>18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12</v>
      </c>
      <c r="Y433" s="568">
        <f t="shared" si="69"/>
        <v>15.84</v>
      </c>
      <c r="Z433" s="36">
        <f t="shared" si="70"/>
        <v>3.5880000000000002E-2</v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12.818181818181817</v>
      </c>
      <c r="BN433" s="64">
        <f t="shared" si="72"/>
        <v>16.919999999999998</v>
      </c>
      <c r="BO433" s="64">
        <f t="shared" si="73"/>
        <v>2.1853146853146852E-2</v>
      </c>
      <c r="BP433" s="64">
        <f t="shared" si="74"/>
        <v>2.8846153846153848E-2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33</v>
      </c>
      <c r="Y434" s="568">
        <f t="shared" si="69"/>
        <v>36.96</v>
      </c>
      <c r="Z434" s="36">
        <f t="shared" si="70"/>
        <v>8.3720000000000003E-2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35.249999999999993</v>
      </c>
      <c r="BN434" s="64">
        <f t="shared" si="72"/>
        <v>39.479999999999997</v>
      </c>
      <c r="BO434" s="64">
        <f t="shared" si="73"/>
        <v>6.0096153846153848E-2</v>
      </c>
      <c r="BP434" s="64">
        <f t="shared" si="74"/>
        <v>6.7307692307692318E-2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99</v>
      </c>
      <c r="Y437" s="568">
        <f t="shared" si="69"/>
        <v>100.32000000000001</v>
      </c>
      <c r="Z437" s="36">
        <f t="shared" si="70"/>
        <v>0.22724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105.75</v>
      </c>
      <c r="BN437" s="64">
        <f t="shared" si="72"/>
        <v>107.16</v>
      </c>
      <c r="BO437" s="64">
        <f t="shared" si="73"/>
        <v>0.18028846153846154</v>
      </c>
      <c r="BP437" s="64">
        <f t="shared" si="74"/>
        <v>0.18269230769230771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27.272727272727273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29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0.34684000000000004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144</v>
      </c>
      <c r="Y448" s="569">
        <f>IFERROR(SUM(Y432:Y446),"0")</f>
        <v>153.12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20</v>
      </c>
      <c r="Y456" s="568">
        <f t="shared" ref="Y456:Y462" si="75"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21.363636363636363</v>
      </c>
      <c r="BN456" s="64">
        <f t="shared" ref="BN456:BN462" si="77">IFERROR(Y456*I456/H456,"0")</f>
        <v>22.56</v>
      </c>
      <c r="BO456" s="64">
        <f t="shared" ref="BO456:BO462" si="78">IFERROR(1/J456*(X456/H456),"0")</f>
        <v>3.6421911421911424E-2</v>
      </c>
      <c r="BP456" s="64">
        <f t="shared" ref="BP456:BP462" si="79">IFERROR(1/J456*(Y456/H456),"0")</f>
        <v>3.8461538461538464E-2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6</v>
      </c>
      <c r="Y457" s="568">
        <f t="shared" si="75"/>
        <v>10.56</v>
      </c>
      <c r="Z457" s="36">
        <f>IFERROR(IF(Y457=0,"",ROUNDUP(Y457/H457,0)*0.01196),"")</f>
        <v>2.392E-2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6.4090909090909083</v>
      </c>
      <c r="BN457" s="64">
        <f t="shared" si="77"/>
        <v>11.28</v>
      </c>
      <c r="BO457" s="64">
        <f t="shared" si="78"/>
        <v>1.0926573426573426E-2</v>
      </c>
      <c r="BP457" s="64">
        <f t="shared" si="79"/>
        <v>1.9230769230769232E-2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25</v>
      </c>
      <c r="Y458" s="568">
        <f t="shared" si="75"/>
        <v>26.400000000000002</v>
      </c>
      <c r="Z458" s="36">
        <f>IFERROR(IF(Y458=0,"",ROUNDUP(Y458/H458,0)*0.01196),"")</f>
        <v>5.9799999999999999E-2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26.704545454545453</v>
      </c>
      <c r="BN458" s="64">
        <f t="shared" si="77"/>
        <v>28.200000000000003</v>
      </c>
      <c r="BO458" s="64">
        <f t="shared" si="78"/>
        <v>4.5527389277389273E-2</v>
      </c>
      <c r="BP458" s="64">
        <f t="shared" si="79"/>
        <v>4.807692307692308E-2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9.6590909090909083</v>
      </c>
      <c r="Y463" s="569">
        <f>IFERROR(Y456/H456,"0")+IFERROR(Y457/H457,"0")+IFERROR(Y458/H458,"0")+IFERROR(Y459/H459,"0")+IFERROR(Y460/H460,"0")+IFERROR(Y461/H461,"0")+IFERROR(Y462/H462,"0")</f>
        <v>11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0.13156000000000001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51</v>
      </c>
      <c r="Y464" s="569">
        <f>IFERROR(SUM(Y456:Y462),"0")</f>
        <v>58.08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44</v>
      </c>
      <c r="Y493" s="568">
        <f>IFERROR(IF(X493="",0,CEILING((X493/$H493),1)*$H493),"")</f>
        <v>45</v>
      </c>
      <c r="Z493" s="36">
        <f>IFERROR(IF(Y493=0,"",ROUNDUP(Y493/H493,0)*0.01898),"")</f>
        <v>9.4899999999999998E-2</v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46.537333333333336</v>
      </c>
      <c r="BN493" s="64">
        <f>IFERROR(Y493*I493/H493,"0")</f>
        <v>47.594999999999999</v>
      </c>
      <c r="BO493" s="64">
        <f>IFERROR(1/J493*(X493/H493),"0")</f>
        <v>7.6388888888888895E-2</v>
      </c>
      <c r="BP493" s="64">
        <f>IFERROR(1/J493*(Y493/H493),"0")</f>
        <v>7.8125E-2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4.8888888888888893</v>
      </c>
      <c r="Y495" s="569">
        <f>IFERROR(Y493/H493,"0")+IFERROR(Y494/H494,"0")</f>
        <v>5</v>
      </c>
      <c r="Z495" s="569">
        <f>IFERROR(IF(Z493="",0,Z493),"0")+IFERROR(IF(Z494="",0,Z494),"0")</f>
        <v>9.4899999999999998E-2</v>
      </c>
      <c r="AA495" s="570"/>
      <c r="AB495" s="570"/>
      <c r="AC495" s="570"/>
    </row>
    <row r="496" spans="1:68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44</v>
      </c>
      <c r="Y496" s="569">
        <f>IFERROR(SUM(Y493:Y494),"0")</f>
        <v>45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1769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1869.3399999999997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1867.6799137184655</v>
      </c>
      <c r="Y508" s="569">
        <f>IFERROR(SUM(BN22:BN504),"0")</f>
        <v>1973.6030000000005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4</v>
      </c>
      <c r="Y509" s="38">
        <f>ROUNDUP(SUM(BP22:BP504),0)</f>
        <v>4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1967.6799137184655</v>
      </c>
      <c r="Y510" s="569">
        <f>GrossWeightTotalR+PalletQtyTotalR*25</f>
        <v>2073.6030000000005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343.14379177655042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362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3.6855899999999999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1.2</v>
      </c>
      <c r="C517" s="46">
        <f>IFERROR(Y41*1,"0")+IFERROR(Y42*1,"0")+IFERROR(Y43*1,"0")+IFERROR(Y47*1,"0")</f>
        <v>10.8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75.400000000000006</v>
      </c>
      <c r="E517" s="46">
        <f>IFERROR(Y89*1,"0")+IFERROR(Y90*1,"0")+IFERROR(Y91*1,"0")+IFERROR(Y95*1,"0")+IFERROR(Y96*1,"0")+IFERROR(Y97*1,"0")+IFERROR(Y98*1,"0")+IFERROR(Y99*1,"0")+IFERROR(Y100*1,"0")</f>
        <v>91.800000000000011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125.10000000000001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81.540000000000006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408.3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19.2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16.8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783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211.20000000000002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45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5"/>
        <filter val="0,83"/>
        <filter val="1 769,00"/>
        <filter val="1 867,68"/>
        <filter val="1 967,68"/>
        <filter val="1,00"/>
        <filter val="1,22"/>
        <filter val="1,55"/>
        <filter val="1,67"/>
        <filter val="10,00"/>
        <filter val="11,00"/>
        <filter val="12,00"/>
        <filter val="121,00"/>
        <filter val="13,00"/>
        <filter val="14,27"/>
        <filter val="144,00"/>
        <filter val="15,19"/>
        <filter val="17,14"/>
        <filter val="179,00"/>
        <filter val="18,00"/>
        <filter val="19,00"/>
        <filter val="2,00"/>
        <filter val="2,02"/>
        <filter val="2,67"/>
        <filter val="20,00"/>
        <filter val="21,00"/>
        <filter val="214,00"/>
        <filter val="22,00"/>
        <filter val="24,00"/>
        <filter val="247,00"/>
        <filter val="25,00"/>
        <filter val="27,27"/>
        <filter val="29,00"/>
        <filter val="32,00"/>
        <filter val="32,22"/>
        <filter val="33,00"/>
        <filter val="34,00"/>
        <filter val="343,14"/>
        <filter val="35,00"/>
        <filter val="36,00"/>
        <filter val="38,00"/>
        <filter val="4"/>
        <filter val="4,00"/>
        <filter val="4,89"/>
        <filter val="41,00"/>
        <filter val="42,00"/>
        <filter val="43,00"/>
        <filter val="44,00"/>
        <filter val="45,37"/>
        <filter val="49,00"/>
        <filter val="5,56"/>
        <filter val="51,00"/>
        <filter val="52,00"/>
        <filter val="540,00"/>
        <filter val="6,00"/>
        <filter val="7,00"/>
        <filter val="7,92"/>
        <filter val="72,00"/>
        <filter val="8,00"/>
        <filter val="85,00"/>
        <filter val="88,00"/>
        <filter val="9,66"/>
        <filter val="9,79"/>
        <filter val="91,00"/>
        <filter val="92,36"/>
        <filter val="99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