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Симф мульт + КИ\"/>
    </mc:Choice>
  </mc:AlternateContent>
  <xr:revisionPtr revIDLastSave="0" documentId="13_ncr:1_{863753D7-0F47-4B35-BC8E-4C5C7EA4DF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4" i="1" l="1"/>
  <c r="AK12" i="1"/>
  <c r="AK54" i="1"/>
  <c r="AK7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6" i="1" s="1"/>
  <c r="AH103" i="1"/>
  <c r="AH104" i="1"/>
  <c r="AH105" i="1"/>
  <c r="AH106" i="1"/>
  <c r="AH107" i="1"/>
  <c r="AH108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54" i="1"/>
  <c r="Z58" i="1"/>
  <c r="Z62" i="1"/>
  <c r="Z66" i="1"/>
  <c r="Z70" i="1"/>
  <c r="Z74" i="1"/>
  <c r="Z78" i="1"/>
  <c r="Z82" i="1"/>
  <c r="Z86" i="1"/>
  <c r="Z90" i="1"/>
  <c r="Z94" i="1"/>
  <c r="Z98" i="1"/>
  <c r="Z102" i="1"/>
  <c r="Z106" i="1"/>
  <c r="Z110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0" i="1"/>
  <c r="W52" i="1"/>
  <c r="Z52" i="1" s="1"/>
  <c r="W54" i="1"/>
  <c r="W56" i="1"/>
  <c r="Z56" i="1" s="1"/>
  <c r="W58" i="1"/>
  <c r="W60" i="1"/>
  <c r="Z60" i="1" s="1"/>
  <c r="W62" i="1"/>
  <c r="W64" i="1"/>
  <c r="Z64" i="1" s="1"/>
  <c r="W66" i="1"/>
  <c r="W68" i="1"/>
  <c r="Z68" i="1" s="1"/>
  <c r="W70" i="1"/>
  <c r="W72" i="1"/>
  <c r="Z72" i="1" s="1"/>
  <c r="W74" i="1"/>
  <c r="W76" i="1"/>
  <c r="Z76" i="1" s="1"/>
  <c r="W78" i="1"/>
  <c r="W80" i="1"/>
  <c r="Z80" i="1" s="1"/>
  <c r="W82" i="1"/>
  <c r="W84" i="1"/>
  <c r="Z84" i="1" s="1"/>
  <c r="W86" i="1"/>
  <c r="W88" i="1"/>
  <c r="Z88" i="1" s="1"/>
  <c r="W90" i="1"/>
  <c r="W92" i="1"/>
  <c r="Z92" i="1" s="1"/>
  <c r="W94" i="1"/>
  <c r="W96" i="1"/>
  <c r="Z96" i="1" s="1"/>
  <c r="W98" i="1"/>
  <c r="W100" i="1"/>
  <c r="Z100" i="1" s="1"/>
  <c r="W102" i="1"/>
  <c r="W104" i="1"/>
  <c r="Z104" i="1" s="1"/>
  <c r="W106" i="1"/>
  <c r="W108" i="1"/>
  <c r="Z108" i="1" s="1"/>
  <c r="W110" i="1"/>
  <c r="W7" i="1"/>
  <c r="Z7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AD99" i="1"/>
  <c r="W99" i="1" s="1"/>
  <c r="Z99" i="1" s="1"/>
  <c r="AD100" i="1"/>
  <c r="AD101" i="1"/>
  <c r="W101" i="1" s="1"/>
  <c r="Z101" i="1" s="1"/>
  <c r="AD102" i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Y13" i="1" s="1"/>
  <c r="M14" i="1"/>
  <c r="M15" i="1"/>
  <c r="M16" i="1"/>
  <c r="M17" i="1"/>
  <c r="M18" i="1"/>
  <c r="M19" i="1"/>
  <c r="M20" i="1"/>
  <c r="M21" i="1"/>
  <c r="Y21" i="1" s="1"/>
  <c r="M22" i="1"/>
  <c r="M23" i="1"/>
  <c r="M24" i="1"/>
  <c r="M25" i="1"/>
  <c r="M26" i="1"/>
  <c r="M27" i="1"/>
  <c r="M28" i="1"/>
  <c r="M29" i="1"/>
  <c r="Y29" i="1" s="1"/>
  <c r="M30" i="1"/>
  <c r="M31" i="1"/>
  <c r="M32" i="1"/>
  <c r="M33" i="1"/>
  <c r="M34" i="1"/>
  <c r="M35" i="1"/>
  <c r="M36" i="1"/>
  <c r="M37" i="1"/>
  <c r="Y37" i="1" s="1"/>
  <c r="M38" i="1"/>
  <c r="M39" i="1"/>
  <c r="M40" i="1"/>
  <c r="M41" i="1"/>
  <c r="M42" i="1"/>
  <c r="M43" i="1"/>
  <c r="M44" i="1"/>
  <c r="M45" i="1"/>
  <c r="Y45" i="1" s="1"/>
  <c r="M46" i="1"/>
  <c r="M47" i="1"/>
  <c r="M48" i="1"/>
  <c r="M49" i="1"/>
  <c r="M50" i="1"/>
  <c r="M51" i="1"/>
  <c r="M52" i="1"/>
  <c r="M53" i="1"/>
  <c r="M54" i="1"/>
  <c r="M55" i="1"/>
  <c r="M56" i="1"/>
  <c r="M57" i="1"/>
  <c r="Y57" i="1" s="1"/>
  <c r="M58" i="1"/>
  <c r="M59" i="1"/>
  <c r="M60" i="1"/>
  <c r="M61" i="1"/>
  <c r="M62" i="1"/>
  <c r="M63" i="1"/>
  <c r="M64" i="1"/>
  <c r="M65" i="1"/>
  <c r="Y65" i="1" s="1"/>
  <c r="M66" i="1"/>
  <c r="M67" i="1"/>
  <c r="M68" i="1"/>
  <c r="M69" i="1"/>
  <c r="M70" i="1"/>
  <c r="M71" i="1"/>
  <c r="M72" i="1"/>
  <c r="M73" i="1"/>
  <c r="Y73" i="1" s="1"/>
  <c r="M74" i="1"/>
  <c r="M75" i="1"/>
  <c r="M76" i="1"/>
  <c r="M77" i="1"/>
  <c r="M78" i="1"/>
  <c r="M79" i="1"/>
  <c r="M80" i="1"/>
  <c r="M81" i="1"/>
  <c r="Y81" i="1" s="1"/>
  <c r="M82" i="1"/>
  <c r="M83" i="1"/>
  <c r="M84" i="1"/>
  <c r="M85" i="1"/>
  <c r="M86" i="1"/>
  <c r="M87" i="1"/>
  <c r="M88" i="1"/>
  <c r="M89" i="1"/>
  <c r="Y89" i="1" s="1"/>
  <c r="M90" i="1"/>
  <c r="M91" i="1"/>
  <c r="M92" i="1"/>
  <c r="M93" i="1"/>
  <c r="M94" i="1"/>
  <c r="M95" i="1"/>
  <c r="M96" i="1"/>
  <c r="M97" i="1"/>
  <c r="Y97" i="1" s="1"/>
  <c r="M98" i="1"/>
  <c r="M99" i="1"/>
  <c r="M100" i="1"/>
  <c r="M101" i="1"/>
  <c r="M102" i="1"/>
  <c r="M103" i="1"/>
  <c r="M104" i="1"/>
  <c r="M105" i="1"/>
  <c r="Y105" i="1" s="1"/>
  <c r="M106" i="1"/>
  <c r="M107" i="1"/>
  <c r="M108" i="1"/>
  <c r="M109" i="1"/>
  <c r="M110" i="1"/>
  <c r="M111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7" i="1"/>
  <c r="Y7" i="1" s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7" i="1"/>
  <c r="AB6" i="1"/>
  <c r="AC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AK11" i="1" s="1"/>
  <c r="H12" i="1"/>
  <c r="AJ12" i="1" s="1"/>
  <c r="H13" i="1"/>
  <c r="H14" i="1"/>
  <c r="H15" i="1"/>
  <c r="H16" i="1"/>
  <c r="H17" i="1"/>
  <c r="H18" i="1"/>
  <c r="H19" i="1"/>
  <c r="AK19" i="1" s="1"/>
  <c r="H20" i="1"/>
  <c r="H21" i="1"/>
  <c r="H22" i="1"/>
  <c r="AJ22" i="1" s="1"/>
  <c r="H23" i="1"/>
  <c r="H24" i="1"/>
  <c r="H25" i="1"/>
  <c r="H26" i="1"/>
  <c r="H27" i="1"/>
  <c r="AK27" i="1" s="1"/>
  <c r="H28" i="1"/>
  <c r="H29" i="1"/>
  <c r="H30" i="1"/>
  <c r="H31" i="1"/>
  <c r="H32" i="1"/>
  <c r="H33" i="1"/>
  <c r="AJ33" i="1" s="1"/>
  <c r="H34" i="1"/>
  <c r="H35" i="1"/>
  <c r="AJ35" i="1" s="1"/>
  <c r="H36" i="1"/>
  <c r="H37" i="1"/>
  <c r="H38" i="1"/>
  <c r="H39" i="1"/>
  <c r="H40" i="1"/>
  <c r="H41" i="1"/>
  <c r="H42" i="1"/>
  <c r="H43" i="1"/>
  <c r="AK43" i="1" s="1"/>
  <c r="H44" i="1"/>
  <c r="AJ44" i="1" s="1"/>
  <c r="H45" i="1"/>
  <c r="H46" i="1"/>
  <c r="H47" i="1"/>
  <c r="H48" i="1"/>
  <c r="H49" i="1"/>
  <c r="H50" i="1"/>
  <c r="H51" i="1"/>
  <c r="AK51" i="1" s="1"/>
  <c r="H52" i="1"/>
  <c r="H53" i="1"/>
  <c r="H54" i="1"/>
  <c r="AJ54" i="1" s="1"/>
  <c r="H55" i="1"/>
  <c r="H56" i="1"/>
  <c r="H57" i="1"/>
  <c r="H58" i="1"/>
  <c r="H59" i="1"/>
  <c r="AK59" i="1" s="1"/>
  <c r="H60" i="1"/>
  <c r="H61" i="1"/>
  <c r="H62" i="1"/>
  <c r="H63" i="1"/>
  <c r="H64" i="1"/>
  <c r="H65" i="1"/>
  <c r="AJ65" i="1" s="1"/>
  <c r="H66" i="1"/>
  <c r="H67" i="1"/>
  <c r="AK67" i="1" s="1"/>
  <c r="H68" i="1"/>
  <c r="H69" i="1"/>
  <c r="H70" i="1"/>
  <c r="H71" i="1"/>
  <c r="H72" i="1"/>
  <c r="H73" i="1"/>
  <c r="AK73" i="1" s="1"/>
  <c r="H74" i="1"/>
  <c r="H75" i="1"/>
  <c r="H76" i="1"/>
  <c r="AJ76" i="1" s="1"/>
  <c r="H77" i="1"/>
  <c r="AK77" i="1" s="1"/>
  <c r="H78" i="1"/>
  <c r="H79" i="1"/>
  <c r="AJ79" i="1" s="1"/>
  <c r="H80" i="1"/>
  <c r="H81" i="1"/>
  <c r="AK81" i="1" s="1"/>
  <c r="H82" i="1"/>
  <c r="H83" i="1"/>
  <c r="H84" i="1"/>
  <c r="H85" i="1"/>
  <c r="AK85" i="1" s="1"/>
  <c r="H86" i="1"/>
  <c r="H87" i="1"/>
  <c r="H88" i="1"/>
  <c r="H89" i="1"/>
  <c r="AK89" i="1" s="1"/>
  <c r="H90" i="1"/>
  <c r="AJ90" i="1" s="1"/>
  <c r="H91" i="1"/>
  <c r="H92" i="1"/>
  <c r="H93" i="1"/>
  <c r="AK93" i="1" s="1"/>
  <c r="H94" i="1"/>
  <c r="H95" i="1"/>
  <c r="H96" i="1"/>
  <c r="H97" i="1"/>
  <c r="AK97" i="1" s="1"/>
  <c r="H98" i="1"/>
  <c r="H99" i="1"/>
  <c r="H100" i="1"/>
  <c r="H101" i="1"/>
  <c r="AK101" i="1" s="1"/>
  <c r="H102" i="1"/>
  <c r="H103" i="1"/>
  <c r="H104" i="1"/>
  <c r="AJ104" i="1" s="1"/>
  <c r="H105" i="1"/>
  <c r="AK105" i="1" s="1"/>
  <c r="H106" i="1"/>
  <c r="H107" i="1"/>
  <c r="H108" i="1"/>
  <c r="H109" i="1"/>
  <c r="AK109" i="1" s="1"/>
  <c r="H110" i="1"/>
  <c r="H111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AK111" i="1" l="1"/>
  <c r="AJ111" i="1"/>
  <c r="AK107" i="1"/>
  <c r="AJ107" i="1"/>
  <c r="AK103" i="1"/>
  <c r="AJ103" i="1"/>
  <c r="AK99" i="1"/>
  <c r="AJ99" i="1"/>
  <c r="AK95" i="1"/>
  <c r="AJ95" i="1"/>
  <c r="AK91" i="1"/>
  <c r="AJ91" i="1"/>
  <c r="AK87" i="1"/>
  <c r="AJ87" i="1"/>
  <c r="AK83" i="1"/>
  <c r="AJ83" i="1"/>
  <c r="AK75" i="1"/>
  <c r="AJ75" i="1"/>
  <c r="AK71" i="1"/>
  <c r="AJ71" i="1"/>
  <c r="AK69" i="1"/>
  <c r="AJ69" i="1"/>
  <c r="AK63" i="1"/>
  <c r="AJ63" i="1"/>
  <c r="AK61" i="1"/>
  <c r="AJ61" i="1"/>
  <c r="AK57" i="1"/>
  <c r="AJ57" i="1"/>
  <c r="AK55" i="1"/>
  <c r="AJ55" i="1"/>
  <c r="AK53" i="1"/>
  <c r="AJ53" i="1"/>
  <c r="AJ49" i="1"/>
  <c r="AK49" i="1"/>
  <c r="AK47" i="1"/>
  <c r="AJ47" i="1"/>
  <c r="AK45" i="1"/>
  <c r="AJ45" i="1"/>
  <c r="AK41" i="1"/>
  <c r="AJ41" i="1"/>
  <c r="AK39" i="1"/>
  <c r="AJ39" i="1"/>
  <c r="AK37" i="1"/>
  <c r="AJ37" i="1"/>
  <c r="AK31" i="1"/>
  <c r="AJ31" i="1"/>
  <c r="AK29" i="1"/>
  <c r="AJ29" i="1"/>
  <c r="AK25" i="1"/>
  <c r="AJ25" i="1"/>
  <c r="AK23" i="1"/>
  <c r="AJ23" i="1"/>
  <c r="AK21" i="1"/>
  <c r="AJ21" i="1"/>
  <c r="AJ17" i="1"/>
  <c r="AK17" i="1"/>
  <c r="AK15" i="1"/>
  <c r="AJ15" i="1"/>
  <c r="AK13" i="1"/>
  <c r="AJ13" i="1"/>
  <c r="AK9" i="1"/>
  <c r="AJ9" i="1"/>
  <c r="AK7" i="1"/>
  <c r="AK6" i="1" s="1"/>
  <c r="AJ7" i="1"/>
  <c r="AJ110" i="1"/>
  <c r="AK110" i="1"/>
  <c r="AK108" i="1"/>
  <c r="AJ108" i="1"/>
  <c r="AK106" i="1"/>
  <c r="AJ106" i="1"/>
  <c r="AK102" i="1"/>
  <c r="AJ102" i="1"/>
  <c r="AK100" i="1"/>
  <c r="AJ100" i="1"/>
  <c r="AK98" i="1"/>
  <c r="AJ98" i="1"/>
  <c r="AK96" i="1"/>
  <c r="AJ96" i="1"/>
  <c r="AK94" i="1"/>
  <c r="AJ94" i="1"/>
  <c r="AK92" i="1"/>
  <c r="AJ92" i="1"/>
  <c r="AK88" i="1"/>
  <c r="AJ88" i="1"/>
  <c r="AK86" i="1"/>
  <c r="AJ86" i="1"/>
  <c r="AJ84" i="1"/>
  <c r="AK84" i="1"/>
  <c r="AJ82" i="1"/>
  <c r="AK82" i="1"/>
  <c r="AK80" i="1"/>
  <c r="AJ80" i="1"/>
  <c r="AK78" i="1"/>
  <c r="AJ78" i="1"/>
  <c r="AK74" i="1"/>
  <c r="AJ74" i="1"/>
  <c r="AK72" i="1"/>
  <c r="AJ72" i="1"/>
  <c r="AJ70" i="1"/>
  <c r="AK70" i="1"/>
  <c r="AJ68" i="1"/>
  <c r="AK68" i="1"/>
  <c r="AK66" i="1"/>
  <c r="AJ66" i="1"/>
  <c r="AK64" i="1"/>
  <c r="AJ64" i="1"/>
  <c r="AJ62" i="1"/>
  <c r="AK62" i="1"/>
  <c r="AJ60" i="1"/>
  <c r="AK60" i="1"/>
  <c r="AK58" i="1"/>
  <c r="AJ58" i="1"/>
  <c r="AK56" i="1"/>
  <c r="AJ56" i="1"/>
  <c r="AJ52" i="1"/>
  <c r="AK52" i="1"/>
  <c r="AK50" i="1"/>
  <c r="AJ50" i="1"/>
  <c r="AK48" i="1"/>
  <c r="AJ48" i="1"/>
  <c r="AJ46" i="1"/>
  <c r="AK46" i="1"/>
  <c r="AK42" i="1"/>
  <c r="AJ42" i="1"/>
  <c r="AK40" i="1"/>
  <c r="AJ40" i="1"/>
  <c r="AJ38" i="1"/>
  <c r="AK38" i="1"/>
  <c r="AJ36" i="1"/>
  <c r="AK36" i="1"/>
  <c r="AK34" i="1"/>
  <c r="AJ34" i="1"/>
  <c r="AK32" i="1"/>
  <c r="AJ32" i="1"/>
  <c r="AJ30" i="1"/>
  <c r="AK30" i="1"/>
  <c r="AJ28" i="1"/>
  <c r="AK28" i="1"/>
  <c r="AK26" i="1"/>
  <c r="AJ26" i="1"/>
  <c r="AK24" i="1"/>
  <c r="AJ24" i="1"/>
  <c r="AJ20" i="1"/>
  <c r="AK20" i="1"/>
  <c r="AK18" i="1"/>
  <c r="AJ18" i="1"/>
  <c r="AK16" i="1"/>
  <c r="AJ16" i="1"/>
  <c r="AJ14" i="1"/>
  <c r="AK14" i="1"/>
  <c r="AK10" i="1"/>
  <c r="AJ10" i="1"/>
  <c r="AK8" i="1"/>
  <c r="AJ8" i="1"/>
  <c r="Y109" i="1"/>
  <c r="Y101" i="1"/>
  <c r="Y93" i="1"/>
  <c r="Y85" i="1"/>
  <c r="Y77" i="1"/>
  <c r="Y69" i="1"/>
  <c r="Y61" i="1"/>
  <c r="Y53" i="1"/>
  <c r="Y49" i="1"/>
  <c r="Y41" i="1"/>
  <c r="Y33" i="1"/>
  <c r="Y25" i="1"/>
  <c r="Y17" i="1"/>
  <c r="Y9" i="1"/>
  <c r="Y50" i="1"/>
  <c r="AJ105" i="1"/>
  <c r="AJ97" i="1"/>
  <c r="AJ89" i="1"/>
  <c r="AJ81" i="1"/>
  <c r="AJ73" i="1"/>
  <c r="AJ59" i="1"/>
  <c r="AJ43" i="1"/>
  <c r="AJ27" i="1"/>
  <c r="AJ11" i="1"/>
  <c r="AK90" i="1"/>
  <c r="AK65" i="1"/>
  <c r="AK44" i="1"/>
  <c r="AK22" i="1"/>
  <c r="AK35" i="1"/>
  <c r="N6" i="1"/>
  <c r="AJ109" i="1"/>
  <c r="AJ101" i="1"/>
  <c r="AJ93" i="1"/>
  <c r="AJ85" i="1"/>
  <c r="AJ77" i="1"/>
  <c r="AJ67" i="1"/>
  <c r="AJ51" i="1"/>
  <c r="AJ19" i="1"/>
  <c r="AK33" i="1"/>
  <c r="AK79" i="1"/>
  <c r="AE6" i="1"/>
  <c r="AG6" i="1"/>
  <c r="X6" i="1"/>
  <c r="Y47" i="1"/>
  <c r="Y43" i="1"/>
  <c r="Y39" i="1"/>
  <c r="Y35" i="1"/>
  <c r="Y31" i="1"/>
  <c r="Y27" i="1"/>
  <c r="Y23" i="1"/>
  <c r="Y19" i="1"/>
  <c r="Y15" i="1"/>
  <c r="Y11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Z50" i="1"/>
  <c r="K6" i="1"/>
  <c r="W6" i="1"/>
  <c r="AI6" i="1"/>
  <c r="AF6" i="1"/>
  <c r="AD6" i="1"/>
  <c r="M6" i="1"/>
  <c r="L6" i="1"/>
  <c r="J6" i="1"/>
  <c r="AJ6" i="1" l="1"/>
</calcChain>
</file>

<file path=xl/sharedStrings.xml><?xml version="1.0" encoding="utf-8"?>
<sst xmlns="http://schemas.openxmlformats.org/spreadsheetml/2006/main" count="262" uniqueCount="143">
  <si>
    <t>Период: 28.08.2025 - 04.09.2025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</si>
  <si>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</si>
  <si>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</si>
  <si>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</si>
  <si>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</si>
  <si>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</si>
  <si>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</si>
  <si>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</si>
  <si>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</si>
  <si>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</si>
  <si>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</si>
  <si>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</si>
  <si>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</si>
  <si>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</si>
  <si>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</si>
  <si>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</si>
  <si>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</si>
  <si>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</si>
  <si>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</si>
  <si>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</si>
  <si>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</si>
  <si>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</si>
  <si>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</si>
  <si>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</si>
  <si>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</si>
  <si>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</si>
  <si>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</si>
  <si>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</si>
  <si>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</si>
  <si>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</si>
  <si>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</si>
  <si>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</si>
  <si>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</si>
  <si>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</si>
  <si>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</si>
  <si>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</si>
  <si>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</si>
  <si>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</si>
  <si>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</si>
  <si>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</si>
  <si>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</si>
  <si>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</si>
  <si>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</si>
  <si>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</si>
  <si>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</si>
  <si>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</si>
  <si>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</si>
  <si>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</si>
  <si>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</si>
  <si>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</si>
  <si>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</si>
  <si>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</si>
  <si>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</si>
  <si>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</si>
  <si>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</si>
  <si>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</si>
  <si>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</si>
  <si>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</si>
  <si>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</si>
  <si>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</si>
  <si>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</si>
  <si>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</si>
  <si>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</si>
  <si>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</si>
  <si>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</si>
  <si>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</si>
  <si>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</si>
  <si>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</si>
  <si>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</si>
  <si>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</si>
  <si>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</si>
  <si>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</si>
  <si>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</si>
  <si>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</si>
  <si>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</si>
  <si>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</si>
  <si>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</si>
  <si>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</si>
  <si>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</si>
  <si>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</si>
  <si>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</si>
  <si>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</si>
  <si>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</si>
  <si>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</si>
  <si>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</si>
  <si>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</si>
  <si>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</si>
  <si>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</si>
  <si>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</si>
  <si>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</si>
  <si>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</si>
  <si>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</si>
  <si>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</si>
  <si>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</si>
  <si>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</si>
  <si>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</si>
  <si>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</si>
  <si>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</si>
  <si>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</si>
  <si>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</si>
  <si>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</si>
  <si>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</si>
  <si>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</si>
  <si>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</si>
  <si>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</si>
  <si>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</si>
  <si>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</si>
  <si>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</si>
  <si>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</si>
  <si>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</si>
  <si>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</si>
  <si>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</si>
  <si>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</si>
  <si>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</si>
  <si>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</si>
  <si>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</si>
  <si>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</si>
  <si>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</si>
  <si>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</si>
  <si>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</si>
  <si>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</si>
  <si>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</si>
  <si>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</si>
  <si>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</si>
  <si>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</si>
  <si>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</si>
  <si>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</si>
  <si>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</si>
  <si>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</si>
  <si>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</si>
  <si>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</si>
  <si>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04,09,</t>
  </si>
  <si>
    <t>08,09,</t>
  </si>
  <si>
    <t>09,09,</t>
  </si>
  <si>
    <t>10-1м</t>
  </si>
  <si>
    <t>10-2н</t>
  </si>
  <si>
    <t>15,08,</t>
  </si>
  <si>
    <t>22,08,</t>
  </si>
  <si>
    <t>29,08,</t>
  </si>
  <si>
    <t>10-1,</t>
  </si>
  <si>
    <t>10-2,</t>
  </si>
  <si>
    <t>3т</t>
  </si>
  <si>
    <t>16т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</si>
</sst>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27.08.2025 - 03.09.2025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03,09,</v>
          </cell>
          <cell r="M5" t="str">
            <v>04,09,</v>
          </cell>
          <cell r="T5" t="str">
            <v>08,09,</v>
          </cell>
          <cell r="V5" t="str">
            <v>08,09,</v>
          </cell>
          <cell r="X5" t="str">
            <v>09,09,</v>
          </cell>
          <cell r="AE5" t="str">
            <v>15,08,</v>
          </cell>
          <cell r="AF5" t="str">
            <v>22,08,</v>
          </cell>
          <cell r="AG5" t="str">
            <v>29,08,</v>
          </cell>
          <cell r="AH5" t="str">
            <v>03,09,</v>
          </cell>
        </row>
        <row r="6">
          <cell r="E6">
            <v>158306.75300000003</v>
          </cell>
          <cell r="F6">
            <v>83667.033999999985</v>
          </cell>
          <cell r="J6">
            <v>158967.024</v>
          </cell>
          <cell r="K6">
            <v>-660.27100000000064</v>
          </cell>
          <cell r="L6">
            <v>27490</v>
          </cell>
          <cell r="M6">
            <v>28740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9900</v>
          </cell>
          <cell r="U6">
            <v>0</v>
          </cell>
          <cell r="V6">
            <v>25760</v>
          </cell>
          <cell r="W6">
            <v>29668.343599999997</v>
          </cell>
          <cell r="X6">
            <v>30770</v>
          </cell>
          <cell r="AA6">
            <v>0</v>
          </cell>
          <cell r="AB6">
            <v>0</v>
          </cell>
          <cell r="AC6">
            <v>0</v>
          </cell>
          <cell r="AD6">
            <v>9965.0349999999999</v>
          </cell>
          <cell r="AE6">
            <v>33288.006399999991</v>
          </cell>
          <cell r="AF6">
            <v>31526.431</v>
          </cell>
          <cell r="AG6">
            <v>29656.144600000003</v>
          </cell>
          <cell r="AH6">
            <v>36465.337999999996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335.35500000000002</v>
          </cell>
          <cell r="D7">
            <v>820.91600000000005</v>
          </cell>
          <cell r="E7">
            <v>518.94500000000005</v>
          </cell>
          <cell r="F7">
            <v>633.245</v>
          </cell>
          <cell r="G7" t="str">
            <v>н</v>
          </cell>
          <cell r="H7">
            <v>1</v>
          </cell>
          <cell r="I7">
            <v>45</v>
          </cell>
          <cell r="J7">
            <v>524.45600000000002</v>
          </cell>
          <cell r="K7">
            <v>-5.5109999999999673</v>
          </cell>
          <cell r="L7">
            <v>100</v>
          </cell>
          <cell r="M7">
            <v>300</v>
          </cell>
          <cell r="V7">
            <v>150</v>
          </cell>
          <cell r="W7">
            <v>103.78900000000002</v>
          </cell>
          <cell r="X7">
            <v>120</v>
          </cell>
          <cell r="Y7">
            <v>12.556677489907406</v>
          </cell>
          <cell r="Z7">
            <v>6.1012727745714859</v>
          </cell>
          <cell r="AD7">
            <v>0</v>
          </cell>
          <cell r="AE7">
            <v>132.59020000000001</v>
          </cell>
          <cell r="AF7">
            <v>108.67999999999999</v>
          </cell>
          <cell r="AG7">
            <v>105.6502</v>
          </cell>
          <cell r="AH7">
            <v>137.73400000000001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866.24599999999998</v>
          </cell>
          <cell r="D8">
            <v>2146.6990000000001</v>
          </cell>
          <cell r="E8">
            <v>1213.8989999999999</v>
          </cell>
          <cell r="F8">
            <v>807.42700000000002</v>
          </cell>
          <cell r="G8" t="str">
            <v>ябл</v>
          </cell>
          <cell r="H8">
            <v>1</v>
          </cell>
          <cell r="I8">
            <v>45</v>
          </cell>
          <cell r="J8">
            <v>1270.241</v>
          </cell>
          <cell r="K8">
            <v>-56.342000000000098</v>
          </cell>
          <cell r="L8">
            <v>150</v>
          </cell>
          <cell r="M8">
            <v>200</v>
          </cell>
          <cell r="V8">
            <v>130</v>
          </cell>
          <cell r="W8">
            <v>242.77979999999997</v>
          </cell>
          <cell r="X8">
            <v>160</v>
          </cell>
          <cell r="Y8">
            <v>5.9618922167330242</v>
          </cell>
          <cell r="Z8">
            <v>3.3257585680522026</v>
          </cell>
          <cell r="AD8">
            <v>0</v>
          </cell>
          <cell r="AE8">
            <v>305.14920000000001</v>
          </cell>
          <cell r="AF8">
            <v>330.25220000000002</v>
          </cell>
          <cell r="AG8">
            <v>301.50100000000003</v>
          </cell>
          <cell r="AH8">
            <v>162.352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2168.8290000000002</v>
          </cell>
          <cell r="D9">
            <v>2366.3020000000001</v>
          </cell>
          <cell r="E9">
            <v>2876.1790000000001</v>
          </cell>
          <cell r="F9">
            <v>1615.941</v>
          </cell>
          <cell r="G9" t="str">
            <v>ткмай</v>
          </cell>
          <cell r="H9">
            <v>1</v>
          </cell>
          <cell r="I9">
            <v>45</v>
          </cell>
          <cell r="J9">
            <v>2843.6190000000001</v>
          </cell>
          <cell r="K9">
            <v>32.559999999999945</v>
          </cell>
          <cell r="L9">
            <v>200</v>
          </cell>
          <cell r="M9">
            <v>500</v>
          </cell>
          <cell r="V9">
            <v>700</v>
          </cell>
          <cell r="W9">
            <v>575.23580000000004</v>
          </cell>
          <cell r="X9">
            <v>700</v>
          </cell>
          <cell r="Y9">
            <v>6.459856983866441</v>
          </cell>
          <cell r="Z9">
            <v>2.809180165768542</v>
          </cell>
          <cell r="AD9">
            <v>0</v>
          </cell>
          <cell r="AE9">
            <v>673.68200000000002</v>
          </cell>
          <cell r="AF9">
            <v>626.74880000000007</v>
          </cell>
          <cell r="AG9">
            <v>590.3116</v>
          </cell>
          <cell r="AH9">
            <v>754.72699999999998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2036</v>
          </cell>
          <cell r="D10">
            <v>11853</v>
          </cell>
          <cell r="E10">
            <v>4585</v>
          </cell>
          <cell r="F10">
            <v>1577</v>
          </cell>
          <cell r="G10" t="str">
            <v>ябл</v>
          </cell>
          <cell r="H10">
            <v>0.4</v>
          </cell>
          <cell r="I10">
            <v>45</v>
          </cell>
          <cell r="J10">
            <v>4659</v>
          </cell>
          <cell r="K10">
            <v>-74</v>
          </cell>
          <cell r="L10">
            <v>400</v>
          </cell>
          <cell r="M10">
            <v>700</v>
          </cell>
          <cell r="T10">
            <v>1000</v>
          </cell>
          <cell r="V10">
            <v>600</v>
          </cell>
          <cell r="W10">
            <v>637</v>
          </cell>
          <cell r="X10">
            <v>750</v>
          </cell>
          <cell r="Y10">
            <v>6.3218210361067504</v>
          </cell>
          <cell r="Z10">
            <v>2.4756671899529041</v>
          </cell>
          <cell r="AD10">
            <v>1400</v>
          </cell>
          <cell r="AE10">
            <v>783.6</v>
          </cell>
          <cell r="AF10">
            <v>698.6</v>
          </cell>
          <cell r="AG10">
            <v>671.2</v>
          </cell>
          <cell r="AH10">
            <v>738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3369</v>
          </cell>
          <cell r="D11">
            <v>6175</v>
          </cell>
          <cell r="E11">
            <v>6042</v>
          </cell>
          <cell r="F11">
            <v>3428</v>
          </cell>
          <cell r="G11">
            <v>0</v>
          </cell>
          <cell r="H11">
            <v>0.45</v>
          </cell>
          <cell r="I11">
            <v>45</v>
          </cell>
          <cell r="J11">
            <v>6095</v>
          </cell>
          <cell r="K11">
            <v>-53</v>
          </cell>
          <cell r="L11">
            <v>400</v>
          </cell>
          <cell r="M11">
            <v>900</v>
          </cell>
          <cell r="T11">
            <v>600</v>
          </cell>
          <cell r="V11">
            <v>1300</v>
          </cell>
          <cell r="W11">
            <v>1178.4000000000001</v>
          </cell>
          <cell r="X11">
            <v>1400</v>
          </cell>
          <cell r="Y11">
            <v>6.3034623217922601</v>
          </cell>
          <cell r="Z11">
            <v>2.909029192124915</v>
          </cell>
          <cell r="AD11">
            <v>150</v>
          </cell>
          <cell r="AE11">
            <v>1428.8</v>
          </cell>
          <cell r="AF11">
            <v>1273.5999999999999</v>
          </cell>
          <cell r="AG11">
            <v>1166.5999999999999</v>
          </cell>
          <cell r="AH11">
            <v>1381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3203</v>
          </cell>
          <cell r="D12">
            <v>6078</v>
          </cell>
          <cell r="E12">
            <v>6625</v>
          </cell>
          <cell r="F12">
            <v>2549</v>
          </cell>
          <cell r="G12" t="str">
            <v>оконч</v>
          </cell>
          <cell r="H12">
            <v>0.45</v>
          </cell>
          <cell r="I12">
            <v>45</v>
          </cell>
          <cell r="J12">
            <v>6719</v>
          </cell>
          <cell r="K12">
            <v>-94</v>
          </cell>
          <cell r="L12">
            <v>600</v>
          </cell>
          <cell r="M12">
            <v>900</v>
          </cell>
          <cell r="T12">
            <v>1662</v>
          </cell>
          <cell r="V12">
            <v>1200</v>
          </cell>
          <cell r="W12">
            <v>1025</v>
          </cell>
          <cell r="X12">
            <v>1200</v>
          </cell>
          <cell r="Y12">
            <v>6.291707317073171</v>
          </cell>
          <cell r="Z12">
            <v>2.4868292682926829</v>
          </cell>
          <cell r="AD12">
            <v>1500</v>
          </cell>
          <cell r="AE12">
            <v>1191.8</v>
          </cell>
          <cell r="AF12">
            <v>1073.2</v>
          </cell>
          <cell r="AG12">
            <v>981.8</v>
          </cell>
          <cell r="AH12">
            <v>1214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71</v>
          </cell>
          <cell r="D13">
            <v>20</v>
          </cell>
          <cell r="E13">
            <v>53</v>
          </cell>
          <cell r="F13">
            <v>37</v>
          </cell>
          <cell r="G13">
            <v>0</v>
          </cell>
          <cell r="H13">
            <v>0.4</v>
          </cell>
          <cell r="I13">
            <v>50</v>
          </cell>
          <cell r="J13">
            <v>69</v>
          </cell>
          <cell r="K13">
            <v>-16</v>
          </cell>
          <cell r="L13">
            <v>20</v>
          </cell>
          <cell r="M13">
            <v>20</v>
          </cell>
          <cell r="W13">
            <v>10.6</v>
          </cell>
          <cell r="Y13">
            <v>7.2641509433962268</v>
          </cell>
          <cell r="Z13">
            <v>3.4905660377358494</v>
          </cell>
          <cell r="AD13">
            <v>0</v>
          </cell>
          <cell r="AE13">
            <v>17.2</v>
          </cell>
          <cell r="AF13">
            <v>11.6</v>
          </cell>
          <cell r="AG13">
            <v>11.2</v>
          </cell>
          <cell r="AH13">
            <v>12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497</v>
          </cell>
          <cell r="D14">
            <v>730</v>
          </cell>
          <cell r="E14">
            <v>447</v>
          </cell>
          <cell r="F14">
            <v>774</v>
          </cell>
          <cell r="G14">
            <v>0</v>
          </cell>
          <cell r="H14">
            <v>0.17</v>
          </cell>
          <cell r="I14">
            <v>180</v>
          </cell>
          <cell r="J14">
            <v>450</v>
          </cell>
          <cell r="K14">
            <v>-3</v>
          </cell>
          <cell r="L14">
            <v>0</v>
          </cell>
          <cell r="M14">
            <v>0</v>
          </cell>
          <cell r="W14">
            <v>89.4</v>
          </cell>
          <cell r="Y14">
            <v>8.6577181208053684</v>
          </cell>
          <cell r="Z14">
            <v>8.6577181208053684</v>
          </cell>
          <cell r="AD14">
            <v>0</v>
          </cell>
          <cell r="AE14">
            <v>75.8</v>
          </cell>
          <cell r="AF14">
            <v>84.2</v>
          </cell>
          <cell r="AG14">
            <v>74.2</v>
          </cell>
          <cell r="AH14">
            <v>130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221</v>
          </cell>
          <cell r="D15">
            <v>357</v>
          </cell>
          <cell r="E15">
            <v>421</v>
          </cell>
          <cell r="F15">
            <v>139</v>
          </cell>
          <cell r="G15">
            <v>0</v>
          </cell>
          <cell r="H15">
            <v>0.3</v>
          </cell>
          <cell r="I15">
            <v>40</v>
          </cell>
          <cell r="J15">
            <v>448</v>
          </cell>
          <cell r="K15">
            <v>-27</v>
          </cell>
          <cell r="L15">
            <v>80</v>
          </cell>
          <cell r="M15">
            <v>70</v>
          </cell>
          <cell r="V15">
            <v>150</v>
          </cell>
          <cell r="W15">
            <v>84.2</v>
          </cell>
          <cell r="X15">
            <v>90</v>
          </cell>
          <cell r="Y15">
            <v>6.2826603325415675</v>
          </cell>
          <cell r="Z15">
            <v>1.6508313539192399</v>
          </cell>
          <cell r="AD15">
            <v>0</v>
          </cell>
          <cell r="AE15">
            <v>82.8</v>
          </cell>
          <cell r="AF15">
            <v>78.8</v>
          </cell>
          <cell r="AG15">
            <v>70.400000000000006</v>
          </cell>
          <cell r="AH15">
            <v>95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1172</v>
          </cell>
          <cell r="D16">
            <v>4294</v>
          </cell>
          <cell r="E16">
            <v>2063</v>
          </cell>
          <cell r="F16">
            <v>3378</v>
          </cell>
          <cell r="G16">
            <v>0</v>
          </cell>
          <cell r="H16">
            <v>0.17</v>
          </cell>
          <cell r="I16">
            <v>180</v>
          </cell>
          <cell r="J16">
            <v>2102</v>
          </cell>
          <cell r="K16">
            <v>-39</v>
          </cell>
          <cell r="L16">
            <v>0</v>
          </cell>
          <cell r="M16">
            <v>0</v>
          </cell>
          <cell r="W16">
            <v>382.6</v>
          </cell>
          <cell r="Y16">
            <v>8.8290642969158384</v>
          </cell>
          <cell r="Z16">
            <v>8.8290642969158384</v>
          </cell>
          <cell r="AD16">
            <v>150</v>
          </cell>
          <cell r="AE16">
            <v>379.2</v>
          </cell>
          <cell r="AF16">
            <v>369.4</v>
          </cell>
          <cell r="AG16">
            <v>359.6</v>
          </cell>
          <cell r="AH16">
            <v>529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304</v>
          </cell>
          <cell r="D17">
            <v>651</v>
          </cell>
          <cell r="E17">
            <v>592</v>
          </cell>
          <cell r="F17">
            <v>333</v>
          </cell>
          <cell r="G17">
            <v>0</v>
          </cell>
          <cell r="H17">
            <v>0.35</v>
          </cell>
          <cell r="I17">
            <v>45</v>
          </cell>
          <cell r="J17">
            <v>622</v>
          </cell>
          <cell r="K17">
            <v>-30</v>
          </cell>
          <cell r="L17">
            <v>100</v>
          </cell>
          <cell r="M17">
            <v>100</v>
          </cell>
          <cell r="V17">
            <v>120</v>
          </cell>
          <cell r="W17">
            <v>118.4</v>
          </cell>
          <cell r="X17">
            <v>120</v>
          </cell>
          <cell r="Y17">
            <v>6.5287162162162158</v>
          </cell>
          <cell r="Z17">
            <v>2.8125</v>
          </cell>
          <cell r="AD17">
            <v>0</v>
          </cell>
          <cell r="AE17">
            <v>107</v>
          </cell>
          <cell r="AF17">
            <v>116.8</v>
          </cell>
          <cell r="AG17">
            <v>97.8</v>
          </cell>
          <cell r="AH17">
            <v>161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105</v>
          </cell>
          <cell r="D18">
            <v>116</v>
          </cell>
          <cell r="E18">
            <v>139</v>
          </cell>
          <cell r="F18">
            <v>73</v>
          </cell>
          <cell r="G18" t="str">
            <v>н</v>
          </cell>
          <cell r="H18">
            <v>0.35</v>
          </cell>
          <cell r="I18">
            <v>45</v>
          </cell>
          <cell r="J18">
            <v>152</v>
          </cell>
          <cell r="K18">
            <v>-13</v>
          </cell>
          <cell r="L18">
            <v>20</v>
          </cell>
          <cell r="M18">
            <v>0</v>
          </cell>
          <cell r="V18">
            <v>60</v>
          </cell>
          <cell r="W18">
            <v>27.8</v>
          </cell>
          <cell r="X18">
            <v>20</v>
          </cell>
          <cell r="Y18">
            <v>6.2230215827338125</v>
          </cell>
          <cell r="Z18">
            <v>2.6258992805755397</v>
          </cell>
          <cell r="AD18">
            <v>0</v>
          </cell>
          <cell r="AE18">
            <v>33.200000000000003</v>
          </cell>
          <cell r="AF18">
            <v>26.2</v>
          </cell>
          <cell r="AG18">
            <v>23.6</v>
          </cell>
          <cell r="AH18">
            <v>52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436</v>
          </cell>
          <cell r="D19">
            <v>237</v>
          </cell>
          <cell r="E19">
            <v>397</v>
          </cell>
          <cell r="F19">
            <v>268</v>
          </cell>
          <cell r="G19">
            <v>0</v>
          </cell>
          <cell r="H19">
            <v>0.35</v>
          </cell>
          <cell r="I19">
            <v>45</v>
          </cell>
          <cell r="J19">
            <v>419</v>
          </cell>
          <cell r="K19">
            <v>-22</v>
          </cell>
          <cell r="L19">
            <v>40</v>
          </cell>
          <cell r="M19">
            <v>50</v>
          </cell>
          <cell r="V19">
            <v>80</v>
          </cell>
          <cell r="W19">
            <v>79.400000000000006</v>
          </cell>
          <cell r="X19">
            <v>60</v>
          </cell>
          <cell r="Y19">
            <v>6.2720403022670022</v>
          </cell>
          <cell r="Z19">
            <v>3.3753148614609567</v>
          </cell>
          <cell r="AD19">
            <v>0</v>
          </cell>
          <cell r="AE19">
            <v>126</v>
          </cell>
          <cell r="AF19">
            <v>114.4</v>
          </cell>
          <cell r="AG19">
            <v>99.2</v>
          </cell>
          <cell r="AH19">
            <v>58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601</v>
          </cell>
          <cell r="D20">
            <v>450</v>
          </cell>
          <cell r="E20">
            <v>518</v>
          </cell>
          <cell r="F20">
            <v>492</v>
          </cell>
          <cell r="G20">
            <v>0</v>
          </cell>
          <cell r="H20">
            <v>0.35</v>
          </cell>
          <cell r="I20">
            <v>45</v>
          </cell>
          <cell r="J20">
            <v>557</v>
          </cell>
          <cell r="K20">
            <v>-39</v>
          </cell>
          <cell r="L20">
            <v>100</v>
          </cell>
          <cell r="M20">
            <v>100</v>
          </cell>
          <cell r="V20">
            <v>100</v>
          </cell>
          <cell r="W20">
            <v>103.6</v>
          </cell>
          <cell r="X20">
            <v>100</v>
          </cell>
          <cell r="Y20">
            <v>8.610038610038611</v>
          </cell>
          <cell r="Z20">
            <v>4.7490347490347489</v>
          </cell>
          <cell r="AD20">
            <v>0</v>
          </cell>
          <cell r="AE20">
            <v>158.80000000000001</v>
          </cell>
          <cell r="AF20">
            <v>123.4</v>
          </cell>
          <cell r="AG20">
            <v>97.2</v>
          </cell>
          <cell r="AH20">
            <v>125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329.14699999999999</v>
          </cell>
          <cell r="D21">
            <v>678.19500000000005</v>
          </cell>
          <cell r="E21">
            <v>607.50699999999995</v>
          </cell>
          <cell r="F21">
            <v>398.09500000000003</v>
          </cell>
          <cell r="G21">
            <v>0</v>
          </cell>
          <cell r="H21">
            <v>1</v>
          </cell>
          <cell r="I21">
            <v>50</v>
          </cell>
          <cell r="J21">
            <v>583.97199999999998</v>
          </cell>
          <cell r="K21">
            <v>23.534999999999968</v>
          </cell>
          <cell r="L21">
            <v>100</v>
          </cell>
          <cell r="M21">
            <v>100</v>
          </cell>
          <cell r="V21">
            <v>50</v>
          </cell>
          <cell r="W21">
            <v>121.50139999999999</v>
          </cell>
          <cell r="X21">
            <v>110</v>
          </cell>
          <cell r="Y21">
            <v>6.2393931263343472</v>
          </cell>
          <cell r="Z21">
            <v>3.2764643041150148</v>
          </cell>
          <cell r="AD21">
            <v>0</v>
          </cell>
          <cell r="AE21">
            <v>142.48560000000001</v>
          </cell>
          <cell r="AF21">
            <v>134.93219999999999</v>
          </cell>
          <cell r="AG21">
            <v>134.1626</v>
          </cell>
          <cell r="AH21">
            <v>132.071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3452.6439999999998</v>
          </cell>
          <cell r="D22">
            <v>6136.8360000000002</v>
          </cell>
          <cell r="E22">
            <v>5298.2950000000001</v>
          </cell>
          <cell r="F22">
            <v>4145.3609999999999</v>
          </cell>
          <cell r="G22" t="str">
            <v>ткмай</v>
          </cell>
          <cell r="H22">
            <v>1</v>
          </cell>
          <cell r="I22">
            <v>50</v>
          </cell>
          <cell r="J22">
            <v>5482.3410000000003</v>
          </cell>
          <cell r="K22">
            <v>-184.04600000000028</v>
          </cell>
          <cell r="L22">
            <v>1500</v>
          </cell>
          <cell r="M22">
            <v>1000</v>
          </cell>
          <cell r="V22">
            <v>800</v>
          </cell>
          <cell r="W22">
            <v>1038.652</v>
          </cell>
          <cell r="X22">
            <v>1000</v>
          </cell>
          <cell r="Y22">
            <v>8.1310785518152375</v>
          </cell>
          <cell r="Z22">
            <v>3.9910971143366591</v>
          </cell>
          <cell r="AD22">
            <v>105.035</v>
          </cell>
          <cell r="AE22">
            <v>1221.9998000000001</v>
          </cell>
          <cell r="AF22">
            <v>1174.8538000000001</v>
          </cell>
          <cell r="AG22">
            <v>1166.8292000000001</v>
          </cell>
          <cell r="AH22">
            <v>1310.33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302.98099999999999</v>
          </cell>
          <cell r="D23">
            <v>172.01900000000001</v>
          </cell>
          <cell r="E23">
            <v>377.322</v>
          </cell>
          <cell r="F23">
            <v>91.195999999999998</v>
          </cell>
          <cell r="G23">
            <v>0</v>
          </cell>
          <cell r="H23">
            <v>1</v>
          </cell>
          <cell r="I23">
            <v>50</v>
          </cell>
          <cell r="J23">
            <v>366.99200000000002</v>
          </cell>
          <cell r="K23">
            <v>10.329999999999984</v>
          </cell>
          <cell r="L23">
            <v>90</v>
          </cell>
          <cell r="M23">
            <v>50</v>
          </cell>
          <cell r="V23">
            <v>150</v>
          </cell>
          <cell r="W23">
            <v>75.464399999999998</v>
          </cell>
          <cell r="X23">
            <v>90</v>
          </cell>
          <cell r="Y23">
            <v>6.2439507900413975</v>
          </cell>
          <cell r="Z23">
            <v>1.2084638584551126</v>
          </cell>
          <cell r="AD23">
            <v>0</v>
          </cell>
          <cell r="AE23">
            <v>85.806799999999996</v>
          </cell>
          <cell r="AF23">
            <v>78.659400000000005</v>
          </cell>
          <cell r="AG23">
            <v>66.350200000000001</v>
          </cell>
          <cell r="AH23">
            <v>138.92599999999999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477.08499999999998</v>
          </cell>
          <cell r="D24">
            <v>1994.8330000000001</v>
          </cell>
          <cell r="E24">
            <v>1946.7460000000001</v>
          </cell>
          <cell r="F24">
            <v>517.71900000000005</v>
          </cell>
          <cell r="G24">
            <v>0</v>
          </cell>
          <cell r="H24">
            <v>1</v>
          </cell>
          <cell r="I24">
            <v>60</v>
          </cell>
          <cell r="J24">
            <v>1992.4390000000001</v>
          </cell>
          <cell r="K24">
            <v>-45.692999999999984</v>
          </cell>
          <cell r="L24">
            <v>150</v>
          </cell>
          <cell r="M24">
            <v>550</v>
          </cell>
          <cell r="V24">
            <v>500</v>
          </cell>
          <cell r="W24">
            <v>389.3492</v>
          </cell>
          <cell r="X24">
            <v>600</v>
          </cell>
          <cell r="Y24">
            <v>5.9528027796127487</v>
          </cell>
          <cell r="Z24">
            <v>1.3297035155074162</v>
          </cell>
          <cell r="AD24">
            <v>0</v>
          </cell>
          <cell r="AE24">
            <v>400.63240000000002</v>
          </cell>
          <cell r="AF24">
            <v>343.95639999999997</v>
          </cell>
          <cell r="AG24">
            <v>359.26900000000001</v>
          </cell>
          <cell r="AH24">
            <v>528.38599999999997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451.18099999999998</v>
          </cell>
          <cell r="D25">
            <v>496.62799999999999</v>
          </cell>
          <cell r="E25">
            <v>646.96199999999999</v>
          </cell>
          <cell r="F25">
            <v>288.42200000000003</v>
          </cell>
          <cell r="G25">
            <v>0</v>
          </cell>
          <cell r="H25">
            <v>1</v>
          </cell>
          <cell r="I25">
            <v>50</v>
          </cell>
          <cell r="J25">
            <v>626.76099999999997</v>
          </cell>
          <cell r="K25">
            <v>20.201000000000022</v>
          </cell>
          <cell r="L25">
            <v>120</v>
          </cell>
          <cell r="M25">
            <v>120</v>
          </cell>
          <cell r="V25">
            <v>150</v>
          </cell>
          <cell r="W25">
            <v>129.39240000000001</v>
          </cell>
          <cell r="X25">
            <v>130</v>
          </cell>
          <cell r="Y25">
            <v>6.2478321756146418</v>
          </cell>
          <cell r="Z25">
            <v>2.2290490013323812</v>
          </cell>
          <cell r="AD25">
            <v>0</v>
          </cell>
          <cell r="AE25">
            <v>163.7098</v>
          </cell>
          <cell r="AF25">
            <v>143.5932</v>
          </cell>
          <cell r="AG25">
            <v>128.32940000000002</v>
          </cell>
          <cell r="AH25">
            <v>159.43799999999999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129.524</v>
          </cell>
          <cell r="D26">
            <v>331.49900000000002</v>
          </cell>
          <cell r="E26">
            <v>211.006</v>
          </cell>
          <cell r="F26">
            <v>91.858999999999995</v>
          </cell>
          <cell r="G26">
            <v>0</v>
          </cell>
          <cell r="H26">
            <v>1</v>
          </cell>
          <cell r="I26">
            <v>60</v>
          </cell>
          <cell r="J26">
            <v>208.50700000000001</v>
          </cell>
          <cell r="K26">
            <v>2.4989999999999952</v>
          </cell>
          <cell r="L26">
            <v>50</v>
          </cell>
          <cell r="M26">
            <v>20</v>
          </cell>
          <cell r="V26">
            <v>60</v>
          </cell>
          <cell r="W26">
            <v>42.2012</v>
          </cell>
          <cell r="X26">
            <v>40</v>
          </cell>
          <cell r="Y26">
            <v>6.2050131275887885</v>
          </cell>
          <cell r="Z26">
            <v>2.1766916580571167</v>
          </cell>
          <cell r="AD26">
            <v>0</v>
          </cell>
          <cell r="AE26">
            <v>45.768599999999999</v>
          </cell>
          <cell r="AF26">
            <v>46.069200000000002</v>
          </cell>
          <cell r="AG26">
            <v>39.210999999999999</v>
          </cell>
          <cell r="AH26">
            <v>54.784999999999997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101.768</v>
          </cell>
          <cell r="D27">
            <v>337.40800000000002</v>
          </cell>
          <cell r="E27">
            <v>155.15700000000001</v>
          </cell>
          <cell r="F27">
            <v>164.52799999999999</v>
          </cell>
          <cell r="G27">
            <v>0</v>
          </cell>
          <cell r="H27">
            <v>1</v>
          </cell>
          <cell r="I27">
            <v>60</v>
          </cell>
          <cell r="J27">
            <v>148.38999999999999</v>
          </cell>
          <cell r="K27">
            <v>6.7670000000000243</v>
          </cell>
          <cell r="L27">
            <v>50</v>
          </cell>
          <cell r="M27">
            <v>0</v>
          </cell>
          <cell r="W27">
            <v>31.031400000000001</v>
          </cell>
          <cell r="Y27">
            <v>6.9132556056123793</v>
          </cell>
          <cell r="Z27">
            <v>5.3019844415656392</v>
          </cell>
          <cell r="AD27">
            <v>0</v>
          </cell>
          <cell r="AE27">
            <v>36.254000000000005</v>
          </cell>
          <cell r="AF27">
            <v>41.427199999999999</v>
          </cell>
          <cell r="AG27">
            <v>41.912799999999997</v>
          </cell>
          <cell r="AH27">
            <v>31.843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305.73500000000001</v>
          </cell>
          <cell r="D28">
            <v>842.05499999999995</v>
          </cell>
          <cell r="E28">
            <v>562.08399999999995</v>
          </cell>
          <cell r="F28">
            <v>307.64699999999999</v>
          </cell>
          <cell r="G28" t="str">
            <v>ткмай</v>
          </cell>
          <cell r="H28">
            <v>1</v>
          </cell>
          <cell r="I28">
            <v>60</v>
          </cell>
          <cell r="J28">
            <v>558.5</v>
          </cell>
          <cell r="K28">
            <v>3.5839999999999463</v>
          </cell>
          <cell r="L28">
            <v>110</v>
          </cell>
          <cell r="M28">
            <v>80</v>
          </cell>
          <cell r="V28">
            <v>100</v>
          </cell>
          <cell r="W28">
            <v>112.41679999999999</v>
          </cell>
          <cell r="X28">
            <v>110</v>
          </cell>
          <cell r="Y28">
            <v>6.2948509475452061</v>
          </cell>
          <cell r="Z28">
            <v>2.736663915002028</v>
          </cell>
          <cell r="AD28">
            <v>0</v>
          </cell>
          <cell r="AE28">
            <v>137.42059999999998</v>
          </cell>
          <cell r="AF28">
            <v>113.899</v>
          </cell>
          <cell r="AG28">
            <v>117.12480000000001</v>
          </cell>
          <cell r="AH28">
            <v>130.828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66.411000000000001</v>
          </cell>
          <cell r="D29">
            <v>160.82599999999999</v>
          </cell>
          <cell r="E29">
            <v>144.654</v>
          </cell>
          <cell r="F29">
            <v>76.783000000000001</v>
          </cell>
          <cell r="G29">
            <v>0</v>
          </cell>
          <cell r="H29">
            <v>1</v>
          </cell>
          <cell r="I29">
            <v>30</v>
          </cell>
          <cell r="J29">
            <v>146.642</v>
          </cell>
          <cell r="K29">
            <v>-1.9879999999999995</v>
          </cell>
          <cell r="L29">
            <v>30</v>
          </cell>
          <cell r="M29">
            <v>20</v>
          </cell>
          <cell r="V29">
            <v>30</v>
          </cell>
          <cell r="W29">
            <v>28.930799999999998</v>
          </cell>
          <cell r="X29">
            <v>20</v>
          </cell>
          <cell r="Y29">
            <v>6.110546545550072</v>
          </cell>
          <cell r="Z29">
            <v>2.6540227024486018</v>
          </cell>
          <cell r="AD29">
            <v>0</v>
          </cell>
          <cell r="AE29">
            <v>24.5442</v>
          </cell>
          <cell r="AF29">
            <v>31.382799999999996</v>
          </cell>
          <cell r="AG29">
            <v>29.107799999999997</v>
          </cell>
          <cell r="AH29">
            <v>18.334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76.498999999999995</v>
          </cell>
          <cell r="D30">
            <v>159.62899999999999</v>
          </cell>
          <cell r="E30">
            <v>206.52600000000001</v>
          </cell>
          <cell r="F30">
            <v>26.917000000000002</v>
          </cell>
          <cell r="G30" t="str">
            <v>н</v>
          </cell>
          <cell r="H30">
            <v>1</v>
          </cell>
          <cell r="I30">
            <v>30</v>
          </cell>
          <cell r="J30">
            <v>197.11699999999999</v>
          </cell>
          <cell r="K30">
            <v>9.4090000000000202</v>
          </cell>
          <cell r="L30">
            <v>0</v>
          </cell>
          <cell r="M30">
            <v>60</v>
          </cell>
          <cell r="V30">
            <v>100</v>
          </cell>
          <cell r="W30">
            <v>41.305199999999999</v>
          </cell>
          <cell r="X30">
            <v>50</v>
          </cell>
          <cell r="Y30">
            <v>5.7357669252297532</v>
          </cell>
          <cell r="Z30">
            <v>0.65166129204071166</v>
          </cell>
          <cell r="AD30">
            <v>0</v>
          </cell>
          <cell r="AE30">
            <v>31.199400000000004</v>
          </cell>
          <cell r="AF30">
            <v>48.834800000000001</v>
          </cell>
          <cell r="AG30">
            <v>30.524400000000004</v>
          </cell>
          <cell r="AH30">
            <v>43.743000000000002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779.11599999999999</v>
          </cell>
          <cell r="D31">
            <v>2428.1979999999999</v>
          </cell>
          <cell r="E31">
            <v>1721.9079999999999</v>
          </cell>
          <cell r="F31">
            <v>1449.6559999999999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1747.9939999999999</v>
          </cell>
          <cell r="K31">
            <v>-26.086000000000013</v>
          </cell>
          <cell r="L31">
            <v>400</v>
          </cell>
          <cell r="M31">
            <v>400</v>
          </cell>
          <cell r="W31">
            <v>344.38159999999999</v>
          </cell>
          <cell r="X31">
            <v>200</v>
          </cell>
          <cell r="Y31">
            <v>7.1132023313672974</v>
          </cell>
          <cell r="Z31">
            <v>4.2094467300227425</v>
          </cell>
          <cell r="AD31">
            <v>0</v>
          </cell>
          <cell r="AE31">
            <v>398.26900000000001</v>
          </cell>
          <cell r="AF31">
            <v>367.15539999999999</v>
          </cell>
          <cell r="AG31">
            <v>400.524</v>
          </cell>
          <cell r="AH31">
            <v>424.99799999999999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93.656000000000006</v>
          </cell>
          <cell r="D32">
            <v>144.99799999999999</v>
          </cell>
          <cell r="E32">
            <v>125.279</v>
          </cell>
          <cell r="F32">
            <v>110.883</v>
          </cell>
          <cell r="G32">
            <v>0</v>
          </cell>
          <cell r="H32">
            <v>1</v>
          </cell>
          <cell r="I32">
            <v>40</v>
          </cell>
          <cell r="J32">
            <v>120.3</v>
          </cell>
          <cell r="K32">
            <v>4.9789999999999992</v>
          </cell>
          <cell r="L32">
            <v>0</v>
          </cell>
          <cell r="M32">
            <v>30</v>
          </cell>
          <cell r="W32">
            <v>25.055799999999998</v>
          </cell>
          <cell r="X32">
            <v>20</v>
          </cell>
          <cell r="Y32">
            <v>6.4209883539938852</v>
          </cell>
          <cell r="Z32">
            <v>4.4254424125352214</v>
          </cell>
          <cell r="AD32">
            <v>0</v>
          </cell>
          <cell r="AE32">
            <v>20.162799999999997</v>
          </cell>
          <cell r="AF32">
            <v>27.966000000000001</v>
          </cell>
          <cell r="AG32">
            <v>24.477600000000002</v>
          </cell>
          <cell r="AH32">
            <v>8.8379999999999992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369.46100000000001</v>
          </cell>
          <cell r="D33">
            <v>231.16300000000001</v>
          </cell>
          <cell r="E33">
            <v>244.01</v>
          </cell>
          <cell r="F33">
            <v>352.887</v>
          </cell>
          <cell r="G33" t="str">
            <v>н</v>
          </cell>
          <cell r="H33">
            <v>1</v>
          </cell>
          <cell r="I33">
            <v>35</v>
          </cell>
          <cell r="J33">
            <v>245.012</v>
          </cell>
          <cell r="K33">
            <v>-1.0020000000000095</v>
          </cell>
          <cell r="L33">
            <v>50</v>
          </cell>
          <cell r="M33">
            <v>60</v>
          </cell>
          <cell r="W33">
            <v>48.802</v>
          </cell>
          <cell r="Y33">
            <v>9.4850006147289054</v>
          </cell>
          <cell r="Z33">
            <v>7.230994631367567</v>
          </cell>
          <cell r="AD33">
            <v>0</v>
          </cell>
          <cell r="AE33">
            <v>104.81739999999999</v>
          </cell>
          <cell r="AF33">
            <v>70.092600000000004</v>
          </cell>
          <cell r="AG33">
            <v>88.379199999999997</v>
          </cell>
          <cell r="AH33">
            <v>103.57299999999999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76.637</v>
          </cell>
          <cell r="D34">
            <v>172.017</v>
          </cell>
          <cell r="E34">
            <v>128.715</v>
          </cell>
          <cell r="F34">
            <v>54.607999999999997</v>
          </cell>
          <cell r="G34">
            <v>0</v>
          </cell>
          <cell r="H34">
            <v>1</v>
          </cell>
          <cell r="I34">
            <v>30</v>
          </cell>
          <cell r="J34">
            <v>144.66399999999999</v>
          </cell>
          <cell r="K34">
            <v>-15.948999999999984</v>
          </cell>
          <cell r="L34">
            <v>30</v>
          </cell>
          <cell r="M34">
            <v>50</v>
          </cell>
          <cell r="V34">
            <v>10</v>
          </cell>
          <cell r="W34">
            <v>25.743000000000002</v>
          </cell>
          <cell r="X34">
            <v>20</v>
          </cell>
          <cell r="Y34">
            <v>6.3942819407217488</v>
          </cell>
          <cell r="Z34">
            <v>2.1212756865944136</v>
          </cell>
          <cell r="AD34">
            <v>0</v>
          </cell>
          <cell r="AE34">
            <v>28.042399999999997</v>
          </cell>
          <cell r="AF34">
            <v>20.1952</v>
          </cell>
          <cell r="AG34">
            <v>25.682799999999997</v>
          </cell>
          <cell r="AH34">
            <v>28.158000000000001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30.707000000000001</v>
          </cell>
          <cell r="D35">
            <v>19.658000000000001</v>
          </cell>
          <cell r="E35">
            <v>17.271000000000001</v>
          </cell>
          <cell r="F35">
            <v>24.312999999999999</v>
          </cell>
          <cell r="G35" t="str">
            <v>н</v>
          </cell>
          <cell r="H35">
            <v>1</v>
          </cell>
          <cell r="I35">
            <v>45</v>
          </cell>
          <cell r="J35">
            <v>17.8</v>
          </cell>
          <cell r="K35">
            <v>-0.52899999999999991</v>
          </cell>
          <cell r="L35">
            <v>10</v>
          </cell>
          <cell r="M35">
            <v>0</v>
          </cell>
          <cell r="W35">
            <v>3.4542000000000002</v>
          </cell>
          <cell r="Y35">
            <v>9.9337038967054596</v>
          </cell>
          <cell r="Z35">
            <v>7.0386775519657219</v>
          </cell>
          <cell r="AD35">
            <v>0</v>
          </cell>
          <cell r="AE35">
            <v>2.3739999999999997</v>
          </cell>
          <cell r="AF35">
            <v>4.5860000000000003</v>
          </cell>
          <cell r="AG35">
            <v>2.1856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21.193000000000001</v>
          </cell>
          <cell r="D36">
            <v>4.0650000000000004</v>
          </cell>
          <cell r="E36">
            <v>15.597</v>
          </cell>
          <cell r="F36">
            <v>7.8540000000000001</v>
          </cell>
          <cell r="G36" t="str">
            <v>н</v>
          </cell>
          <cell r="H36">
            <v>1</v>
          </cell>
          <cell r="I36">
            <v>45</v>
          </cell>
          <cell r="J36">
            <v>15.9</v>
          </cell>
          <cell r="K36">
            <v>-0.30300000000000082</v>
          </cell>
          <cell r="L36">
            <v>0</v>
          </cell>
          <cell r="M36">
            <v>0</v>
          </cell>
          <cell r="V36">
            <v>10</v>
          </cell>
          <cell r="W36">
            <v>3.1193999999999997</v>
          </cell>
          <cell r="X36">
            <v>10</v>
          </cell>
          <cell r="Y36">
            <v>8.9292812720394945</v>
          </cell>
          <cell r="Z36">
            <v>2.5177918830544339</v>
          </cell>
          <cell r="AD36">
            <v>0</v>
          </cell>
          <cell r="AE36">
            <v>2.2239999999999998</v>
          </cell>
          <cell r="AF36">
            <v>0.72360000000000002</v>
          </cell>
          <cell r="AG36">
            <v>1.6594000000000002</v>
          </cell>
          <cell r="AH36">
            <v>1.825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9.3000000000000007</v>
          </cell>
          <cell r="D37">
            <v>18.27</v>
          </cell>
          <cell r="E37">
            <v>14.715999999999999</v>
          </cell>
          <cell r="F37">
            <v>10.802</v>
          </cell>
          <cell r="G37" t="str">
            <v>н</v>
          </cell>
          <cell r="H37">
            <v>1</v>
          </cell>
          <cell r="I37">
            <v>45</v>
          </cell>
          <cell r="J37">
            <v>14.3</v>
          </cell>
          <cell r="K37">
            <v>0.41599999999999859</v>
          </cell>
          <cell r="L37">
            <v>0</v>
          </cell>
          <cell r="M37">
            <v>0</v>
          </cell>
          <cell r="V37">
            <v>10</v>
          </cell>
          <cell r="W37">
            <v>2.9432</v>
          </cell>
          <cell r="Y37">
            <v>7.0678173416689312</v>
          </cell>
          <cell r="Z37">
            <v>3.6701549334058168</v>
          </cell>
          <cell r="AD37">
            <v>0</v>
          </cell>
          <cell r="AE37">
            <v>1.67</v>
          </cell>
          <cell r="AF37">
            <v>1.3077999999999999</v>
          </cell>
          <cell r="AG37">
            <v>1.2542</v>
          </cell>
          <cell r="AH37">
            <v>0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860</v>
          </cell>
          <cell r="D38">
            <v>2057</v>
          </cell>
          <cell r="E38">
            <v>1589</v>
          </cell>
          <cell r="F38">
            <v>1288</v>
          </cell>
          <cell r="G38" t="str">
            <v>отк</v>
          </cell>
          <cell r="H38">
            <v>0.35</v>
          </cell>
          <cell r="I38">
            <v>40</v>
          </cell>
          <cell r="J38">
            <v>1631</v>
          </cell>
          <cell r="K38">
            <v>-42</v>
          </cell>
          <cell r="L38">
            <v>300</v>
          </cell>
          <cell r="M38">
            <v>600</v>
          </cell>
          <cell r="V38">
            <v>300</v>
          </cell>
          <cell r="W38">
            <v>317.8</v>
          </cell>
          <cell r="X38">
            <v>300</v>
          </cell>
          <cell r="Y38">
            <v>8.772813089993706</v>
          </cell>
          <cell r="Z38">
            <v>4.0528634361233475</v>
          </cell>
          <cell r="AD38">
            <v>0</v>
          </cell>
          <cell r="AE38">
            <v>308.2</v>
          </cell>
          <cell r="AF38">
            <v>316.39999999999998</v>
          </cell>
          <cell r="AG38">
            <v>308.2</v>
          </cell>
          <cell r="AH38">
            <v>363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2385</v>
          </cell>
          <cell r="D39">
            <v>4454</v>
          </cell>
          <cell r="E39">
            <v>4978</v>
          </cell>
          <cell r="F39">
            <v>1805</v>
          </cell>
          <cell r="G39">
            <v>0</v>
          </cell>
          <cell r="H39">
            <v>0.4</v>
          </cell>
          <cell r="I39">
            <v>40</v>
          </cell>
          <cell r="J39">
            <v>5039</v>
          </cell>
          <cell r="K39">
            <v>-61</v>
          </cell>
          <cell r="L39">
            <v>1100</v>
          </cell>
          <cell r="M39">
            <v>600</v>
          </cell>
          <cell r="T39">
            <v>312</v>
          </cell>
          <cell r="V39">
            <v>800</v>
          </cell>
          <cell r="W39">
            <v>834.8</v>
          </cell>
          <cell r="X39">
            <v>900</v>
          </cell>
          <cell r="Y39">
            <v>6.2350263536176334</v>
          </cell>
          <cell r="Z39">
            <v>2.1621945376137996</v>
          </cell>
          <cell r="AD39">
            <v>804</v>
          </cell>
          <cell r="AE39">
            <v>923.8</v>
          </cell>
          <cell r="AF39">
            <v>876</v>
          </cell>
          <cell r="AG39">
            <v>803.2</v>
          </cell>
          <cell r="AH39">
            <v>1011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3750</v>
          </cell>
          <cell r="D40">
            <v>5199</v>
          </cell>
          <cell r="E40">
            <v>5537</v>
          </cell>
          <cell r="F40">
            <v>3273</v>
          </cell>
          <cell r="G40">
            <v>0</v>
          </cell>
          <cell r="H40">
            <v>0.45</v>
          </cell>
          <cell r="I40">
            <v>45</v>
          </cell>
          <cell r="J40">
            <v>5674</v>
          </cell>
          <cell r="K40">
            <v>-137</v>
          </cell>
          <cell r="L40">
            <v>1000</v>
          </cell>
          <cell r="M40">
            <v>900</v>
          </cell>
          <cell r="V40">
            <v>600</v>
          </cell>
          <cell r="W40">
            <v>1107.4000000000001</v>
          </cell>
          <cell r="X40">
            <v>1100</v>
          </cell>
          <cell r="Y40">
            <v>6.2064294744446444</v>
          </cell>
          <cell r="Z40">
            <v>2.9555716091746431</v>
          </cell>
          <cell r="AD40">
            <v>0</v>
          </cell>
          <cell r="AE40">
            <v>1420.4</v>
          </cell>
          <cell r="AF40">
            <v>1337.4</v>
          </cell>
          <cell r="AG40">
            <v>1231</v>
          </cell>
          <cell r="AH40">
            <v>1088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183.80699999999999</v>
          </cell>
          <cell r="D41">
            <v>1003.082</v>
          </cell>
          <cell r="E41">
            <v>703.29899999999998</v>
          </cell>
          <cell r="F41">
            <v>465.92399999999998</v>
          </cell>
          <cell r="G41">
            <v>0</v>
          </cell>
          <cell r="H41">
            <v>1</v>
          </cell>
          <cell r="I41">
            <v>40</v>
          </cell>
          <cell r="J41">
            <v>691.60400000000004</v>
          </cell>
          <cell r="K41">
            <v>11.694999999999936</v>
          </cell>
          <cell r="L41">
            <v>200</v>
          </cell>
          <cell r="M41">
            <v>250</v>
          </cell>
          <cell r="V41">
            <v>300</v>
          </cell>
          <cell r="W41">
            <v>140.65979999999999</v>
          </cell>
          <cell r="X41">
            <v>300</v>
          </cell>
          <cell r="Y41">
            <v>10.777236993085445</v>
          </cell>
          <cell r="Z41">
            <v>3.3124176203862086</v>
          </cell>
          <cell r="AD41">
            <v>0</v>
          </cell>
          <cell r="AE41">
            <v>116.55999999999999</v>
          </cell>
          <cell r="AF41">
            <v>112.7346</v>
          </cell>
          <cell r="AG41">
            <v>105.6262</v>
          </cell>
          <cell r="AH41">
            <v>326.392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573</v>
          </cell>
          <cell r="D42">
            <v>1531</v>
          </cell>
          <cell r="E42">
            <v>1119</v>
          </cell>
          <cell r="F42">
            <v>960</v>
          </cell>
          <cell r="G42">
            <v>0</v>
          </cell>
          <cell r="H42">
            <v>0.1</v>
          </cell>
          <cell r="I42">
            <v>730</v>
          </cell>
          <cell r="J42">
            <v>1133</v>
          </cell>
          <cell r="K42">
            <v>-14</v>
          </cell>
          <cell r="L42">
            <v>500</v>
          </cell>
          <cell r="M42">
            <v>0</v>
          </cell>
          <cell r="W42">
            <v>223.8</v>
          </cell>
          <cell r="Y42">
            <v>6.5236818588025018</v>
          </cell>
          <cell r="Z42">
            <v>4.2895442359249332</v>
          </cell>
          <cell r="AD42">
            <v>0</v>
          </cell>
          <cell r="AE42">
            <v>202.6</v>
          </cell>
          <cell r="AF42">
            <v>218.4</v>
          </cell>
          <cell r="AG42">
            <v>181.6</v>
          </cell>
          <cell r="AH42">
            <v>341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851</v>
          </cell>
          <cell r="D43">
            <v>1054</v>
          </cell>
          <cell r="E43">
            <v>1449</v>
          </cell>
          <cell r="F43">
            <v>430</v>
          </cell>
          <cell r="G43">
            <v>0</v>
          </cell>
          <cell r="H43">
            <v>0.35</v>
          </cell>
          <cell r="I43">
            <v>40</v>
          </cell>
          <cell r="J43">
            <v>1468</v>
          </cell>
          <cell r="K43">
            <v>-19</v>
          </cell>
          <cell r="L43">
            <v>250</v>
          </cell>
          <cell r="M43">
            <v>300</v>
          </cell>
          <cell r="V43">
            <v>480</v>
          </cell>
          <cell r="W43">
            <v>289.8</v>
          </cell>
          <cell r="X43">
            <v>350</v>
          </cell>
          <cell r="Y43">
            <v>6.245686680469289</v>
          </cell>
          <cell r="Z43">
            <v>1.4837819185645271</v>
          </cell>
          <cell r="AD43">
            <v>0</v>
          </cell>
          <cell r="AE43">
            <v>321.39999999999998</v>
          </cell>
          <cell r="AF43">
            <v>268</v>
          </cell>
          <cell r="AG43">
            <v>257.39999999999998</v>
          </cell>
          <cell r="AH43">
            <v>410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746.63099999999997</v>
          </cell>
          <cell r="D44">
            <v>800.476</v>
          </cell>
          <cell r="E44">
            <v>825.51499999999999</v>
          </cell>
          <cell r="F44">
            <v>674.61099999999999</v>
          </cell>
          <cell r="G44">
            <v>0</v>
          </cell>
          <cell r="H44">
            <v>1</v>
          </cell>
          <cell r="I44">
            <v>40</v>
          </cell>
          <cell r="J44">
            <v>887.851</v>
          </cell>
          <cell r="K44">
            <v>-62.336000000000013</v>
          </cell>
          <cell r="L44">
            <v>0</v>
          </cell>
          <cell r="M44">
            <v>100</v>
          </cell>
          <cell r="V44">
            <v>50</v>
          </cell>
          <cell r="W44">
            <v>165.10300000000001</v>
          </cell>
          <cell r="X44">
            <v>50</v>
          </cell>
          <cell r="Y44">
            <v>5.2973658867494837</v>
          </cell>
          <cell r="Z44">
            <v>4.0860008600691691</v>
          </cell>
          <cell r="AD44">
            <v>0</v>
          </cell>
          <cell r="AE44">
            <v>203.8092</v>
          </cell>
          <cell r="AF44">
            <v>249.10380000000001</v>
          </cell>
          <cell r="AG44">
            <v>229.65559999999999</v>
          </cell>
          <cell r="AH44">
            <v>87.412000000000006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720</v>
          </cell>
          <cell r="D45">
            <v>1197</v>
          </cell>
          <cell r="E45">
            <v>1434</v>
          </cell>
          <cell r="F45">
            <v>457</v>
          </cell>
          <cell r="G45">
            <v>0</v>
          </cell>
          <cell r="H45">
            <v>0.4</v>
          </cell>
          <cell r="I45">
            <v>35</v>
          </cell>
          <cell r="J45">
            <v>1454</v>
          </cell>
          <cell r="K45">
            <v>-20</v>
          </cell>
          <cell r="L45">
            <v>350</v>
          </cell>
          <cell r="M45">
            <v>220</v>
          </cell>
          <cell r="V45">
            <v>450</v>
          </cell>
          <cell r="W45">
            <v>286.8</v>
          </cell>
          <cell r="X45">
            <v>300</v>
          </cell>
          <cell r="Y45">
            <v>6.1959553695955369</v>
          </cell>
          <cell r="Z45">
            <v>1.5934449093444909</v>
          </cell>
          <cell r="AD45">
            <v>0</v>
          </cell>
          <cell r="AE45">
            <v>292.8</v>
          </cell>
          <cell r="AF45">
            <v>266.60000000000002</v>
          </cell>
          <cell r="AG45">
            <v>259</v>
          </cell>
          <cell r="AH45">
            <v>395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2351</v>
          </cell>
          <cell r="D46">
            <v>2100</v>
          </cell>
          <cell r="E46">
            <v>3146</v>
          </cell>
          <cell r="F46">
            <v>1252</v>
          </cell>
          <cell r="G46" t="str">
            <v>оконч</v>
          </cell>
          <cell r="H46">
            <v>0.4</v>
          </cell>
          <cell r="I46">
            <v>40</v>
          </cell>
          <cell r="J46">
            <v>3202</v>
          </cell>
          <cell r="K46">
            <v>-56</v>
          </cell>
          <cell r="L46">
            <v>500</v>
          </cell>
          <cell r="M46">
            <v>650</v>
          </cell>
          <cell r="V46">
            <v>800</v>
          </cell>
          <cell r="W46">
            <v>629.20000000000005</v>
          </cell>
          <cell r="X46">
            <v>700</v>
          </cell>
          <cell r="Y46">
            <v>6.201525746980292</v>
          </cell>
          <cell r="Z46">
            <v>1.989828353464717</v>
          </cell>
          <cell r="AD46">
            <v>0</v>
          </cell>
          <cell r="AE46">
            <v>722</v>
          </cell>
          <cell r="AF46">
            <v>673.4</v>
          </cell>
          <cell r="AG46">
            <v>586.20000000000005</v>
          </cell>
          <cell r="AH46">
            <v>698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82.497</v>
          </cell>
          <cell r="D47">
            <v>207.07400000000001</v>
          </cell>
          <cell r="E47">
            <v>193.63800000000001</v>
          </cell>
          <cell r="F47">
            <v>94.465000000000003</v>
          </cell>
          <cell r="G47" t="str">
            <v>лид, я</v>
          </cell>
          <cell r="H47">
            <v>1</v>
          </cell>
          <cell r="I47">
            <v>40</v>
          </cell>
          <cell r="J47">
            <v>195.24700000000001</v>
          </cell>
          <cell r="K47">
            <v>-1.6090000000000089</v>
          </cell>
          <cell r="L47">
            <v>30</v>
          </cell>
          <cell r="M47">
            <v>40</v>
          </cell>
          <cell r="V47">
            <v>40</v>
          </cell>
          <cell r="W47">
            <v>38.727600000000002</v>
          </cell>
          <cell r="X47">
            <v>40</v>
          </cell>
          <cell r="Y47">
            <v>6.3124231814003444</v>
          </cell>
          <cell r="Z47">
            <v>2.4392164761048969</v>
          </cell>
          <cell r="AD47">
            <v>0</v>
          </cell>
          <cell r="AE47">
            <v>39.221600000000002</v>
          </cell>
          <cell r="AF47">
            <v>37.920200000000001</v>
          </cell>
          <cell r="AG47">
            <v>35.980399999999996</v>
          </cell>
          <cell r="AH47">
            <v>27.986999999999998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335.21300000000002</v>
          </cell>
          <cell r="D48">
            <v>666.678</v>
          </cell>
          <cell r="E48">
            <v>653.38300000000004</v>
          </cell>
          <cell r="F48">
            <v>332.59699999999998</v>
          </cell>
          <cell r="G48" t="str">
            <v>ткмай</v>
          </cell>
          <cell r="H48">
            <v>1</v>
          </cell>
          <cell r="I48">
            <v>40</v>
          </cell>
          <cell r="J48">
            <v>676.22799999999995</v>
          </cell>
          <cell r="K48">
            <v>-22.844999999999914</v>
          </cell>
          <cell r="L48">
            <v>90</v>
          </cell>
          <cell r="M48">
            <v>160</v>
          </cell>
          <cell r="V48">
            <v>100</v>
          </cell>
          <cell r="W48">
            <v>130.67660000000001</v>
          </cell>
          <cell r="X48">
            <v>140</v>
          </cell>
          <cell r="Y48">
            <v>6.294906662707783</v>
          </cell>
          <cell r="Z48">
            <v>2.5451917175684091</v>
          </cell>
          <cell r="AD48">
            <v>0</v>
          </cell>
          <cell r="AE48">
            <v>137.62700000000001</v>
          </cell>
          <cell r="AF48">
            <v>137.84960000000001</v>
          </cell>
          <cell r="AG48">
            <v>132.5752</v>
          </cell>
          <cell r="AH48">
            <v>160.69900000000001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781</v>
          </cell>
          <cell r="D49">
            <v>1394</v>
          </cell>
          <cell r="E49">
            <v>1551</v>
          </cell>
          <cell r="F49">
            <v>600</v>
          </cell>
          <cell r="G49" t="str">
            <v>лид, я</v>
          </cell>
          <cell r="H49">
            <v>0.35</v>
          </cell>
          <cell r="I49">
            <v>40</v>
          </cell>
          <cell r="J49">
            <v>1590</v>
          </cell>
          <cell r="K49">
            <v>-39</v>
          </cell>
          <cell r="L49">
            <v>350</v>
          </cell>
          <cell r="M49">
            <v>300</v>
          </cell>
          <cell r="V49">
            <v>350</v>
          </cell>
          <cell r="W49">
            <v>310.2</v>
          </cell>
          <cell r="X49">
            <v>350</v>
          </cell>
          <cell r="Y49">
            <v>6.2862669245647975</v>
          </cell>
          <cell r="Z49">
            <v>1.9342359767891684</v>
          </cell>
          <cell r="AD49">
            <v>0</v>
          </cell>
          <cell r="AE49">
            <v>323.60000000000002</v>
          </cell>
          <cell r="AF49">
            <v>300.60000000000002</v>
          </cell>
          <cell r="AG49">
            <v>294.8</v>
          </cell>
          <cell r="AH49">
            <v>372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1083</v>
          </cell>
          <cell r="D50">
            <v>3486</v>
          </cell>
          <cell r="E50">
            <v>3040</v>
          </cell>
          <cell r="F50">
            <v>1245</v>
          </cell>
          <cell r="G50" t="str">
            <v>бонмай</v>
          </cell>
          <cell r="H50">
            <v>0.35</v>
          </cell>
          <cell r="I50">
            <v>40</v>
          </cell>
          <cell r="J50">
            <v>2588</v>
          </cell>
          <cell r="K50">
            <v>452</v>
          </cell>
          <cell r="L50">
            <v>650</v>
          </cell>
          <cell r="M50">
            <v>600</v>
          </cell>
          <cell r="V50">
            <v>700</v>
          </cell>
          <cell r="W50">
            <v>608</v>
          </cell>
          <cell r="X50">
            <v>650</v>
          </cell>
          <cell r="Y50">
            <v>6.3240131578947372</v>
          </cell>
          <cell r="Z50">
            <v>2.0476973684210527</v>
          </cell>
          <cell r="AD50">
            <v>0</v>
          </cell>
          <cell r="AE50">
            <v>680.4</v>
          </cell>
          <cell r="AF50">
            <v>594.6</v>
          </cell>
          <cell r="AG50">
            <v>583.20000000000005</v>
          </cell>
          <cell r="AH50">
            <v>666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958</v>
          </cell>
          <cell r="D51">
            <v>1555</v>
          </cell>
          <cell r="E51">
            <v>1549</v>
          </cell>
          <cell r="F51">
            <v>941</v>
          </cell>
          <cell r="G51">
            <v>0</v>
          </cell>
          <cell r="H51">
            <v>0.4</v>
          </cell>
          <cell r="I51">
            <v>35</v>
          </cell>
          <cell r="J51">
            <v>1567</v>
          </cell>
          <cell r="K51">
            <v>-18</v>
          </cell>
          <cell r="L51">
            <v>250</v>
          </cell>
          <cell r="M51">
            <v>250</v>
          </cell>
          <cell r="V51">
            <v>200</v>
          </cell>
          <cell r="W51">
            <v>309.8</v>
          </cell>
          <cell r="X51">
            <v>300</v>
          </cell>
          <cell r="Y51">
            <v>6.2653324725629433</v>
          </cell>
          <cell r="Z51">
            <v>3.0374435119431888</v>
          </cell>
          <cell r="AD51">
            <v>0</v>
          </cell>
          <cell r="AE51">
            <v>361.2</v>
          </cell>
          <cell r="AF51">
            <v>366.8</v>
          </cell>
          <cell r="AG51">
            <v>313.8</v>
          </cell>
          <cell r="AH51">
            <v>374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196.51300000000001</v>
          </cell>
          <cell r="D52">
            <v>339.44</v>
          </cell>
          <cell r="E52">
            <v>335.57600000000002</v>
          </cell>
          <cell r="F52">
            <v>195.905</v>
          </cell>
          <cell r="G52" t="str">
            <v>оконч</v>
          </cell>
          <cell r="H52">
            <v>1</v>
          </cell>
          <cell r="I52">
            <v>50</v>
          </cell>
          <cell r="J52">
            <v>339.51499999999999</v>
          </cell>
          <cell r="K52">
            <v>-3.9389999999999645</v>
          </cell>
          <cell r="L52">
            <v>50</v>
          </cell>
          <cell r="M52">
            <v>50</v>
          </cell>
          <cell r="V52">
            <v>70</v>
          </cell>
          <cell r="W52">
            <v>67.115200000000002</v>
          </cell>
          <cell r="X52">
            <v>60</v>
          </cell>
          <cell r="Y52">
            <v>6.3458799198989198</v>
          </cell>
          <cell r="Z52">
            <v>2.9189363959281951</v>
          </cell>
          <cell r="AD52">
            <v>0</v>
          </cell>
          <cell r="AE52">
            <v>72.792200000000008</v>
          </cell>
          <cell r="AF52">
            <v>74.838800000000006</v>
          </cell>
          <cell r="AG52">
            <v>64.268799999999999</v>
          </cell>
          <cell r="AH52">
            <v>107.003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1281.029</v>
          </cell>
          <cell r="D53">
            <v>1328.1379999999999</v>
          </cell>
          <cell r="E53">
            <v>1197.729</v>
          </cell>
          <cell r="F53">
            <v>1135.008</v>
          </cell>
          <cell r="G53" t="str">
            <v>н</v>
          </cell>
          <cell r="H53">
            <v>1</v>
          </cell>
          <cell r="I53">
            <v>50</v>
          </cell>
          <cell r="J53">
            <v>1204.5</v>
          </cell>
          <cell r="K53">
            <v>-6.7709999999999582</v>
          </cell>
          <cell r="L53">
            <v>200</v>
          </cell>
          <cell r="M53">
            <v>250</v>
          </cell>
          <cell r="V53">
            <v>200</v>
          </cell>
          <cell r="W53">
            <v>239.54580000000001</v>
          </cell>
          <cell r="X53">
            <v>250</v>
          </cell>
          <cell r="Y53">
            <v>8.4952773123135525</v>
          </cell>
          <cell r="Z53">
            <v>4.7381669810115641</v>
          </cell>
          <cell r="AD53">
            <v>0</v>
          </cell>
          <cell r="AE53">
            <v>320.44140000000004</v>
          </cell>
          <cell r="AF53">
            <v>315.68259999999998</v>
          </cell>
          <cell r="AG53">
            <v>260.19940000000003</v>
          </cell>
          <cell r="AH53">
            <v>286.19499999999999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52.807000000000002</v>
          </cell>
          <cell r="E54">
            <v>39.042000000000002</v>
          </cell>
          <cell r="F54">
            <v>13.765000000000001</v>
          </cell>
          <cell r="G54">
            <v>0</v>
          </cell>
          <cell r="H54">
            <v>1</v>
          </cell>
          <cell r="I54">
            <v>50</v>
          </cell>
          <cell r="J54">
            <v>40.6</v>
          </cell>
          <cell r="K54">
            <v>-1.5579999999999998</v>
          </cell>
          <cell r="L54">
            <v>20</v>
          </cell>
          <cell r="M54">
            <v>20</v>
          </cell>
          <cell r="W54">
            <v>7.8084000000000007</v>
          </cell>
          <cell r="Y54">
            <v>6.8855335279954915</v>
          </cell>
          <cell r="Z54">
            <v>1.762845141130065</v>
          </cell>
          <cell r="AD54">
            <v>0</v>
          </cell>
          <cell r="AE54">
            <v>4.7671999999999999</v>
          </cell>
          <cell r="AF54">
            <v>5.9984000000000002</v>
          </cell>
          <cell r="AG54">
            <v>8.0754000000000001</v>
          </cell>
          <cell r="AH54">
            <v>9.11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3996.4630000000002</v>
          </cell>
          <cell r="D55">
            <v>3197.098</v>
          </cell>
          <cell r="E55">
            <v>4973.7299999999996</v>
          </cell>
          <cell r="F55">
            <v>2163.0390000000002</v>
          </cell>
          <cell r="G55" t="str">
            <v>ткмай</v>
          </cell>
          <cell r="H55">
            <v>1</v>
          </cell>
          <cell r="I55">
            <v>40</v>
          </cell>
          <cell r="J55">
            <v>4859.8919999999998</v>
          </cell>
          <cell r="K55">
            <v>113.83799999999974</v>
          </cell>
          <cell r="L55">
            <v>700</v>
          </cell>
          <cell r="M55">
            <v>1700</v>
          </cell>
          <cell r="V55">
            <v>600</v>
          </cell>
          <cell r="W55">
            <v>994.74599999999987</v>
          </cell>
          <cell r="X55">
            <v>1000</v>
          </cell>
          <cell r="Y55">
            <v>6.1955906331867645</v>
          </cell>
          <cell r="Z55">
            <v>2.1744636319221193</v>
          </cell>
          <cell r="AD55">
            <v>0</v>
          </cell>
          <cell r="AE55">
            <v>1194.9936</v>
          </cell>
          <cell r="AF55">
            <v>1177.6822</v>
          </cell>
          <cell r="AG55">
            <v>1101.9947999999999</v>
          </cell>
          <cell r="AH55">
            <v>1206.529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3981</v>
          </cell>
          <cell r="D56">
            <v>11596</v>
          </cell>
          <cell r="E56">
            <v>6901</v>
          </cell>
          <cell r="F56">
            <v>4060</v>
          </cell>
          <cell r="G56" t="str">
            <v>бонмай</v>
          </cell>
          <cell r="H56">
            <v>0.45</v>
          </cell>
          <cell r="I56">
            <v>50</v>
          </cell>
          <cell r="J56">
            <v>4899</v>
          </cell>
          <cell r="K56">
            <v>2002</v>
          </cell>
          <cell r="L56">
            <v>800</v>
          </cell>
          <cell r="M56">
            <v>900</v>
          </cell>
          <cell r="T56">
            <v>1150</v>
          </cell>
          <cell r="V56">
            <v>400</v>
          </cell>
          <cell r="W56">
            <v>1020.2</v>
          </cell>
          <cell r="X56">
            <v>1000</v>
          </cell>
          <cell r="Y56">
            <v>7.0182317192707311</v>
          </cell>
          <cell r="Z56">
            <v>3.9796118408155263</v>
          </cell>
          <cell r="AD56">
            <v>1800</v>
          </cell>
          <cell r="AE56">
            <v>1346.8</v>
          </cell>
          <cell r="AF56">
            <v>1186.8</v>
          </cell>
          <cell r="AG56">
            <v>1081</v>
          </cell>
          <cell r="AH56">
            <v>754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2786</v>
          </cell>
          <cell r="D57">
            <v>10424</v>
          </cell>
          <cell r="E57">
            <v>4385</v>
          </cell>
          <cell r="F57">
            <v>2649</v>
          </cell>
          <cell r="G57" t="str">
            <v>акяб</v>
          </cell>
          <cell r="H57">
            <v>0.45</v>
          </cell>
          <cell r="I57">
            <v>50</v>
          </cell>
          <cell r="J57">
            <v>4457</v>
          </cell>
          <cell r="K57">
            <v>-72</v>
          </cell>
          <cell r="L57">
            <v>400</v>
          </cell>
          <cell r="M57">
            <v>500</v>
          </cell>
          <cell r="T57">
            <v>1000</v>
          </cell>
          <cell r="V57">
            <v>800</v>
          </cell>
          <cell r="W57">
            <v>847</v>
          </cell>
          <cell r="X57">
            <v>900</v>
          </cell>
          <cell r="Y57">
            <v>6.1971664698937428</v>
          </cell>
          <cell r="Z57">
            <v>3.1275088547815821</v>
          </cell>
          <cell r="AD57">
            <v>150</v>
          </cell>
          <cell r="AE57">
            <v>995.6</v>
          </cell>
          <cell r="AF57">
            <v>871.2</v>
          </cell>
          <cell r="AG57">
            <v>779</v>
          </cell>
          <cell r="AH57">
            <v>1119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1079</v>
          </cell>
          <cell r="D58">
            <v>2786</v>
          </cell>
          <cell r="E58">
            <v>1333</v>
          </cell>
          <cell r="F58">
            <v>888</v>
          </cell>
          <cell r="G58">
            <v>0</v>
          </cell>
          <cell r="H58">
            <v>0.45</v>
          </cell>
          <cell r="I58">
            <v>50</v>
          </cell>
          <cell r="J58">
            <v>1360</v>
          </cell>
          <cell r="K58">
            <v>-27</v>
          </cell>
          <cell r="L58">
            <v>200</v>
          </cell>
          <cell r="M58">
            <v>600</v>
          </cell>
          <cell r="V58">
            <v>200</v>
          </cell>
          <cell r="W58">
            <v>266.60000000000002</v>
          </cell>
          <cell r="X58">
            <v>250</v>
          </cell>
          <cell r="Y58">
            <v>8.0195048762190542</v>
          </cell>
          <cell r="Z58">
            <v>3.3308327081770441</v>
          </cell>
          <cell r="AD58">
            <v>0</v>
          </cell>
          <cell r="AE58">
            <v>321.60000000000002</v>
          </cell>
          <cell r="AF58">
            <v>272.2</v>
          </cell>
          <cell r="AG58">
            <v>213.4</v>
          </cell>
          <cell r="AH58">
            <v>386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231</v>
          </cell>
          <cell r="D59">
            <v>902</v>
          </cell>
          <cell r="E59">
            <v>699</v>
          </cell>
          <cell r="F59">
            <v>426</v>
          </cell>
          <cell r="G59">
            <v>0</v>
          </cell>
          <cell r="H59">
            <v>0.4</v>
          </cell>
          <cell r="I59">
            <v>40</v>
          </cell>
          <cell r="J59">
            <v>786</v>
          </cell>
          <cell r="K59">
            <v>-87</v>
          </cell>
          <cell r="L59">
            <v>150</v>
          </cell>
          <cell r="M59">
            <v>120</v>
          </cell>
          <cell r="V59">
            <v>40</v>
          </cell>
          <cell r="W59">
            <v>139.80000000000001</v>
          </cell>
          <cell r="X59">
            <v>120</v>
          </cell>
          <cell r="Y59">
            <v>6.1230329041487837</v>
          </cell>
          <cell r="Z59">
            <v>3.0472103004291844</v>
          </cell>
          <cell r="AD59">
            <v>0</v>
          </cell>
          <cell r="AE59">
            <v>81.599999999999994</v>
          </cell>
          <cell r="AF59">
            <v>78.400000000000006</v>
          </cell>
          <cell r="AG59">
            <v>94.4</v>
          </cell>
          <cell r="AH59">
            <v>214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209</v>
          </cell>
          <cell r="D60">
            <v>394</v>
          </cell>
          <cell r="E60">
            <v>555</v>
          </cell>
          <cell r="F60">
            <v>13</v>
          </cell>
          <cell r="G60">
            <v>0</v>
          </cell>
          <cell r="H60">
            <v>0.4</v>
          </cell>
          <cell r="I60">
            <v>40</v>
          </cell>
          <cell r="J60">
            <v>617</v>
          </cell>
          <cell r="K60">
            <v>-62</v>
          </cell>
          <cell r="L60">
            <v>80</v>
          </cell>
          <cell r="M60">
            <v>150</v>
          </cell>
          <cell r="V60">
            <v>250</v>
          </cell>
          <cell r="W60">
            <v>111</v>
          </cell>
          <cell r="X60">
            <v>180</v>
          </cell>
          <cell r="Y60">
            <v>6.0630630630630629</v>
          </cell>
          <cell r="Z60">
            <v>0.11711711711711711</v>
          </cell>
          <cell r="AD60">
            <v>0</v>
          </cell>
          <cell r="AE60">
            <v>83</v>
          </cell>
          <cell r="AF60">
            <v>79.2</v>
          </cell>
          <cell r="AG60">
            <v>85.6</v>
          </cell>
          <cell r="AH60">
            <v>162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588.06399999999996</v>
          </cell>
          <cell r="D61">
            <v>1624.1010000000001</v>
          </cell>
          <cell r="E61">
            <v>979.25099999999998</v>
          </cell>
          <cell r="F61">
            <v>466.59800000000001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1001.513</v>
          </cell>
          <cell r="K61">
            <v>-22.262000000000057</v>
          </cell>
          <cell r="L61">
            <v>200</v>
          </cell>
          <cell r="M61">
            <v>250</v>
          </cell>
          <cell r="V61">
            <v>100</v>
          </cell>
          <cell r="W61">
            <v>195.8502</v>
          </cell>
          <cell r="X61">
            <v>200</v>
          </cell>
          <cell r="Y61">
            <v>6.2118803044367583</v>
          </cell>
          <cell r="Z61">
            <v>2.3824228925985267</v>
          </cell>
          <cell r="AD61">
            <v>0</v>
          </cell>
          <cell r="AE61">
            <v>234.137</v>
          </cell>
          <cell r="AF61">
            <v>197.85640000000001</v>
          </cell>
          <cell r="AG61">
            <v>213.25880000000001</v>
          </cell>
          <cell r="AH61">
            <v>218.715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1026</v>
          </cell>
          <cell r="D62">
            <v>1011</v>
          </cell>
          <cell r="E62">
            <v>728</v>
          </cell>
          <cell r="F62">
            <v>1298</v>
          </cell>
          <cell r="G62">
            <v>0</v>
          </cell>
          <cell r="H62">
            <v>0.1</v>
          </cell>
          <cell r="I62">
            <v>730</v>
          </cell>
          <cell r="J62">
            <v>736</v>
          </cell>
          <cell r="K62">
            <v>-8</v>
          </cell>
          <cell r="L62">
            <v>0</v>
          </cell>
          <cell r="M62">
            <v>0</v>
          </cell>
          <cell r="W62">
            <v>145.6</v>
          </cell>
          <cell r="Y62">
            <v>8.914835164835166</v>
          </cell>
          <cell r="Z62">
            <v>8.914835164835166</v>
          </cell>
          <cell r="AD62">
            <v>0</v>
          </cell>
          <cell r="AE62">
            <v>138.6</v>
          </cell>
          <cell r="AF62">
            <v>156.6</v>
          </cell>
          <cell r="AG62">
            <v>118.8</v>
          </cell>
          <cell r="AH62">
            <v>221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116.645</v>
          </cell>
          <cell r="D63">
            <v>238.899</v>
          </cell>
          <cell r="E63">
            <v>264.02100000000002</v>
          </cell>
          <cell r="F63">
            <v>83.67</v>
          </cell>
          <cell r="G63">
            <v>0</v>
          </cell>
          <cell r="H63">
            <v>1</v>
          </cell>
          <cell r="I63">
            <v>50</v>
          </cell>
          <cell r="J63">
            <v>282.65899999999999</v>
          </cell>
          <cell r="K63">
            <v>-18.637999999999977</v>
          </cell>
          <cell r="L63">
            <v>60</v>
          </cell>
          <cell r="M63">
            <v>90</v>
          </cell>
          <cell r="V63">
            <v>40</v>
          </cell>
          <cell r="W63">
            <v>52.804200000000002</v>
          </cell>
          <cell r="X63">
            <v>50</v>
          </cell>
          <cell r="Y63">
            <v>6.1296260524730988</v>
          </cell>
          <cell r="Z63">
            <v>1.5845330485075051</v>
          </cell>
          <cell r="AD63">
            <v>0</v>
          </cell>
          <cell r="AE63">
            <v>72.574399999999997</v>
          </cell>
          <cell r="AF63">
            <v>85.948800000000006</v>
          </cell>
          <cell r="AG63">
            <v>85.130200000000002</v>
          </cell>
          <cell r="AH63">
            <v>57.244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1847</v>
          </cell>
          <cell r="D64">
            <v>4776</v>
          </cell>
          <cell r="E64">
            <v>4744</v>
          </cell>
          <cell r="F64">
            <v>1848</v>
          </cell>
          <cell r="G64">
            <v>0</v>
          </cell>
          <cell r="H64">
            <v>0.4</v>
          </cell>
          <cell r="I64">
            <v>40</v>
          </cell>
          <cell r="J64">
            <v>4767</v>
          </cell>
          <cell r="K64">
            <v>-23</v>
          </cell>
          <cell r="L64">
            <v>700</v>
          </cell>
          <cell r="M64">
            <v>1000</v>
          </cell>
          <cell r="T64">
            <v>696</v>
          </cell>
          <cell r="V64">
            <v>500</v>
          </cell>
          <cell r="W64">
            <v>768.8</v>
          </cell>
          <cell r="X64">
            <v>750</v>
          </cell>
          <cell r="Y64">
            <v>6.2408949011446415</v>
          </cell>
          <cell r="Z64">
            <v>2.4037460978147762</v>
          </cell>
          <cell r="AD64">
            <v>900</v>
          </cell>
          <cell r="AE64">
            <v>839.6</v>
          </cell>
          <cell r="AF64">
            <v>808.6</v>
          </cell>
          <cell r="AG64">
            <v>767.4</v>
          </cell>
          <cell r="AH64">
            <v>877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1774</v>
          </cell>
          <cell r="D65">
            <v>3209</v>
          </cell>
          <cell r="E65">
            <v>3233</v>
          </cell>
          <cell r="F65">
            <v>1683</v>
          </cell>
          <cell r="G65">
            <v>0</v>
          </cell>
          <cell r="H65">
            <v>0.4</v>
          </cell>
          <cell r="I65">
            <v>40</v>
          </cell>
          <cell r="J65">
            <v>3293</v>
          </cell>
          <cell r="K65">
            <v>-60</v>
          </cell>
          <cell r="L65">
            <v>700</v>
          </cell>
          <cell r="M65">
            <v>450</v>
          </cell>
          <cell r="V65">
            <v>550</v>
          </cell>
          <cell r="W65">
            <v>646.6</v>
          </cell>
          <cell r="X65">
            <v>650</v>
          </cell>
          <cell r="Y65">
            <v>6.237240952675533</v>
          </cell>
          <cell r="Z65">
            <v>2.6028456541911535</v>
          </cell>
          <cell r="AD65">
            <v>0</v>
          </cell>
          <cell r="AE65">
            <v>778.8</v>
          </cell>
          <cell r="AF65">
            <v>696.6</v>
          </cell>
          <cell r="AG65">
            <v>638.4</v>
          </cell>
          <cell r="AH65">
            <v>751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334.19400000000002</v>
          </cell>
          <cell r="D66">
            <v>626.40099999999995</v>
          </cell>
          <cell r="E66">
            <v>651.32899999999995</v>
          </cell>
          <cell r="F66">
            <v>304.72300000000001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603.30200000000002</v>
          </cell>
          <cell r="K66">
            <v>48.02699999999993</v>
          </cell>
          <cell r="L66">
            <v>50</v>
          </cell>
          <cell r="M66">
            <v>120</v>
          </cell>
          <cell r="V66">
            <v>200</v>
          </cell>
          <cell r="W66">
            <v>130.26579999999998</v>
          </cell>
          <cell r="X66">
            <v>140</v>
          </cell>
          <cell r="Y66">
            <v>6.2543123367760387</v>
          </cell>
          <cell r="Z66">
            <v>2.3392402303597724</v>
          </cell>
          <cell r="AD66">
            <v>0</v>
          </cell>
          <cell r="AE66">
            <v>135.94559999999998</v>
          </cell>
          <cell r="AF66">
            <v>136.72020000000001</v>
          </cell>
          <cell r="AG66">
            <v>117.68900000000001</v>
          </cell>
          <cell r="AH66">
            <v>157.869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86.873000000000005</v>
          </cell>
          <cell r="D67">
            <v>346.13799999999998</v>
          </cell>
          <cell r="E67">
            <v>285.34199999999998</v>
          </cell>
          <cell r="F67">
            <v>145.965</v>
          </cell>
          <cell r="G67">
            <v>0</v>
          </cell>
          <cell r="H67">
            <v>1</v>
          </cell>
          <cell r="I67">
            <v>40</v>
          </cell>
          <cell r="J67">
            <v>267.22800000000001</v>
          </cell>
          <cell r="K67">
            <v>18.113999999999976</v>
          </cell>
          <cell r="L67">
            <v>50</v>
          </cell>
          <cell r="M67">
            <v>50</v>
          </cell>
          <cell r="V67">
            <v>50</v>
          </cell>
          <cell r="W67">
            <v>57.068399999999997</v>
          </cell>
          <cell r="X67">
            <v>60</v>
          </cell>
          <cell r="Y67">
            <v>6.2375149820215752</v>
          </cell>
          <cell r="Z67">
            <v>2.5577202094328912</v>
          </cell>
          <cell r="AD67">
            <v>0</v>
          </cell>
          <cell r="AE67">
            <v>56.971600000000002</v>
          </cell>
          <cell r="AF67">
            <v>52.696799999999996</v>
          </cell>
          <cell r="AG67">
            <v>55.5732</v>
          </cell>
          <cell r="AH67">
            <v>64.793999999999997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231.114</v>
          </cell>
          <cell r="D68">
            <v>1258.0039999999999</v>
          </cell>
          <cell r="E68">
            <v>914.44500000000005</v>
          </cell>
          <cell r="F68">
            <v>556.64300000000003</v>
          </cell>
          <cell r="G68" t="str">
            <v>ябл</v>
          </cell>
          <cell r="H68">
            <v>1</v>
          </cell>
          <cell r="I68">
            <v>40</v>
          </cell>
          <cell r="J68">
            <v>893.24300000000005</v>
          </cell>
          <cell r="K68">
            <v>21.201999999999998</v>
          </cell>
          <cell r="L68">
            <v>250</v>
          </cell>
          <cell r="M68">
            <v>300</v>
          </cell>
          <cell r="V68">
            <v>200</v>
          </cell>
          <cell r="W68">
            <v>182.88900000000001</v>
          </cell>
          <cell r="X68">
            <v>250</v>
          </cell>
          <cell r="Y68">
            <v>8.5114085592900608</v>
          </cell>
          <cell r="Z68">
            <v>3.0436111521195919</v>
          </cell>
          <cell r="AD68">
            <v>0</v>
          </cell>
          <cell r="AE68">
            <v>157.5222</v>
          </cell>
          <cell r="AF68">
            <v>143.8614</v>
          </cell>
          <cell r="AG68">
            <v>164.94040000000001</v>
          </cell>
          <cell r="AH68">
            <v>339.98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223.52799999999999</v>
          </cell>
          <cell r="D69">
            <v>217.90700000000001</v>
          </cell>
          <cell r="E69">
            <v>316.69299999999998</v>
          </cell>
          <cell r="F69">
            <v>120.21599999999999</v>
          </cell>
          <cell r="G69">
            <v>0</v>
          </cell>
          <cell r="H69">
            <v>1</v>
          </cell>
          <cell r="I69">
            <v>40</v>
          </cell>
          <cell r="J69">
            <v>338.86200000000002</v>
          </cell>
          <cell r="K69">
            <v>-22.16900000000004</v>
          </cell>
          <cell r="L69">
            <v>100</v>
          </cell>
          <cell r="M69">
            <v>140</v>
          </cell>
          <cell r="W69">
            <v>63.3386</v>
          </cell>
          <cell r="X69">
            <v>30</v>
          </cell>
          <cell r="Y69">
            <v>6.1607929445867136</v>
          </cell>
          <cell r="Z69">
            <v>1.8979895356070389</v>
          </cell>
          <cell r="AD69">
            <v>0</v>
          </cell>
          <cell r="AE69">
            <v>63.776800000000001</v>
          </cell>
          <cell r="AF69">
            <v>67.5244</v>
          </cell>
          <cell r="AG69">
            <v>68.034199999999998</v>
          </cell>
          <cell r="AH69">
            <v>23.782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73</v>
          </cell>
          <cell r="D70">
            <v>138</v>
          </cell>
          <cell r="E70">
            <v>143</v>
          </cell>
          <cell r="F70">
            <v>67</v>
          </cell>
          <cell r="G70" t="str">
            <v>дк</v>
          </cell>
          <cell r="H70">
            <v>0.6</v>
          </cell>
          <cell r="I70">
            <v>60</v>
          </cell>
          <cell r="J70">
            <v>153</v>
          </cell>
          <cell r="K70">
            <v>-10</v>
          </cell>
          <cell r="L70">
            <v>70</v>
          </cell>
          <cell r="M70">
            <v>0</v>
          </cell>
          <cell r="V70">
            <v>20</v>
          </cell>
          <cell r="W70">
            <v>28.6</v>
          </cell>
          <cell r="X70">
            <v>30</v>
          </cell>
          <cell r="Y70">
            <v>6.5384615384615383</v>
          </cell>
          <cell r="Z70">
            <v>2.3426573426573425</v>
          </cell>
          <cell r="AD70">
            <v>0</v>
          </cell>
          <cell r="AE70">
            <v>26.8</v>
          </cell>
          <cell r="AF70">
            <v>32.799999999999997</v>
          </cell>
          <cell r="AG70">
            <v>29</v>
          </cell>
          <cell r="AH70">
            <v>30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294</v>
          </cell>
          <cell r="D71">
            <v>251</v>
          </cell>
          <cell r="E71">
            <v>441</v>
          </cell>
          <cell r="F71">
            <v>94</v>
          </cell>
          <cell r="G71" t="str">
            <v>ябл</v>
          </cell>
          <cell r="H71">
            <v>0.6</v>
          </cell>
          <cell r="I71">
            <v>60</v>
          </cell>
          <cell r="J71">
            <v>439</v>
          </cell>
          <cell r="K71">
            <v>2</v>
          </cell>
          <cell r="L71">
            <v>70</v>
          </cell>
          <cell r="M71">
            <v>70</v>
          </cell>
          <cell r="V71">
            <v>200</v>
          </cell>
          <cell r="W71">
            <v>88.2</v>
          </cell>
          <cell r="X71">
            <v>120</v>
          </cell>
          <cell r="Y71">
            <v>6.2811791383219955</v>
          </cell>
          <cell r="Z71">
            <v>1.0657596371882085</v>
          </cell>
          <cell r="AD71">
            <v>0</v>
          </cell>
          <cell r="AE71">
            <v>104</v>
          </cell>
          <cell r="AF71">
            <v>80.8</v>
          </cell>
          <cell r="AG71">
            <v>70.2</v>
          </cell>
          <cell r="AH71">
            <v>99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334</v>
          </cell>
          <cell r="D72">
            <v>543</v>
          </cell>
          <cell r="E72">
            <v>550</v>
          </cell>
          <cell r="F72">
            <v>315</v>
          </cell>
          <cell r="G72" t="str">
            <v>ябл</v>
          </cell>
          <cell r="H72">
            <v>0.6</v>
          </cell>
          <cell r="I72">
            <v>60</v>
          </cell>
          <cell r="J72">
            <v>552</v>
          </cell>
          <cell r="K72">
            <v>-2</v>
          </cell>
          <cell r="L72">
            <v>110</v>
          </cell>
          <cell r="M72">
            <v>50</v>
          </cell>
          <cell r="V72">
            <v>100</v>
          </cell>
          <cell r="W72">
            <v>110</v>
          </cell>
          <cell r="X72">
            <v>120</v>
          </cell>
          <cell r="Y72">
            <v>6.3181818181818183</v>
          </cell>
          <cell r="Z72">
            <v>2.8636363636363638</v>
          </cell>
          <cell r="AD72">
            <v>0</v>
          </cell>
          <cell r="AE72">
            <v>148.6</v>
          </cell>
          <cell r="AF72">
            <v>118.4</v>
          </cell>
          <cell r="AG72">
            <v>108.2</v>
          </cell>
          <cell r="AH72">
            <v>129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171.517</v>
          </cell>
          <cell r="D73">
            <v>108.39</v>
          </cell>
          <cell r="E73">
            <v>253.20599999999999</v>
          </cell>
          <cell r="F73">
            <v>24.111999999999998</v>
          </cell>
          <cell r="G73">
            <v>0</v>
          </cell>
          <cell r="H73">
            <v>1</v>
          </cell>
          <cell r="I73">
            <v>30</v>
          </cell>
          <cell r="J73">
            <v>263.15699999999998</v>
          </cell>
          <cell r="K73">
            <v>-9.9509999999999934</v>
          </cell>
          <cell r="L73">
            <v>50</v>
          </cell>
          <cell r="M73">
            <v>120</v>
          </cell>
          <cell r="V73">
            <v>50</v>
          </cell>
          <cell r="W73">
            <v>50.641199999999998</v>
          </cell>
          <cell r="X73">
            <v>50</v>
          </cell>
          <cell r="Y73">
            <v>5.8077612694801859</v>
          </cell>
          <cell r="Z73">
            <v>0.47613405685489285</v>
          </cell>
          <cell r="AD73">
            <v>0</v>
          </cell>
          <cell r="AE73">
            <v>51.682000000000002</v>
          </cell>
          <cell r="AF73">
            <v>47.747799999999998</v>
          </cell>
          <cell r="AG73">
            <v>53.485199999999999</v>
          </cell>
          <cell r="AH73">
            <v>40.302999999999997</v>
          </cell>
          <cell r="AI73" t="str">
            <v>увел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722</v>
          </cell>
          <cell r="D74">
            <v>526</v>
          </cell>
          <cell r="E74">
            <v>924</v>
          </cell>
          <cell r="F74">
            <v>308</v>
          </cell>
          <cell r="G74" t="str">
            <v>ябл,дк</v>
          </cell>
          <cell r="H74">
            <v>0.6</v>
          </cell>
          <cell r="I74">
            <v>60</v>
          </cell>
          <cell r="J74">
            <v>920</v>
          </cell>
          <cell r="K74">
            <v>4</v>
          </cell>
          <cell r="L74">
            <v>150</v>
          </cell>
          <cell r="M74">
            <v>200</v>
          </cell>
          <cell r="V74">
            <v>250</v>
          </cell>
          <cell r="W74">
            <v>184.8</v>
          </cell>
          <cell r="X74">
            <v>220</v>
          </cell>
          <cell r="Y74">
            <v>6.1038961038961039</v>
          </cell>
          <cell r="Z74">
            <v>1.6666666666666665</v>
          </cell>
          <cell r="AD74">
            <v>0</v>
          </cell>
          <cell r="AE74">
            <v>181.4</v>
          </cell>
          <cell r="AF74">
            <v>195.2</v>
          </cell>
          <cell r="AG74">
            <v>173.4</v>
          </cell>
          <cell r="AH74">
            <v>213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614</v>
          </cell>
          <cell r="D75">
            <v>753</v>
          </cell>
          <cell r="E75">
            <v>926</v>
          </cell>
          <cell r="F75">
            <v>432</v>
          </cell>
          <cell r="G75" t="str">
            <v>ябл,дк</v>
          </cell>
          <cell r="H75">
            <v>0.6</v>
          </cell>
          <cell r="I75">
            <v>60</v>
          </cell>
          <cell r="J75">
            <v>930</v>
          </cell>
          <cell r="K75">
            <v>-4</v>
          </cell>
          <cell r="L75">
            <v>220</v>
          </cell>
          <cell r="M75">
            <v>220</v>
          </cell>
          <cell r="V75">
            <v>100</v>
          </cell>
          <cell r="W75">
            <v>185.2</v>
          </cell>
          <cell r="X75">
            <v>200</v>
          </cell>
          <cell r="Y75">
            <v>6.3282937365010801</v>
          </cell>
          <cell r="Z75">
            <v>2.3326133909287257</v>
          </cell>
          <cell r="AD75">
            <v>0</v>
          </cell>
          <cell r="AE75">
            <v>214.4</v>
          </cell>
          <cell r="AF75">
            <v>210.2</v>
          </cell>
          <cell r="AG75">
            <v>196.4</v>
          </cell>
          <cell r="AH75">
            <v>215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528</v>
          </cell>
          <cell r="D76">
            <v>825</v>
          </cell>
          <cell r="E76">
            <v>881</v>
          </cell>
          <cell r="F76">
            <v>455</v>
          </cell>
          <cell r="G76">
            <v>0</v>
          </cell>
          <cell r="H76">
            <v>0.4</v>
          </cell>
          <cell r="I76" t="e">
            <v>#N/A</v>
          </cell>
          <cell r="J76">
            <v>909</v>
          </cell>
          <cell r="K76">
            <v>-28</v>
          </cell>
          <cell r="L76">
            <v>250</v>
          </cell>
          <cell r="M76">
            <v>250</v>
          </cell>
          <cell r="W76">
            <v>176.2</v>
          </cell>
          <cell r="X76">
            <v>150</v>
          </cell>
          <cell r="Y76">
            <v>6.2712826333711691</v>
          </cell>
          <cell r="Z76">
            <v>2.5822928490351873</v>
          </cell>
          <cell r="AD76">
            <v>0</v>
          </cell>
          <cell r="AE76">
            <v>155.6</v>
          </cell>
          <cell r="AF76">
            <v>123.2</v>
          </cell>
          <cell r="AG76">
            <v>184.8</v>
          </cell>
          <cell r="AH76">
            <v>178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363</v>
          </cell>
          <cell r="D77">
            <v>885</v>
          </cell>
          <cell r="E77">
            <v>995</v>
          </cell>
          <cell r="F77">
            <v>147</v>
          </cell>
          <cell r="G77">
            <v>0</v>
          </cell>
          <cell r="H77">
            <v>0.33</v>
          </cell>
          <cell r="I77">
            <v>60</v>
          </cell>
          <cell r="J77">
            <v>1075</v>
          </cell>
          <cell r="K77">
            <v>-80</v>
          </cell>
          <cell r="L77">
            <v>350</v>
          </cell>
          <cell r="M77">
            <v>500</v>
          </cell>
          <cell r="V77">
            <v>50</v>
          </cell>
          <cell r="W77">
            <v>199</v>
          </cell>
          <cell r="X77">
            <v>200</v>
          </cell>
          <cell r="Y77">
            <v>6.266331658291457</v>
          </cell>
          <cell r="Z77">
            <v>0.7386934673366834</v>
          </cell>
          <cell r="AD77">
            <v>0</v>
          </cell>
          <cell r="AE77">
            <v>221.6</v>
          </cell>
          <cell r="AF77">
            <v>92</v>
          </cell>
          <cell r="AG77">
            <v>252.8</v>
          </cell>
          <cell r="AH77">
            <v>281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282</v>
          </cell>
          <cell r="D78">
            <v>804</v>
          </cell>
          <cell r="E78">
            <v>672</v>
          </cell>
          <cell r="F78">
            <v>402</v>
          </cell>
          <cell r="G78">
            <v>0</v>
          </cell>
          <cell r="H78">
            <v>0.35</v>
          </cell>
          <cell r="I78" t="e">
            <v>#N/A</v>
          </cell>
          <cell r="J78">
            <v>694</v>
          </cell>
          <cell r="K78">
            <v>-22</v>
          </cell>
          <cell r="L78">
            <v>220</v>
          </cell>
          <cell r="M78">
            <v>100</v>
          </cell>
          <cell r="W78">
            <v>134.4</v>
          </cell>
          <cell r="X78">
            <v>120</v>
          </cell>
          <cell r="Y78">
            <v>6.2648809523809526</v>
          </cell>
          <cell r="Z78">
            <v>2.9910714285714284</v>
          </cell>
          <cell r="AD78">
            <v>0</v>
          </cell>
          <cell r="AE78">
            <v>152.80000000000001</v>
          </cell>
          <cell r="AF78">
            <v>128.6</v>
          </cell>
          <cell r="AG78">
            <v>141.6</v>
          </cell>
          <cell r="AH78">
            <v>129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212</v>
          </cell>
          <cell r="D79">
            <v>205</v>
          </cell>
          <cell r="E79">
            <v>276</v>
          </cell>
          <cell r="F79">
            <v>126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305</v>
          </cell>
          <cell r="K79">
            <v>-29</v>
          </cell>
          <cell r="L79">
            <v>30</v>
          </cell>
          <cell r="M79">
            <v>110</v>
          </cell>
          <cell r="V79">
            <v>20</v>
          </cell>
          <cell r="W79">
            <v>55.2</v>
          </cell>
          <cell r="X79">
            <v>50</v>
          </cell>
          <cell r="Y79">
            <v>6.0869565217391299</v>
          </cell>
          <cell r="Z79">
            <v>2.2826086956521738</v>
          </cell>
          <cell r="AD79">
            <v>0</v>
          </cell>
          <cell r="AE79">
            <v>71.599999999999994</v>
          </cell>
          <cell r="AF79">
            <v>62.6</v>
          </cell>
          <cell r="AG79">
            <v>54.4</v>
          </cell>
          <cell r="AH79">
            <v>39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2958</v>
          </cell>
          <cell r="D80">
            <v>4845</v>
          </cell>
          <cell r="E80">
            <v>5841</v>
          </cell>
          <cell r="F80">
            <v>1816</v>
          </cell>
          <cell r="G80">
            <v>0</v>
          </cell>
          <cell r="H80">
            <v>0.35</v>
          </cell>
          <cell r="I80">
            <v>40</v>
          </cell>
          <cell r="J80">
            <v>5980</v>
          </cell>
          <cell r="K80">
            <v>-139</v>
          </cell>
          <cell r="L80">
            <v>800</v>
          </cell>
          <cell r="M80">
            <v>1200</v>
          </cell>
          <cell r="T80">
            <v>630</v>
          </cell>
          <cell r="V80">
            <v>1000</v>
          </cell>
          <cell r="W80">
            <v>963</v>
          </cell>
          <cell r="X80">
            <v>1000</v>
          </cell>
          <cell r="Y80">
            <v>6.0394600207684324</v>
          </cell>
          <cell r="Z80">
            <v>1.8857736240913812</v>
          </cell>
          <cell r="AD80">
            <v>1026</v>
          </cell>
          <cell r="AE80">
            <v>1025.2</v>
          </cell>
          <cell r="AF80">
            <v>1059.2</v>
          </cell>
          <cell r="AG80">
            <v>970.6</v>
          </cell>
          <cell r="AH80">
            <v>1058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6140</v>
          </cell>
          <cell r="D81">
            <v>10615</v>
          </cell>
          <cell r="E81">
            <v>11421</v>
          </cell>
          <cell r="F81">
            <v>5267</v>
          </cell>
          <cell r="G81" t="str">
            <v>отк</v>
          </cell>
          <cell r="H81">
            <v>0.35</v>
          </cell>
          <cell r="I81">
            <v>45</v>
          </cell>
          <cell r="J81">
            <v>11506</v>
          </cell>
          <cell r="K81">
            <v>-85</v>
          </cell>
          <cell r="L81">
            <v>1500</v>
          </cell>
          <cell r="M81">
            <v>2200</v>
          </cell>
          <cell r="T81">
            <v>2004</v>
          </cell>
          <cell r="V81">
            <v>2100</v>
          </cell>
          <cell r="W81">
            <v>2104.1999999999998</v>
          </cell>
          <cell r="X81">
            <v>2000</v>
          </cell>
          <cell r="Y81">
            <v>6.2099610303203123</v>
          </cell>
          <cell r="Z81">
            <v>2.5030890599752875</v>
          </cell>
          <cell r="AD81">
            <v>900</v>
          </cell>
          <cell r="AE81">
            <v>2268.1999999999998</v>
          </cell>
          <cell r="AF81">
            <v>2072.4</v>
          </cell>
          <cell r="AG81">
            <v>1981.2</v>
          </cell>
          <cell r="AH81">
            <v>2563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523</v>
          </cell>
          <cell r="D82">
            <v>412</v>
          </cell>
          <cell r="E82">
            <v>713</v>
          </cell>
          <cell r="F82">
            <v>212</v>
          </cell>
          <cell r="G82">
            <v>0</v>
          </cell>
          <cell r="H82">
            <v>0.4</v>
          </cell>
          <cell r="I82" t="e">
            <v>#N/A</v>
          </cell>
          <cell r="J82">
            <v>723</v>
          </cell>
          <cell r="K82">
            <v>-10</v>
          </cell>
          <cell r="L82">
            <v>50</v>
          </cell>
          <cell r="M82">
            <v>70</v>
          </cell>
          <cell r="V82">
            <v>250</v>
          </cell>
          <cell r="W82">
            <v>142.6</v>
          </cell>
          <cell r="X82">
            <v>250</v>
          </cell>
          <cell r="Y82">
            <v>5.8345021037868161</v>
          </cell>
          <cell r="Z82">
            <v>1.4866760168302946</v>
          </cell>
          <cell r="AD82">
            <v>0</v>
          </cell>
          <cell r="AE82">
            <v>157.19999999999999</v>
          </cell>
          <cell r="AF82">
            <v>148.6</v>
          </cell>
          <cell r="AG82">
            <v>106</v>
          </cell>
          <cell r="AH82">
            <v>195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606.93499999999995</v>
          </cell>
          <cell r="D83">
            <v>420.31700000000001</v>
          </cell>
          <cell r="E83">
            <v>486.19799999999998</v>
          </cell>
          <cell r="F83">
            <v>480.45499999999998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521.41099999999994</v>
          </cell>
          <cell r="K83">
            <v>-35.212999999999965</v>
          </cell>
          <cell r="L83">
            <v>60</v>
          </cell>
          <cell r="M83">
            <v>0</v>
          </cell>
          <cell r="W83">
            <v>97.239599999999996</v>
          </cell>
          <cell r="X83">
            <v>60</v>
          </cell>
          <cell r="Y83">
            <v>6.1750048334217738</v>
          </cell>
          <cell r="Z83">
            <v>4.9409396994640042</v>
          </cell>
          <cell r="AD83">
            <v>0</v>
          </cell>
          <cell r="AE83">
            <v>180.15440000000001</v>
          </cell>
          <cell r="AF83">
            <v>157.8554</v>
          </cell>
          <cell r="AG83">
            <v>102.465</v>
          </cell>
          <cell r="AH83">
            <v>110.08499999999999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148</v>
          </cell>
          <cell r="D84">
            <v>443</v>
          </cell>
          <cell r="E84">
            <v>380</v>
          </cell>
          <cell r="F84">
            <v>198</v>
          </cell>
          <cell r="G84">
            <v>0</v>
          </cell>
          <cell r="H84">
            <v>0.4</v>
          </cell>
          <cell r="I84" t="e">
            <v>#N/A</v>
          </cell>
          <cell r="J84">
            <v>406</v>
          </cell>
          <cell r="K84">
            <v>-26</v>
          </cell>
          <cell r="L84">
            <v>80</v>
          </cell>
          <cell r="M84">
            <v>50</v>
          </cell>
          <cell r="V84">
            <v>70</v>
          </cell>
          <cell r="W84">
            <v>76</v>
          </cell>
          <cell r="X84">
            <v>70</v>
          </cell>
          <cell r="Y84">
            <v>6.1578947368421053</v>
          </cell>
          <cell r="Z84">
            <v>2.6052631578947367</v>
          </cell>
          <cell r="AD84">
            <v>0</v>
          </cell>
          <cell r="AE84">
            <v>75.2</v>
          </cell>
          <cell r="AF84">
            <v>73.599999999999994</v>
          </cell>
          <cell r="AG84">
            <v>74.599999999999994</v>
          </cell>
          <cell r="AH84">
            <v>122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61.444000000000003</v>
          </cell>
          <cell r="D85">
            <v>69.200999999999993</v>
          </cell>
          <cell r="E85">
            <v>71.805000000000007</v>
          </cell>
          <cell r="F85">
            <v>58.84</v>
          </cell>
          <cell r="G85">
            <v>0</v>
          </cell>
          <cell r="H85">
            <v>1</v>
          </cell>
          <cell r="I85" t="e">
            <v>#N/A</v>
          </cell>
          <cell r="J85">
            <v>70.36</v>
          </cell>
          <cell r="K85">
            <v>1.4450000000000074</v>
          </cell>
          <cell r="L85">
            <v>0</v>
          </cell>
          <cell r="M85">
            <v>30</v>
          </cell>
          <cell r="W85">
            <v>14.361000000000001</v>
          </cell>
          <cell r="Y85">
            <v>6.1861987326787826</v>
          </cell>
          <cell r="Z85">
            <v>4.0972077153401578</v>
          </cell>
          <cell r="AD85">
            <v>0</v>
          </cell>
          <cell r="AE85">
            <v>18.098800000000001</v>
          </cell>
          <cell r="AF85">
            <v>17.0274</v>
          </cell>
          <cell r="AG85">
            <v>16.210799999999999</v>
          </cell>
          <cell r="AH85">
            <v>15.801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478</v>
          </cell>
          <cell r="D86">
            <v>982</v>
          </cell>
          <cell r="E86">
            <v>922</v>
          </cell>
          <cell r="F86">
            <v>529</v>
          </cell>
          <cell r="G86">
            <v>0</v>
          </cell>
          <cell r="H86">
            <v>0.2</v>
          </cell>
          <cell r="I86" t="e">
            <v>#N/A</v>
          </cell>
          <cell r="J86">
            <v>933</v>
          </cell>
          <cell r="K86">
            <v>-11</v>
          </cell>
          <cell r="L86">
            <v>250</v>
          </cell>
          <cell r="M86">
            <v>150</v>
          </cell>
          <cell r="V86">
            <v>50</v>
          </cell>
          <cell r="W86">
            <v>184.4</v>
          </cell>
          <cell r="X86">
            <v>200</v>
          </cell>
          <cell r="Y86">
            <v>6.3937093275488071</v>
          </cell>
          <cell r="Z86">
            <v>2.8687635574837311</v>
          </cell>
          <cell r="AD86">
            <v>0</v>
          </cell>
          <cell r="AE86">
            <v>253</v>
          </cell>
          <cell r="AF86">
            <v>188</v>
          </cell>
          <cell r="AG86">
            <v>207.2</v>
          </cell>
          <cell r="AH86">
            <v>383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339</v>
          </cell>
          <cell r="D87">
            <v>563</v>
          </cell>
          <cell r="E87">
            <v>754</v>
          </cell>
          <cell r="F87">
            <v>137</v>
          </cell>
          <cell r="G87">
            <v>0</v>
          </cell>
          <cell r="H87">
            <v>0.3</v>
          </cell>
          <cell r="I87" t="e">
            <v>#N/A</v>
          </cell>
          <cell r="J87">
            <v>756</v>
          </cell>
          <cell r="K87">
            <v>-2</v>
          </cell>
          <cell r="L87">
            <v>50</v>
          </cell>
          <cell r="M87">
            <v>150</v>
          </cell>
          <cell r="V87">
            <v>300</v>
          </cell>
          <cell r="W87">
            <v>150.80000000000001</v>
          </cell>
          <cell r="X87">
            <v>250</v>
          </cell>
          <cell r="Y87">
            <v>5.8819628647214852</v>
          </cell>
          <cell r="Z87">
            <v>0.90848806366047741</v>
          </cell>
          <cell r="AD87">
            <v>0</v>
          </cell>
          <cell r="AE87">
            <v>92.4</v>
          </cell>
          <cell r="AF87">
            <v>100.2</v>
          </cell>
          <cell r="AG87">
            <v>78.2</v>
          </cell>
          <cell r="AH87">
            <v>246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383.25</v>
          </cell>
          <cell r="D88">
            <v>308.791</v>
          </cell>
          <cell r="E88">
            <v>460.77300000000002</v>
          </cell>
          <cell r="F88">
            <v>230.41399999999999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456.79399999999998</v>
          </cell>
          <cell r="K88">
            <v>3.9790000000000418</v>
          </cell>
          <cell r="L88">
            <v>0</v>
          </cell>
          <cell r="M88">
            <v>100</v>
          </cell>
          <cell r="V88">
            <v>120</v>
          </cell>
          <cell r="W88">
            <v>92.154600000000002</v>
          </cell>
          <cell r="X88">
            <v>130</v>
          </cell>
          <cell r="Y88">
            <v>6.298264004184273</v>
          </cell>
          <cell r="Z88">
            <v>2.5002984115822757</v>
          </cell>
          <cell r="AD88">
            <v>0</v>
          </cell>
          <cell r="AE88">
            <v>102.41980000000001</v>
          </cell>
          <cell r="AF88">
            <v>104.6908</v>
          </cell>
          <cell r="AG88">
            <v>84.633799999999994</v>
          </cell>
          <cell r="AH88">
            <v>93.724999999999994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3098.1219999999998</v>
          </cell>
          <cell r="D89">
            <v>3697.27</v>
          </cell>
          <cell r="E89">
            <v>5196.0649999999996</v>
          </cell>
          <cell r="F89">
            <v>1559.4590000000001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5197.95</v>
          </cell>
          <cell r="K89">
            <v>-1.8850000000002183</v>
          </cell>
          <cell r="L89">
            <v>1000</v>
          </cell>
          <cell r="M89">
            <v>900</v>
          </cell>
          <cell r="V89">
            <v>1500</v>
          </cell>
          <cell r="W89">
            <v>1039.213</v>
          </cell>
          <cell r="X89">
            <v>1500</v>
          </cell>
          <cell r="Y89">
            <v>6.2157218972433945</v>
          </cell>
          <cell r="Z89">
            <v>1.5006153695152005</v>
          </cell>
          <cell r="AD89">
            <v>0</v>
          </cell>
          <cell r="AE89">
            <v>1056.9248</v>
          </cell>
          <cell r="AF89">
            <v>1017.7314</v>
          </cell>
          <cell r="AG89">
            <v>990.45480000000009</v>
          </cell>
          <cell r="AH89">
            <v>1387.252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3360.087</v>
          </cell>
          <cell r="D90">
            <v>7058.77</v>
          </cell>
          <cell r="E90">
            <v>6160.7190000000001</v>
          </cell>
          <cell r="F90">
            <v>4179.4120000000003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6340.098</v>
          </cell>
          <cell r="K90">
            <v>-179.37899999999991</v>
          </cell>
          <cell r="L90">
            <v>2150</v>
          </cell>
          <cell r="M90">
            <v>1500</v>
          </cell>
          <cell r="V90">
            <v>300</v>
          </cell>
          <cell r="W90">
            <v>1232.1438000000001</v>
          </cell>
          <cell r="X90">
            <v>1200</v>
          </cell>
          <cell r="Y90">
            <v>7.5716909016626142</v>
          </cell>
          <cell r="Z90">
            <v>3.3919839551195241</v>
          </cell>
          <cell r="AD90">
            <v>0</v>
          </cell>
          <cell r="AE90">
            <v>1163.0891999999999</v>
          </cell>
          <cell r="AF90">
            <v>1170.7793999999999</v>
          </cell>
          <cell r="AG90">
            <v>1068.8409999999999</v>
          </cell>
          <cell r="AH90">
            <v>2039.645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4206.4489999999996</v>
          </cell>
          <cell r="D91">
            <v>8618.8850000000002</v>
          </cell>
          <cell r="E91">
            <v>7533.3990000000003</v>
          </cell>
          <cell r="F91">
            <v>5079.6809999999996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7841.27</v>
          </cell>
          <cell r="K91">
            <v>-307.87100000000009</v>
          </cell>
          <cell r="L91">
            <v>2700</v>
          </cell>
          <cell r="M91">
            <v>1100</v>
          </cell>
          <cell r="W91">
            <v>1506.6798000000001</v>
          </cell>
          <cell r="X91">
            <v>1000</v>
          </cell>
          <cell r="Y91">
            <v>6.5572532398722005</v>
          </cell>
          <cell r="Z91">
            <v>3.3714403020469241</v>
          </cell>
          <cell r="AD91">
            <v>0</v>
          </cell>
          <cell r="AE91">
            <v>1921.4776000000002</v>
          </cell>
          <cell r="AF91">
            <v>1820.1221999999998</v>
          </cell>
          <cell r="AG91">
            <v>1742.1896000000002</v>
          </cell>
          <cell r="AH91">
            <v>1502.5350000000001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177.631</v>
          </cell>
          <cell r="D92">
            <v>208.35599999999999</v>
          </cell>
          <cell r="E92">
            <v>222.672</v>
          </cell>
          <cell r="F92">
            <v>163.315</v>
          </cell>
          <cell r="G92">
            <v>0</v>
          </cell>
          <cell r="H92">
            <v>1</v>
          </cell>
          <cell r="I92" t="e">
            <v>#N/A</v>
          </cell>
          <cell r="J92">
            <v>222.79300000000001</v>
          </cell>
          <cell r="K92">
            <v>-0.12100000000000932</v>
          </cell>
          <cell r="L92">
            <v>30</v>
          </cell>
          <cell r="M92">
            <v>20</v>
          </cell>
          <cell r="V92">
            <v>30</v>
          </cell>
          <cell r="W92">
            <v>44.534399999999998</v>
          </cell>
          <cell r="X92">
            <v>50</v>
          </cell>
          <cell r="Y92">
            <v>6.5862569160020126</v>
          </cell>
          <cell r="Z92">
            <v>3.6671651577207731</v>
          </cell>
          <cell r="AD92">
            <v>0</v>
          </cell>
          <cell r="AE92">
            <v>44.080399999999997</v>
          </cell>
          <cell r="AF92">
            <v>46.436799999999998</v>
          </cell>
          <cell r="AG92">
            <v>41.861200000000004</v>
          </cell>
          <cell r="AH92">
            <v>64.228999999999999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141</v>
          </cell>
          <cell r="D93">
            <v>21</v>
          </cell>
          <cell r="E93">
            <v>136</v>
          </cell>
          <cell r="F93">
            <v>26</v>
          </cell>
          <cell r="G93">
            <v>0</v>
          </cell>
          <cell r="H93">
            <v>0.5</v>
          </cell>
          <cell r="I93" t="e">
            <v>#N/A</v>
          </cell>
          <cell r="J93">
            <v>145</v>
          </cell>
          <cell r="K93">
            <v>-9</v>
          </cell>
          <cell r="L93">
            <v>30</v>
          </cell>
          <cell r="M93">
            <v>30</v>
          </cell>
          <cell r="V93">
            <v>50</v>
          </cell>
          <cell r="W93">
            <v>27.2</v>
          </cell>
          <cell r="X93">
            <v>50</v>
          </cell>
          <cell r="Y93">
            <v>6.8382352941176476</v>
          </cell>
          <cell r="Z93">
            <v>0.95588235294117652</v>
          </cell>
          <cell r="AD93">
            <v>0</v>
          </cell>
          <cell r="AE93">
            <v>37</v>
          </cell>
          <cell r="AF93">
            <v>24.4</v>
          </cell>
          <cell r="AG93">
            <v>22</v>
          </cell>
          <cell r="AH93">
            <v>38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23.044</v>
          </cell>
          <cell r="D94">
            <v>38.131999999999998</v>
          </cell>
          <cell r="E94">
            <v>13.145</v>
          </cell>
          <cell r="F94">
            <v>36.871000000000002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14.8</v>
          </cell>
          <cell r="K94">
            <v>-1.6550000000000011</v>
          </cell>
          <cell r="L94">
            <v>0</v>
          </cell>
          <cell r="M94">
            <v>0</v>
          </cell>
          <cell r="W94">
            <v>2.629</v>
          </cell>
          <cell r="Y94">
            <v>14.024724229745152</v>
          </cell>
          <cell r="Z94">
            <v>14.024724229745152</v>
          </cell>
          <cell r="AD94">
            <v>0</v>
          </cell>
          <cell r="AE94">
            <v>5.9926000000000004</v>
          </cell>
          <cell r="AF94">
            <v>5.1351999999999993</v>
          </cell>
          <cell r="AG94">
            <v>2.3548</v>
          </cell>
          <cell r="AH94">
            <v>0.16300000000000001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821</v>
          </cell>
          <cell r="D95">
            <v>1900</v>
          </cell>
          <cell r="E95">
            <v>2270</v>
          </cell>
          <cell r="F95">
            <v>423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2315</v>
          </cell>
          <cell r="K95">
            <v>-45</v>
          </cell>
          <cell r="L95">
            <v>300</v>
          </cell>
          <cell r="M95">
            <v>280</v>
          </cell>
          <cell r="T95">
            <v>342</v>
          </cell>
          <cell r="V95">
            <v>400</v>
          </cell>
          <cell r="W95">
            <v>310</v>
          </cell>
          <cell r="X95">
            <v>500</v>
          </cell>
          <cell r="Y95">
            <v>6.1387096774193548</v>
          </cell>
          <cell r="Z95">
            <v>1.3645161290322581</v>
          </cell>
          <cell r="AD95">
            <v>720</v>
          </cell>
          <cell r="AE95">
            <v>324.2</v>
          </cell>
          <cell r="AF95">
            <v>282.60000000000002</v>
          </cell>
          <cell r="AG95">
            <v>262.60000000000002</v>
          </cell>
          <cell r="AH95">
            <v>432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428</v>
          </cell>
          <cell r="D96">
            <v>838</v>
          </cell>
          <cell r="E96">
            <v>858</v>
          </cell>
          <cell r="F96">
            <v>386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876</v>
          </cell>
          <cell r="K96">
            <v>-18</v>
          </cell>
          <cell r="L96">
            <v>150</v>
          </cell>
          <cell r="M96">
            <v>130</v>
          </cell>
          <cell r="V96">
            <v>220</v>
          </cell>
          <cell r="W96">
            <v>171.6</v>
          </cell>
          <cell r="X96">
            <v>190</v>
          </cell>
          <cell r="Y96">
            <v>6.2703962703962706</v>
          </cell>
          <cell r="Z96">
            <v>2.2494172494172493</v>
          </cell>
          <cell r="AD96">
            <v>0</v>
          </cell>
          <cell r="AE96">
            <v>172.2</v>
          </cell>
          <cell r="AF96">
            <v>174.6</v>
          </cell>
          <cell r="AG96">
            <v>157.6</v>
          </cell>
          <cell r="AH96">
            <v>258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494</v>
          </cell>
          <cell r="D97">
            <v>1656</v>
          </cell>
          <cell r="E97">
            <v>1500</v>
          </cell>
          <cell r="F97">
            <v>623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1522</v>
          </cell>
          <cell r="K97">
            <v>-22</v>
          </cell>
          <cell r="L97">
            <v>250</v>
          </cell>
          <cell r="M97">
            <v>280</v>
          </cell>
          <cell r="T97">
            <v>504</v>
          </cell>
          <cell r="V97">
            <v>100</v>
          </cell>
          <cell r="W97">
            <v>240</v>
          </cell>
          <cell r="X97">
            <v>250</v>
          </cell>
          <cell r="Y97">
            <v>6.2625000000000002</v>
          </cell>
          <cell r="Z97">
            <v>2.5958333333333332</v>
          </cell>
          <cell r="AD97">
            <v>300</v>
          </cell>
          <cell r="AE97">
            <v>246.4</v>
          </cell>
          <cell r="AF97">
            <v>240.4</v>
          </cell>
          <cell r="AG97">
            <v>244.2</v>
          </cell>
          <cell r="AH97">
            <v>312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362</v>
          </cell>
          <cell r="D98">
            <v>894</v>
          </cell>
          <cell r="E98">
            <v>781</v>
          </cell>
          <cell r="F98">
            <v>457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799</v>
          </cell>
          <cell r="K98">
            <v>-18</v>
          </cell>
          <cell r="L98">
            <v>200</v>
          </cell>
          <cell r="M98">
            <v>100</v>
          </cell>
          <cell r="V98">
            <v>50</v>
          </cell>
          <cell r="W98">
            <v>156.19999999999999</v>
          </cell>
          <cell r="X98">
            <v>170</v>
          </cell>
          <cell r="Y98">
            <v>6.2548015364916774</v>
          </cell>
          <cell r="Z98">
            <v>2.9257362355953909</v>
          </cell>
          <cell r="AD98">
            <v>0</v>
          </cell>
          <cell r="AE98">
            <v>165</v>
          </cell>
          <cell r="AF98">
            <v>167.8</v>
          </cell>
          <cell r="AG98">
            <v>156.4</v>
          </cell>
          <cell r="AH98">
            <v>190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60</v>
          </cell>
          <cell r="E99">
            <v>60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60</v>
          </cell>
          <cell r="K99">
            <v>0</v>
          </cell>
          <cell r="L99">
            <v>0</v>
          </cell>
          <cell r="M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60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7.6429999999999998</v>
          </cell>
          <cell r="E100">
            <v>0</v>
          </cell>
          <cell r="F100">
            <v>6.2030000000000003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5.2</v>
          </cell>
          <cell r="K100">
            <v>-5.2</v>
          </cell>
          <cell r="L100">
            <v>0</v>
          </cell>
          <cell r="M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1.1448</v>
          </cell>
          <cell r="AF100">
            <v>0.57079999999999997</v>
          </cell>
          <cell r="AG100">
            <v>0</v>
          </cell>
          <cell r="AH100">
            <v>0</v>
          </cell>
          <cell r="AI100">
            <v>0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2</v>
          </cell>
          <cell r="D101">
            <v>13</v>
          </cell>
          <cell r="E101">
            <v>3</v>
          </cell>
          <cell r="F101">
            <v>12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12</v>
          </cell>
          <cell r="K101">
            <v>-9</v>
          </cell>
          <cell r="L101">
            <v>0</v>
          </cell>
          <cell r="M101">
            <v>0</v>
          </cell>
          <cell r="W101">
            <v>0.6</v>
          </cell>
          <cell r="Y101">
            <v>20</v>
          </cell>
          <cell r="Z101">
            <v>20</v>
          </cell>
          <cell r="AD101">
            <v>0</v>
          </cell>
          <cell r="AE101">
            <v>1</v>
          </cell>
          <cell r="AF101">
            <v>0</v>
          </cell>
          <cell r="AG101">
            <v>1.2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210</v>
          </cell>
          <cell r="D102">
            <v>634</v>
          </cell>
          <cell r="E102">
            <v>551</v>
          </cell>
          <cell r="F102">
            <v>276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567</v>
          </cell>
          <cell r="K102">
            <v>-16</v>
          </cell>
          <cell r="L102">
            <v>150</v>
          </cell>
          <cell r="M102">
            <v>100</v>
          </cell>
          <cell r="V102">
            <v>250</v>
          </cell>
          <cell r="W102">
            <v>110.2</v>
          </cell>
          <cell r="X102">
            <v>250</v>
          </cell>
          <cell r="Y102">
            <v>9.3103448275862064</v>
          </cell>
          <cell r="Z102">
            <v>2.5045372050816694</v>
          </cell>
          <cell r="AD102">
            <v>0</v>
          </cell>
          <cell r="AE102">
            <v>81</v>
          </cell>
          <cell r="AF102">
            <v>133.80000000000001</v>
          </cell>
          <cell r="AG102">
            <v>114.8</v>
          </cell>
          <cell r="AH102">
            <v>166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101</v>
          </cell>
          <cell r="D103">
            <v>605</v>
          </cell>
          <cell r="E103">
            <v>416</v>
          </cell>
          <cell r="F103">
            <v>248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535</v>
          </cell>
          <cell r="K103">
            <v>-119</v>
          </cell>
          <cell r="L103">
            <v>100</v>
          </cell>
          <cell r="M103">
            <v>0</v>
          </cell>
          <cell r="V103">
            <v>250</v>
          </cell>
          <cell r="W103">
            <v>83.2</v>
          </cell>
          <cell r="X103">
            <v>200</v>
          </cell>
          <cell r="Y103">
            <v>9.5913461538461533</v>
          </cell>
          <cell r="Z103">
            <v>2.9807692307692308</v>
          </cell>
          <cell r="AD103">
            <v>0</v>
          </cell>
          <cell r="AE103">
            <v>46</v>
          </cell>
          <cell r="AF103">
            <v>94.2</v>
          </cell>
          <cell r="AG103">
            <v>75</v>
          </cell>
          <cell r="AH103">
            <v>156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38</v>
          </cell>
          <cell r="D104">
            <v>254</v>
          </cell>
          <cell r="E104">
            <v>273</v>
          </cell>
          <cell r="F104">
            <v>9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396</v>
          </cell>
          <cell r="K104">
            <v>-123</v>
          </cell>
          <cell r="L104">
            <v>90</v>
          </cell>
          <cell r="M104">
            <v>100</v>
          </cell>
          <cell r="V104">
            <v>250</v>
          </cell>
          <cell r="W104">
            <v>54.6</v>
          </cell>
          <cell r="X104">
            <v>100</v>
          </cell>
          <cell r="Y104">
            <v>10.054945054945055</v>
          </cell>
          <cell r="Z104">
            <v>0.16483516483516483</v>
          </cell>
          <cell r="AD104">
            <v>0</v>
          </cell>
          <cell r="AE104">
            <v>31.2</v>
          </cell>
          <cell r="AF104">
            <v>60.8</v>
          </cell>
          <cell r="AG104">
            <v>56</v>
          </cell>
          <cell r="AH104">
            <v>91</v>
          </cell>
          <cell r="AI104">
            <v>0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472</v>
          </cell>
          <cell r="D105">
            <v>992</v>
          </cell>
          <cell r="E105">
            <v>1078</v>
          </cell>
          <cell r="F105">
            <v>352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1109</v>
          </cell>
          <cell r="K105">
            <v>-31</v>
          </cell>
          <cell r="L105">
            <v>250</v>
          </cell>
          <cell r="M105">
            <v>220</v>
          </cell>
          <cell r="V105">
            <v>450</v>
          </cell>
          <cell r="W105">
            <v>215.6</v>
          </cell>
          <cell r="X105">
            <v>500</v>
          </cell>
          <cell r="Y105">
            <v>8.2189239332096484</v>
          </cell>
          <cell r="Z105">
            <v>1.6326530612244898</v>
          </cell>
          <cell r="AD105">
            <v>0</v>
          </cell>
          <cell r="AE105">
            <v>148.4</v>
          </cell>
          <cell r="AF105">
            <v>225</v>
          </cell>
          <cell r="AG105">
            <v>193</v>
          </cell>
          <cell r="AH105">
            <v>324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450</v>
          </cell>
          <cell r="D106">
            <v>1106</v>
          </cell>
          <cell r="E106">
            <v>1136</v>
          </cell>
          <cell r="F106">
            <v>386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1171</v>
          </cell>
          <cell r="K106">
            <v>-35</v>
          </cell>
          <cell r="L106">
            <v>250</v>
          </cell>
          <cell r="M106">
            <v>250</v>
          </cell>
          <cell r="V106">
            <v>450</v>
          </cell>
          <cell r="W106">
            <v>227.2</v>
          </cell>
          <cell r="X106">
            <v>500</v>
          </cell>
          <cell r="Y106">
            <v>8.080985915492958</v>
          </cell>
          <cell r="Z106">
            <v>1.698943661971831</v>
          </cell>
          <cell r="AD106">
            <v>0</v>
          </cell>
          <cell r="AE106">
            <v>149.80000000000001</v>
          </cell>
          <cell r="AF106">
            <v>235</v>
          </cell>
          <cell r="AG106">
            <v>209.4</v>
          </cell>
          <cell r="AH106">
            <v>339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467</v>
          </cell>
          <cell r="D107">
            <v>914</v>
          </cell>
          <cell r="E107">
            <v>842</v>
          </cell>
          <cell r="F107">
            <v>495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885</v>
          </cell>
          <cell r="K107">
            <v>-43</v>
          </cell>
          <cell r="L107">
            <v>250</v>
          </cell>
          <cell r="M107">
            <v>50</v>
          </cell>
          <cell r="V107">
            <v>300</v>
          </cell>
          <cell r="W107">
            <v>168.4</v>
          </cell>
          <cell r="X107">
            <v>300</v>
          </cell>
          <cell r="Y107">
            <v>8.2838479809976242</v>
          </cell>
          <cell r="Z107">
            <v>2.9394299287410925</v>
          </cell>
          <cell r="AD107">
            <v>0</v>
          </cell>
          <cell r="AE107">
            <v>112.6</v>
          </cell>
          <cell r="AF107">
            <v>195.2</v>
          </cell>
          <cell r="AG107">
            <v>165.4</v>
          </cell>
          <cell r="AH107">
            <v>244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72</v>
          </cell>
          <cell r="D108">
            <v>365</v>
          </cell>
          <cell r="E108">
            <v>363</v>
          </cell>
          <cell r="F108">
            <v>34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594</v>
          </cell>
          <cell r="K108">
            <v>-231</v>
          </cell>
          <cell r="L108">
            <v>0</v>
          </cell>
          <cell r="M108">
            <v>70</v>
          </cell>
          <cell r="V108">
            <v>450</v>
          </cell>
          <cell r="W108">
            <v>72.599999999999994</v>
          </cell>
          <cell r="X108">
            <v>200</v>
          </cell>
          <cell r="Y108">
            <v>10.385674931129477</v>
          </cell>
          <cell r="Z108">
            <v>0.46831955922865015</v>
          </cell>
          <cell r="AD108">
            <v>0</v>
          </cell>
          <cell r="AE108">
            <v>13.8</v>
          </cell>
          <cell r="AF108">
            <v>0</v>
          </cell>
          <cell r="AG108">
            <v>41.4</v>
          </cell>
          <cell r="AH108">
            <v>75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-22</v>
          </cell>
          <cell r="D109">
            <v>22</v>
          </cell>
          <cell r="E109">
            <v>5</v>
          </cell>
          <cell r="F109">
            <v>-5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30</v>
          </cell>
          <cell r="K109">
            <v>-25</v>
          </cell>
          <cell r="L109">
            <v>100</v>
          </cell>
          <cell r="M109">
            <v>0</v>
          </cell>
          <cell r="V109">
            <v>100</v>
          </cell>
          <cell r="W109">
            <v>1</v>
          </cell>
          <cell r="X109">
            <v>100</v>
          </cell>
          <cell r="Y109">
            <v>295</v>
          </cell>
          <cell r="Z109">
            <v>-5</v>
          </cell>
          <cell r="AD109">
            <v>0</v>
          </cell>
          <cell r="AE109">
            <v>0.8</v>
          </cell>
          <cell r="AF109">
            <v>53.8</v>
          </cell>
          <cell r="AG109">
            <v>32.799999999999997</v>
          </cell>
          <cell r="AH109">
            <v>5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563</v>
          </cell>
          <cell r="D110">
            <v>695</v>
          </cell>
          <cell r="E110">
            <v>514</v>
          </cell>
          <cell r="F110">
            <v>461</v>
          </cell>
          <cell r="G110">
            <v>0</v>
          </cell>
          <cell r="H110">
            <v>0</v>
          </cell>
          <cell r="I110" t="e">
            <v>#N/A</v>
          </cell>
          <cell r="J110">
            <v>544</v>
          </cell>
          <cell r="K110">
            <v>-30</v>
          </cell>
          <cell r="L110">
            <v>0</v>
          </cell>
          <cell r="M110">
            <v>0</v>
          </cell>
          <cell r="W110">
            <v>102.8</v>
          </cell>
          <cell r="Y110">
            <v>4.4844357976653697</v>
          </cell>
          <cell r="Z110">
            <v>4.4844357976653697</v>
          </cell>
          <cell r="AD110">
            <v>0</v>
          </cell>
          <cell r="AE110">
            <v>146.80000000000001</v>
          </cell>
          <cell r="AF110">
            <v>133.19999999999999</v>
          </cell>
          <cell r="AG110">
            <v>124.2</v>
          </cell>
          <cell r="AH110">
            <v>157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-379</v>
          </cell>
          <cell r="D111">
            <v>3543</v>
          </cell>
          <cell r="E111">
            <v>2066</v>
          </cell>
          <cell r="F111">
            <v>1063</v>
          </cell>
          <cell r="G111">
            <v>0</v>
          </cell>
          <cell r="H111">
            <v>0</v>
          </cell>
          <cell r="I111" t="e">
            <v>#N/A</v>
          </cell>
          <cell r="J111">
            <v>2101</v>
          </cell>
          <cell r="K111">
            <v>-35</v>
          </cell>
          <cell r="L111">
            <v>0</v>
          </cell>
          <cell r="M111">
            <v>0</v>
          </cell>
          <cell r="W111">
            <v>413.2</v>
          </cell>
          <cell r="Y111">
            <v>2.5726040658276865</v>
          </cell>
          <cell r="Z111">
            <v>2.5726040658276865</v>
          </cell>
          <cell r="AD111">
            <v>0</v>
          </cell>
          <cell r="AE111">
            <v>622.6</v>
          </cell>
          <cell r="AF111">
            <v>582</v>
          </cell>
          <cell r="AG111">
            <v>522.4</v>
          </cell>
          <cell r="AH111">
            <v>603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29.08.2025 - 04.09.2025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5.4029999999999996</v>
          </cell>
          <cell r="F8">
            <v>525.01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1152.68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4.05</v>
          </cell>
          <cell r="F10">
            <v>2845.6320000000001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1409</v>
          </cell>
          <cell r="F11">
            <v>4592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163</v>
          </cell>
          <cell r="F12">
            <v>6256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1521</v>
          </cell>
          <cell r="F13">
            <v>6986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77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</v>
          </cell>
          <cell r="F15">
            <v>499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484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155</v>
          </cell>
          <cell r="F17">
            <v>2206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653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167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399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</v>
          </cell>
          <cell r="F21">
            <v>596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0.85</v>
          </cell>
          <cell r="F22">
            <v>590.18700000000001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157.5</v>
          </cell>
          <cell r="F23">
            <v>5498.9430000000002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372.108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2053.7399999999998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6.85</v>
          </cell>
          <cell r="F26">
            <v>640.75300000000004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32.5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207.50700000000001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145.39599999999999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530.75300000000004</v>
          </cell>
        </row>
        <row r="31">
          <cell r="A31" t="str">
            <v xml:space="preserve"> 247  Сардельки Нежные, ВЕС.  ПОКОМ</v>
          </cell>
          <cell r="F31">
            <v>145.792</v>
          </cell>
        </row>
        <row r="32">
          <cell r="A32" t="str">
            <v xml:space="preserve"> 248  Сардельки Сочные ТМ Особый рецепт,   ПОКОМ</v>
          </cell>
          <cell r="F32">
            <v>191.91800000000001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2.61</v>
          </cell>
          <cell r="F33">
            <v>1810.1769999999999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122.6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254.512</v>
          </cell>
        </row>
        <row r="36">
          <cell r="A36" t="str">
            <v xml:space="preserve"> 263  Шпикачки Стародворские, ВЕС.  ПОКОМ</v>
          </cell>
          <cell r="F36">
            <v>140.20400000000001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16.5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12.4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15.1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1626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816</v>
          </cell>
          <cell r="F41">
            <v>5229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11</v>
          </cell>
          <cell r="F42">
            <v>5517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2.7</v>
          </cell>
          <cell r="F45">
            <v>932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15</v>
          </cell>
          <cell r="F46">
            <v>1325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9</v>
          </cell>
          <cell r="F47">
            <v>1637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0.85</v>
          </cell>
          <cell r="F48">
            <v>725.14300000000003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</v>
          </cell>
          <cell r="F49">
            <v>1557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</v>
          </cell>
          <cell r="F50">
            <v>3220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192.23099999999999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783.53200000000004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5</v>
          </cell>
          <cell r="F53">
            <v>1663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8</v>
          </cell>
          <cell r="F54">
            <v>2722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12</v>
          </cell>
          <cell r="F55">
            <v>1573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359.90499999999997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5.45</v>
          </cell>
          <cell r="F57">
            <v>1220.5050000000001</v>
          </cell>
        </row>
        <row r="58">
          <cell r="A58" t="str">
            <v xml:space="preserve"> 316  Колбаса Нежная ТМ Зареченские ВЕС  ПОКОМ</v>
          </cell>
          <cell r="F58">
            <v>32.200000000000003</v>
          </cell>
        </row>
        <row r="59">
          <cell r="A59" t="str">
            <v xml:space="preserve"> 318  Сосиски Датские ТМ Зареченские, ВЕС  ПОКОМ</v>
          </cell>
          <cell r="D59">
            <v>71.7</v>
          </cell>
          <cell r="F59">
            <v>4832.8320000000003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1811</v>
          </cell>
          <cell r="F60">
            <v>5090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161</v>
          </cell>
          <cell r="F61">
            <v>4614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6</v>
          </cell>
          <cell r="F62">
            <v>1515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</v>
          </cell>
          <cell r="F63">
            <v>926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7</v>
          </cell>
          <cell r="F64">
            <v>710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F65">
            <v>1051.336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14</v>
          </cell>
          <cell r="F66">
            <v>915</v>
          </cell>
        </row>
        <row r="67">
          <cell r="A67" t="str">
            <v xml:space="preserve"> 335  Колбаса Сливушка ТМ Вязанка. ВЕС.  ПОКОМ </v>
          </cell>
          <cell r="F67">
            <v>207.31100000000001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908</v>
          </cell>
          <cell r="F68">
            <v>4768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13</v>
          </cell>
          <cell r="F69">
            <v>3308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F70">
            <v>642.08000000000004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F71">
            <v>274.76600000000002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F72">
            <v>1058.116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F73">
            <v>329.68200000000002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159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12</v>
          </cell>
          <cell r="F75">
            <v>435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6</v>
          </cell>
          <cell r="F76">
            <v>591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1.2809999999999999</v>
          </cell>
          <cell r="F77">
            <v>231.28700000000001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3</v>
          </cell>
          <cell r="F78">
            <v>951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4</v>
          </cell>
          <cell r="F79">
            <v>953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F80">
            <v>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9</v>
          </cell>
          <cell r="F81">
            <v>848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15</v>
          </cell>
          <cell r="F82">
            <v>1008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10</v>
          </cell>
          <cell r="F83">
            <v>670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291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1049</v>
          </cell>
          <cell r="F85">
            <v>6133</v>
          </cell>
        </row>
        <row r="86">
          <cell r="A86" t="str">
            <v xml:space="preserve"> 412  Сосиски Баварские ТМ Стародворье 0,35 кг ПОКОМ</v>
          </cell>
          <cell r="D86">
            <v>918</v>
          </cell>
          <cell r="F86">
            <v>11792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6</v>
          </cell>
          <cell r="F87">
            <v>820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F88">
            <v>466.91199999999998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5</v>
          </cell>
          <cell r="F89">
            <v>430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1.3</v>
          </cell>
          <cell r="F90">
            <v>82.51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6</v>
          </cell>
          <cell r="F91">
            <v>911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6</v>
          </cell>
          <cell r="F92">
            <v>967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6</v>
          </cell>
          <cell r="F93">
            <v>467.892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10</v>
          </cell>
          <cell r="F94">
            <v>5258.4279999999999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55</v>
          </cell>
          <cell r="F95">
            <v>6478.9219999999996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7.5</v>
          </cell>
          <cell r="F96">
            <v>7573.1679999999997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226.31299999999999</v>
          </cell>
        </row>
        <row r="98">
          <cell r="A98" t="str">
            <v xml:space="preserve"> 467  Колбаса Филейная 0,5кг ТМ Особый рецепт  ПОКОМ</v>
          </cell>
          <cell r="F98">
            <v>179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20.100000000000001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731</v>
          </cell>
          <cell r="F100">
            <v>2551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2</v>
          </cell>
          <cell r="F101">
            <v>1021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302</v>
          </cell>
          <cell r="F102">
            <v>1613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7</v>
          </cell>
          <cell r="F103">
            <v>839</v>
          </cell>
        </row>
        <row r="104">
          <cell r="A104" t="str">
            <v xml:space="preserve"> 505  Ветчина Стародворская ТМ Стародворье брикет 0,33 кг.  ПОКОМ</v>
          </cell>
          <cell r="D104">
            <v>60</v>
          </cell>
          <cell r="F104">
            <v>60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F105">
            <v>6.5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14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9</v>
          </cell>
          <cell r="F107">
            <v>637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4</v>
          </cell>
          <cell r="F108">
            <v>558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8</v>
          </cell>
          <cell r="F109">
            <v>419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6</v>
          </cell>
          <cell r="F110">
            <v>1141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5</v>
          </cell>
          <cell r="F111">
            <v>1258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6</v>
          </cell>
          <cell r="F112">
            <v>920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1</v>
          </cell>
          <cell r="F113">
            <v>541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F114">
            <v>28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16.5</v>
          </cell>
          <cell r="F115">
            <v>16.5</v>
          </cell>
        </row>
        <row r="116">
          <cell r="A116" t="str">
            <v>0447 Сыр Голландский 45% Нарезка 125г ТМ Папа может ОСТАНКИНО</v>
          </cell>
          <cell r="D116">
            <v>69</v>
          </cell>
          <cell r="F116">
            <v>69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102</v>
          </cell>
          <cell r="F117">
            <v>102</v>
          </cell>
        </row>
        <row r="118">
          <cell r="A118" t="str">
            <v>1481 Сыр Бурмакинский со вкусом топленого молока 45% (брус) ВЕС  ОСТАНКИНО</v>
          </cell>
          <cell r="D118">
            <v>10</v>
          </cell>
          <cell r="F118">
            <v>10</v>
          </cell>
        </row>
        <row r="119">
          <cell r="A119" t="str">
            <v>3215 ВЕТЧ.МЯСНАЯ Папа может п/о 0.4кг 8шт.    ОСТАНКИНО</v>
          </cell>
          <cell r="D119">
            <v>820</v>
          </cell>
          <cell r="F119">
            <v>820</v>
          </cell>
        </row>
        <row r="120">
          <cell r="A120" t="str">
            <v>3684 ПРЕСИЖН с/к в/у 1/250 8шт.   ОСТАНКИНО</v>
          </cell>
          <cell r="D120">
            <v>158</v>
          </cell>
          <cell r="F120">
            <v>158</v>
          </cell>
        </row>
        <row r="121">
          <cell r="A121" t="str">
            <v>4063 МЯСНАЯ Папа может вар п/о_Л   ОСТАНКИНО</v>
          </cell>
          <cell r="D121">
            <v>1586.73</v>
          </cell>
          <cell r="F121">
            <v>1586.73</v>
          </cell>
        </row>
        <row r="122">
          <cell r="A122" t="str">
            <v>4117 ЭКСТРА Папа может с/к в/у_Л   ОСТАНКИНО</v>
          </cell>
          <cell r="D122">
            <v>40.200000000000003</v>
          </cell>
          <cell r="F122">
            <v>40.200000000000003</v>
          </cell>
        </row>
        <row r="123">
          <cell r="A123" t="str">
            <v>4163 Сыр Боккончини копченый 40% 100 гр.  ОСТАНКИНО</v>
          </cell>
          <cell r="D123">
            <v>161</v>
          </cell>
          <cell r="F123">
            <v>161</v>
          </cell>
        </row>
        <row r="124">
          <cell r="A124" t="str">
            <v>4170 Сыр Скаморца свежий 40% 100 гр.  ОСТАНКИНО</v>
          </cell>
          <cell r="D124">
            <v>172</v>
          </cell>
          <cell r="F124">
            <v>172</v>
          </cell>
        </row>
        <row r="125">
          <cell r="A125" t="str">
            <v>4187 Сыр рассольный жирный Чечил 45% 100 гр  ОСТАНКИНО</v>
          </cell>
          <cell r="D125">
            <v>2</v>
          </cell>
          <cell r="F125">
            <v>2</v>
          </cell>
        </row>
        <row r="126">
          <cell r="A126" t="str">
            <v>4187 Сыр Чечил свежий 45% 100г/6шт ТМ Папа Может  ОСТАНКИНО</v>
          </cell>
          <cell r="D126">
            <v>274</v>
          </cell>
          <cell r="F126">
            <v>274</v>
          </cell>
        </row>
        <row r="127">
          <cell r="A127" t="str">
            <v>4194 Сыр рассольный жирный Чечил копченый 45% 100 гр  ОСТАНКИНО</v>
          </cell>
          <cell r="D127">
            <v>2</v>
          </cell>
          <cell r="F127">
            <v>2</v>
          </cell>
        </row>
        <row r="128">
          <cell r="A128" t="str">
            <v>4194 Сыр Чечил копченый 43% 100г/6шт ТМ Папа Может  ОСТАНКИНО</v>
          </cell>
          <cell r="D128">
            <v>241</v>
          </cell>
          <cell r="F128">
            <v>241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159.80000000000001</v>
          </cell>
          <cell r="F129">
            <v>159.80000000000001</v>
          </cell>
        </row>
        <row r="130">
          <cell r="A130" t="str">
            <v>4813 ФИЛЕЙНАЯ Папа может вар п/о_Л   ОСТАНКИНО</v>
          </cell>
          <cell r="D130">
            <v>537.79999999999995</v>
          </cell>
          <cell r="F130">
            <v>537.79999999999995</v>
          </cell>
        </row>
        <row r="131">
          <cell r="A131" t="str">
            <v>4819 Сыр "Пармезан" 40% кусок 180 гр  ОСТАНКИНО</v>
          </cell>
          <cell r="D131">
            <v>6</v>
          </cell>
          <cell r="F131">
            <v>6</v>
          </cell>
        </row>
        <row r="132">
          <cell r="A132" t="str">
            <v>4903 Сыр Перлини 40% 100гр (8шт)  ОСТАНКИНО</v>
          </cell>
          <cell r="D132">
            <v>70</v>
          </cell>
          <cell r="F132">
            <v>70</v>
          </cell>
        </row>
        <row r="133">
          <cell r="A133" t="str">
            <v>4910 Сыр Перлини копченый 40% 100гр (8шт)  ОСТАНКИНО</v>
          </cell>
          <cell r="D133">
            <v>50</v>
          </cell>
          <cell r="F133">
            <v>50</v>
          </cell>
        </row>
        <row r="134">
          <cell r="A134" t="str">
            <v>4927 Сыр Перлини со вкусом Васаби 40% 100гр (8шт)  ОСТАНКИНО</v>
          </cell>
          <cell r="D134">
            <v>55</v>
          </cell>
          <cell r="F134">
            <v>55</v>
          </cell>
        </row>
        <row r="135">
          <cell r="A135" t="str">
            <v>4993 САЛЯМИ ИТАЛЬЯНСКАЯ с/к в/у 1/250*8_120c ОСТАНКИНО</v>
          </cell>
          <cell r="D135">
            <v>558</v>
          </cell>
          <cell r="F135">
            <v>558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106.6</v>
          </cell>
          <cell r="F136">
            <v>106.6</v>
          </cell>
        </row>
        <row r="137">
          <cell r="A137" t="str">
            <v>5235 Сыр полутвердый "Голландский" 45%, брус ВЕС  ОСТАНКИНО</v>
          </cell>
          <cell r="D137">
            <v>52.5</v>
          </cell>
          <cell r="F137">
            <v>55.6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15</v>
          </cell>
          <cell r="F138">
            <v>15</v>
          </cell>
        </row>
        <row r="139">
          <cell r="A139" t="str">
            <v>5246 ДОКТОРСКАЯ ПРЕМИУМ вар б/о мгс_30с ОСТАНКИНО</v>
          </cell>
          <cell r="D139">
            <v>97.2</v>
          </cell>
          <cell r="F139">
            <v>97.2</v>
          </cell>
        </row>
        <row r="140">
          <cell r="A140" t="str">
            <v>5247 РУССКАЯ ПРЕМИУМ вар б/о мгс_30с ОСТАНКИНО</v>
          </cell>
          <cell r="D140">
            <v>52.5</v>
          </cell>
          <cell r="F140">
            <v>52.5</v>
          </cell>
        </row>
        <row r="141">
          <cell r="A141" t="str">
            <v>5483 ЭКСТРА Папа может с/к в/у 1/250 8шт.   ОСТАНКИНО</v>
          </cell>
          <cell r="D141">
            <v>1026</v>
          </cell>
          <cell r="F141">
            <v>1026</v>
          </cell>
        </row>
        <row r="142">
          <cell r="A142" t="str">
            <v>5544 Сервелат Финский в/к в/у_45с НОВАЯ ОСТАНКИНО</v>
          </cell>
          <cell r="D142">
            <v>1202.338</v>
          </cell>
          <cell r="F142">
            <v>1202.338</v>
          </cell>
        </row>
        <row r="143">
          <cell r="A143" t="str">
            <v>5679 САЛЯМИ ИТАЛЬЯНСКАЯ с/к в/у 1/150_60с ОСТАНКИНО</v>
          </cell>
          <cell r="D143">
            <v>556</v>
          </cell>
          <cell r="F143">
            <v>556</v>
          </cell>
        </row>
        <row r="144">
          <cell r="A144" t="str">
            <v>5682 САЛЯМИ МЕЛКОЗЕРНЕНАЯ с/к в/у 1/120_60с   ОСТАНКИНО</v>
          </cell>
          <cell r="D144">
            <v>2748</v>
          </cell>
          <cell r="F144">
            <v>2748</v>
          </cell>
        </row>
        <row r="145">
          <cell r="A145" t="str">
            <v>5706 АРОМАТНАЯ Папа может с/к в/у 1/250 8шт.  ОСТАНКИНО</v>
          </cell>
          <cell r="D145">
            <v>879</v>
          </cell>
          <cell r="F145">
            <v>879</v>
          </cell>
        </row>
        <row r="146">
          <cell r="A146" t="str">
            <v>5708 ПОСОЛЬСКАЯ Папа может с/к в/у ОСТАНКИНО</v>
          </cell>
          <cell r="D146">
            <v>59</v>
          </cell>
          <cell r="F146">
            <v>59</v>
          </cell>
        </row>
        <row r="147">
          <cell r="A147" t="str">
            <v>5851 ЭКСТРА Папа может вар п/о   ОСТАНКИНО</v>
          </cell>
          <cell r="D147">
            <v>248.5</v>
          </cell>
          <cell r="F147">
            <v>248.5</v>
          </cell>
        </row>
        <row r="148">
          <cell r="A148" t="str">
            <v>5931 ОХОТНИЧЬЯ Папа может с/к в/у 1/220 8шт.   ОСТАНКИНО</v>
          </cell>
          <cell r="D148">
            <v>1558</v>
          </cell>
          <cell r="F148">
            <v>1558</v>
          </cell>
        </row>
        <row r="149">
          <cell r="A149" t="str">
            <v>5992 ВРЕМЯ ОКРОШКИ Папа может вар п/о 0.4кг   ОСТАНКИНО</v>
          </cell>
          <cell r="D149">
            <v>1217</v>
          </cell>
          <cell r="F149">
            <v>1217</v>
          </cell>
        </row>
        <row r="150">
          <cell r="A150" t="str">
            <v>6004 РАГУ СВИНОЕ 1кг 8шт.зам_120с ОСТАНКИНО</v>
          </cell>
          <cell r="D150">
            <v>160</v>
          </cell>
          <cell r="F150">
            <v>160</v>
          </cell>
        </row>
        <row r="151">
          <cell r="A151" t="str">
            <v>6221 НЕАПОЛИТАНСКИЙ ДУЭТ с/к с/н мгс 1/90  ОСТАНКИНО</v>
          </cell>
          <cell r="D151">
            <v>784</v>
          </cell>
          <cell r="F151">
            <v>784</v>
          </cell>
        </row>
        <row r="152">
          <cell r="A152" t="str">
            <v>6228 МЯСНОЕ АССОРТИ к/з с/н мгс 1/90 10шт.  ОСТАНКИНО</v>
          </cell>
          <cell r="D152">
            <v>476</v>
          </cell>
          <cell r="F152">
            <v>476</v>
          </cell>
        </row>
        <row r="153">
          <cell r="A153" t="str">
            <v>6247 ДОМАШНЯЯ Папа может вар п/о 0,4кг 8шт.  ОСТАНКИНО</v>
          </cell>
          <cell r="D153">
            <v>180</v>
          </cell>
          <cell r="F153">
            <v>180</v>
          </cell>
        </row>
        <row r="154">
          <cell r="A154" t="str">
            <v>6268 ГОВЯЖЬЯ Папа может вар п/о 0,4кг 8 шт.  ОСТАНКИНО</v>
          </cell>
          <cell r="D154">
            <v>1048</v>
          </cell>
          <cell r="F154">
            <v>1048</v>
          </cell>
        </row>
        <row r="155">
          <cell r="A155" t="str">
            <v>6279 КОРЕЙКА ПО-ОСТ.к/в в/с с/н в/у 1/150_45с  ОСТАНКИНО</v>
          </cell>
          <cell r="D155">
            <v>763</v>
          </cell>
          <cell r="F155">
            <v>763</v>
          </cell>
        </row>
        <row r="156">
          <cell r="A156" t="str">
            <v>6303 МЯСНЫЕ Папа может сос п/о мгс 1.5*3  ОСТАНКИНО</v>
          </cell>
          <cell r="D156">
            <v>481.1</v>
          </cell>
          <cell r="F156">
            <v>481.1</v>
          </cell>
        </row>
        <row r="157">
          <cell r="A157" t="str">
            <v>6324 ДОКТОРСКАЯ ГОСТ вар п/о 0.4кг 8шт.  ОСТАНКИНО</v>
          </cell>
          <cell r="D157">
            <v>96</v>
          </cell>
          <cell r="F157">
            <v>96</v>
          </cell>
        </row>
        <row r="158">
          <cell r="A158" t="str">
            <v>6325 ДОКТОРСКАЯ ПРЕМИУМ вар п/о 0.4кг 8шт.  ОСТАНКИНО</v>
          </cell>
          <cell r="D158">
            <v>1540</v>
          </cell>
          <cell r="F158">
            <v>1540</v>
          </cell>
        </row>
        <row r="159">
          <cell r="A159" t="str">
            <v>6333 МЯСНАЯ Папа может вар п/о 0.4кг 8шт.  ОСТАНКИНО</v>
          </cell>
          <cell r="D159">
            <v>4335</v>
          </cell>
          <cell r="F159">
            <v>4335</v>
          </cell>
        </row>
        <row r="160">
          <cell r="A160" t="str">
            <v>6340 ДОМАШНИЙ РЕЦЕПТ Коровино 0.5кг 8шт.  ОСТАНКИНО</v>
          </cell>
          <cell r="D160">
            <v>372</v>
          </cell>
          <cell r="F160">
            <v>372</v>
          </cell>
        </row>
        <row r="161">
          <cell r="A161" t="str">
            <v>6353 ЭКСТРА Папа может вар п/о 0.4кг 8шт.  ОСТАНКИНО</v>
          </cell>
          <cell r="D161">
            <v>1705</v>
          </cell>
          <cell r="F161">
            <v>1705</v>
          </cell>
        </row>
        <row r="162">
          <cell r="A162" t="str">
            <v>6392 ФИЛЕЙНАЯ Папа может вар п/о 0.4кг. ОСТАНКИНО</v>
          </cell>
          <cell r="D162">
            <v>3194</v>
          </cell>
          <cell r="F162">
            <v>3194</v>
          </cell>
        </row>
        <row r="163">
          <cell r="A163" t="str">
            <v>6448 СВИНИНА МАДЕРА с/к с/н в/у 1/100 10шт.   ОСТАНКИНО</v>
          </cell>
          <cell r="D163">
            <v>192</v>
          </cell>
          <cell r="F163">
            <v>192</v>
          </cell>
        </row>
        <row r="164">
          <cell r="A164" t="str">
            <v>6453 ЭКСТРА Папа может с/к с/н в/у 1/100 14шт.   ОСТАНКИНО</v>
          </cell>
          <cell r="D164">
            <v>2795</v>
          </cell>
          <cell r="F164">
            <v>2795</v>
          </cell>
        </row>
        <row r="165">
          <cell r="A165" t="str">
            <v>6454 АРОМАТНАЯ с/к с/н в/у 1/100 10шт.  ОСТАНКИНО</v>
          </cell>
          <cell r="D165">
            <v>2343</v>
          </cell>
          <cell r="F165">
            <v>2343</v>
          </cell>
        </row>
        <row r="166">
          <cell r="A166" t="str">
            <v>6459 СЕРВЕЛАТ ШВЕЙЦАРСК. в/к с/н в/у 1/100*10  ОСТАНКИНО</v>
          </cell>
          <cell r="D166">
            <v>1476</v>
          </cell>
          <cell r="F166">
            <v>1476</v>
          </cell>
        </row>
        <row r="167">
          <cell r="A167" t="str">
            <v>6470 ВЕТЧ.МРАМОРНАЯ в/у_45с  ОСТАНКИНО</v>
          </cell>
          <cell r="D167">
            <v>88.8</v>
          </cell>
          <cell r="F167">
            <v>88.8</v>
          </cell>
        </row>
        <row r="168">
          <cell r="A168" t="str">
            <v>6495 ВЕТЧ.МРАМОРНАЯ в/у срез 0.3кг 6шт_45с  ОСТАНКИНО</v>
          </cell>
          <cell r="D168">
            <v>255</v>
          </cell>
          <cell r="F168">
            <v>255</v>
          </cell>
        </row>
        <row r="169">
          <cell r="A169" t="str">
            <v>6527 ШПИКАЧКИ СОЧНЫЕ ПМ сар б/о мгс 1*3 45с ОСТАНКИНО</v>
          </cell>
          <cell r="D169">
            <v>418.6</v>
          </cell>
          <cell r="F169">
            <v>418.6</v>
          </cell>
        </row>
        <row r="170">
          <cell r="A170" t="str">
            <v>6528 ШПИКАЧКИ СОЧНЫЕ ПМ сар б/о мгс 0.4кг 45с  ОСТАНКИНО</v>
          </cell>
          <cell r="D170">
            <v>91</v>
          </cell>
          <cell r="F170">
            <v>91</v>
          </cell>
        </row>
        <row r="171">
          <cell r="A171" t="str">
            <v>6609 С ГОВЯДИНОЙ ПМ сар б/о мгс 0.4кг_45с ОСТАНКИНО</v>
          </cell>
          <cell r="D171">
            <v>70</v>
          </cell>
          <cell r="F171">
            <v>70</v>
          </cell>
        </row>
        <row r="172">
          <cell r="A172" t="str">
            <v>6616 МОЛОЧНЫЕ КЛАССИЧЕСКИЕ сос п/о в/у 0.3кг  ОСТАНКИНО</v>
          </cell>
          <cell r="D172">
            <v>3144</v>
          </cell>
          <cell r="F172">
            <v>3144</v>
          </cell>
        </row>
        <row r="173">
          <cell r="A173" t="str">
            <v>6697 СЕРВЕЛАТ ФИНСКИЙ ПМ в/к в/у 0,35кг 8шт.  ОСТАНКИНО</v>
          </cell>
          <cell r="D173">
            <v>5486</v>
          </cell>
          <cell r="F173">
            <v>5486</v>
          </cell>
        </row>
        <row r="174">
          <cell r="A174" t="str">
            <v>6713 СОЧНЫЙ ГРИЛЬ ПМ сос п/о мгс 0.41кг 8шт.  ОСТАНКИНО</v>
          </cell>
          <cell r="D174">
            <v>1913</v>
          </cell>
          <cell r="F174">
            <v>1913</v>
          </cell>
        </row>
        <row r="175">
          <cell r="A175" t="str">
            <v>6724 МОЛОЧНЫЕ ПМ сос п/о мгс 0.41кг 10шт.  ОСТАНКИНО</v>
          </cell>
          <cell r="D175">
            <v>931</v>
          </cell>
          <cell r="F175">
            <v>931</v>
          </cell>
        </row>
        <row r="176">
          <cell r="A176" t="str">
            <v>6765 РУБЛЕНЫЕ сос ц/о мгс 0.36кг 6шт.  ОСТАНКИНО</v>
          </cell>
          <cell r="D176">
            <v>474</v>
          </cell>
          <cell r="F176">
            <v>474</v>
          </cell>
        </row>
        <row r="177">
          <cell r="A177" t="str">
            <v>6785 ВЕНСКАЯ САЛЯМИ п/к в/у 0.33кг 8шт.  ОСТАНКИНО</v>
          </cell>
          <cell r="D177">
            <v>172</v>
          </cell>
          <cell r="F177">
            <v>172</v>
          </cell>
        </row>
        <row r="178">
          <cell r="A178" t="str">
            <v>6787 СЕРВЕЛАТ КРЕМЛЕВСКИЙ в/к в/у 0,33кг 8шт.  ОСТАНКИНО</v>
          </cell>
          <cell r="D178">
            <v>188</v>
          </cell>
          <cell r="F178">
            <v>188</v>
          </cell>
        </row>
        <row r="179">
          <cell r="A179" t="str">
            <v>6790 СЕРВЕЛАТ ЕВРОПЕЙСКИЙ в/к в/у  ОСТАНКИНО</v>
          </cell>
          <cell r="D179">
            <v>1</v>
          </cell>
          <cell r="F179">
            <v>1</v>
          </cell>
        </row>
        <row r="180">
          <cell r="A180" t="str">
            <v>6793 БАЛЫКОВАЯ в/к в/у 0,33кг 8шт.  ОСТАНКИНО</v>
          </cell>
          <cell r="D180">
            <v>533</v>
          </cell>
          <cell r="F180">
            <v>533</v>
          </cell>
        </row>
        <row r="181">
          <cell r="A181" t="str">
            <v>6829 МОЛОЧНЫЕ КЛАССИЧЕСКИЕ сос п/о мгс 2*4_С  ОСТАНКИНО</v>
          </cell>
          <cell r="D181">
            <v>1030.4000000000001</v>
          </cell>
          <cell r="F181">
            <v>1030.4000000000001</v>
          </cell>
        </row>
        <row r="182">
          <cell r="A182" t="str">
            <v>6837 ФИЛЕЙНЫЕ Папа Может сос ц/о мгс 0.4кг  ОСТАНКИНО</v>
          </cell>
          <cell r="D182">
            <v>1312</v>
          </cell>
          <cell r="F182">
            <v>1312</v>
          </cell>
        </row>
        <row r="183">
          <cell r="A183" t="str">
            <v>6842 ДЫМОВИЦА ИЗ ОКОРОКА к/в мл/к в/у 0,3кг  ОСТАНКИНО</v>
          </cell>
          <cell r="D183">
            <v>262</v>
          </cell>
          <cell r="F183">
            <v>262</v>
          </cell>
        </row>
        <row r="184">
          <cell r="A184" t="str">
            <v>6861 ДОМАШНИЙ РЕЦЕПТ Коровино вар п/о  ОСТАНКИНО</v>
          </cell>
          <cell r="D184">
            <v>543.70000000000005</v>
          </cell>
          <cell r="F184">
            <v>543.70000000000005</v>
          </cell>
        </row>
        <row r="185">
          <cell r="A185" t="str">
            <v>6866 ВЕТЧ.НЕЖНАЯ Коровино п/о_Маяк  ОСТАНКИНО</v>
          </cell>
          <cell r="D185">
            <v>236.7</v>
          </cell>
          <cell r="F185">
            <v>236.7</v>
          </cell>
        </row>
        <row r="186">
          <cell r="A186" t="str">
            <v>7001 КЛАССИЧЕСКИЕ Папа может сар б/о мгс 1*3  ОСТАНКИНО</v>
          </cell>
          <cell r="D186">
            <v>311.34199999999998</v>
          </cell>
          <cell r="F186">
            <v>311.34199999999998</v>
          </cell>
        </row>
        <row r="187">
          <cell r="A187" t="str">
            <v>7040 С ИНДЕЙКОЙ ПМ сос ц/о в/у 1/270 8шт.  ОСТАНКИНО</v>
          </cell>
          <cell r="D187">
            <v>220</v>
          </cell>
          <cell r="F187">
            <v>220</v>
          </cell>
        </row>
        <row r="188">
          <cell r="A188" t="str">
            <v>7059 ШПИКАЧКИ СОЧНЫЕ С БЕК. п/о мгс 0.3кг_60с  ОСТАНКИНО</v>
          </cell>
          <cell r="D188">
            <v>404</v>
          </cell>
          <cell r="F188">
            <v>404</v>
          </cell>
        </row>
        <row r="189">
          <cell r="A189" t="str">
            <v>7066 СОЧНЫЕ ПМ сос п/о мгс 0.41кг 10шт_50с  ОСТАНКИНО</v>
          </cell>
          <cell r="D189">
            <v>6905</v>
          </cell>
          <cell r="F189">
            <v>6905</v>
          </cell>
        </row>
        <row r="190">
          <cell r="A190" t="str">
            <v>7070 СОЧНЫЕ ПМ сос п/о мгс 1.5*4_А_50с  ОСТАНКИНО</v>
          </cell>
          <cell r="D190">
            <v>4152.3999999999996</v>
          </cell>
          <cell r="F190">
            <v>4152.3999999999996</v>
          </cell>
        </row>
        <row r="191">
          <cell r="A191" t="str">
            <v>7073 МОЛОЧ.ПРЕМИУМ ПМ сос п/о в/у 1/350_50с  ОСТАНКИНО</v>
          </cell>
          <cell r="D191">
            <v>2170</v>
          </cell>
          <cell r="F191">
            <v>2170</v>
          </cell>
        </row>
        <row r="192">
          <cell r="A192" t="str">
            <v>7074 МОЛОЧ.ПРЕМИУМ ПМ сос п/о мгс 0.6кг_50с  ОСТАНКИНО</v>
          </cell>
          <cell r="D192">
            <v>98</v>
          </cell>
          <cell r="F192">
            <v>98</v>
          </cell>
        </row>
        <row r="193">
          <cell r="A193" t="str">
            <v>7075 МОЛОЧ.ПРЕМИУМ ПМ сос п/о мгс 1.5*4_О_50с  ОСТАНКИНО</v>
          </cell>
          <cell r="D193">
            <v>128.1</v>
          </cell>
          <cell r="F193">
            <v>128.1</v>
          </cell>
        </row>
        <row r="194">
          <cell r="A194" t="str">
            <v>7077 МЯСНЫЕ С ГОВЯД.ПМ сос п/о мгс 0.4кг_50с  ОСТАНКИНО</v>
          </cell>
          <cell r="D194">
            <v>2366</v>
          </cell>
          <cell r="F194">
            <v>2366</v>
          </cell>
        </row>
        <row r="195">
          <cell r="A195" t="str">
            <v>7080 СЛИВОЧНЫЕ ПМ сос п/о мгс 0.41кг 10шт. 50с  ОСТАНКИНО</v>
          </cell>
          <cell r="D195">
            <v>3992</v>
          </cell>
          <cell r="F195">
            <v>3992</v>
          </cell>
        </row>
        <row r="196">
          <cell r="A196" t="str">
            <v>7082 СЛИВОЧНЫЕ ПМ сос п/о мгс 1.5*4_50с  ОСТАНКИНО</v>
          </cell>
          <cell r="D196">
            <v>207</v>
          </cell>
          <cell r="F196">
            <v>207</v>
          </cell>
        </row>
        <row r="197">
          <cell r="A197" t="str">
            <v>7087 ШПИК С ЧЕСНОК.И ПЕРЦЕМ к/в в/у 0.3кг_50с  ОСТАНКИНО</v>
          </cell>
          <cell r="D197">
            <v>432</v>
          </cell>
          <cell r="F197">
            <v>432</v>
          </cell>
        </row>
        <row r="198">
          <cell r="A198" t="str">
            <v>7090 СВИНИНА ПО-ДОМ. к/в мл/к в/у 0.3кг_50с  ОСТАНКИНО</v>
          </cell>
          <cell r="D198">
            <v>720</v>
          </cell>
          <cell r="F198">
            <v>720</v>
          </cell>
        </row>
        <row r="199">
          <cell r="A199" t="str">
            <v>7092 БЕКОН Папа может с/к с/н в/у 1/140_50с  ОСТАНКИНО</v>
          </cell>
          <cell r="D199">
            <v>1217</v>
          </cell>
          <cell r="F199">
            <v>1217</v>
          </cell>
        </row>
        <row r="200">
          <cell r="A200" t="str">
            <v>7106 ТОСКАНО с/к с/н мгс 1/90 12шт.  ОСТАНКИНО</v>
          </cell>
          <cell r="D200">
            <v>20</v>
          </cell>
          <cell r="F200">
            <v>20</v>
          </cell>
        </row>
        <row r="201">
          <cell r="A201" t="str">
            <v>7107 САН-РЕМО с/в с/н мгс 1/90 12шт.  ОСТАНКИНО</v>
          </cell>
          <cell r="D201">
            <v>60</v>
          </cell>
          <cell r="F201">
            <v>60</v>
          </cell>
        </row>
        <row r="202">
          <cell r="A202" t="str">
            <v>7147 САЛЬЧИЧОН Останкино с/к в/у 1/220 8шт.  ОСТАНКИНО</v>
          </cell>
          <cell r="D202">
            <v>59</v>
          </cell>
          <cell r="F202">
            <v>59</v>
          </cell>
        </row>
        <row r="203">
          <cell r="A203" t="str">
            <v>7149 БАЛЫКОВАЯ Коровино п/к в/у 0.84кг_50с  ОСТАНКИНО</v>
          </cell>
          <cell r="D203">
            <v>47</v>
          </cell>
          <cell r="F203">
            <v>47</v>
          </cell>
        </row>
        <row r="204">
          <cell r="A204" t="str">
            <v>7150 САЛЬЧИЧОН Папа может с/к в/у ОСТАНКИНО</v>
          </cell>
          <cell r="D204">
            <v>7</v>
          </cell>
          <cell r="F204">
            <v>7</v>
          </cell>
        </row>
        <row r="205">
          <cell r="A205" t="str">
            <v>7154 СЕРВЕЛАТ ЗЕРНИСТЫЙ ПМ в/к в/у 0.35кг_50с  ОСТАНКИНО</v>
          </cell>
          <cell r="D205">
            <v>2942</v>
          </cell>
          <cell r="F205">
            <v>2942</v>
          </cell>
        </row>
        <row r="206">
          <cell r="A206" t="str">
            <v>7166 СЕРВЕЛТ ОХОТНИЧИЙ ПМ в/к в/у_50с  ОСТАНКИНО</v>
          </cell>
          <cell r="D206">
            <v>439.7</v>
          </cell>
          <cell r="F206">
            <v>439.7</v>
          </cell>
        </row>
        <row r="207">
          <cell r="A207" t="str">
            <v>7169 СЕРВЕЛАТ ОХОТНИЧИЙ ПМ в/к в/у 0.35кг_50с  ОСТАНКИНО</v>
          </cell>
          <cell r="D207">
            <v>3810</v>
          </cell>
          <cell r="F207">
            <v>3810</v>
          </cell>
        </row>
        <row r="208">
          <cell r="A208" t="str">
            <v>7187 ГРУДИНКА ПРЕМИУМ к/в мл/к в/у 0,3кг_50с ОСТАНКИНО</v>
          </cell>
          <cell r="D208">
            <v>1157</v>
          </cell>
          <cell r="F208">
            <v>1157</v>
          </cell>
        </row>
        <row r="209">
          <cell r="A209" t="str">
            <v>7226 ЧОРИЗО ПРЕМИУМ Останкино с/к в/у 1/180  ОСТАНКИНО</v>
          </cell>
          <cell r="D209">
            <v>4</v>
          </cell>
          <cell r="F209">
            <v>4</v>
          </cell>
        </row>
        <row r="210">
          <cell r="A210" t="str">
            <v>7227 САЛЯМИ ФИНСКАЯ Папа может с/к в/у 1/180  ОСТАНКИНО</v>
          </cell>
          <cell r="D210">
            <v>14</v>
          </cell>
          <cell r="F210">
            <v>14</v>
          </cell>
        </row>
        <row r="211">
          <cell r="A211" t="str">
            <v>7231 КЛАССИЧЕСКАЯ ПМ вар п/о 0,3кг 8шт_209к ОСТАНКИНО</v>
          </cell>
          <cell r="D211">
            <v>1432</v>
          </cell>
          <cell r="F211">
            <v>1432</v>
          </cell>
        </row>
        <row r="212">
          <cell r="A212" t="str">
            <v>7232 БОЯNСКАЯ ПМ п/к в/у 0,28кг 8шт_209к ОСТАНКИНО</v>
          </cell>
          <cell r="D212">
            <v>1636</v>
          </cell>
          <cell r="F212">
            <v>1636</v>
          </cell>
        </row>
        <row r="213">
          <cell r="A213" t="str">
            <v>7235 ВЕТЧ.КЛАССИЧЕСКАЯ ПМ п/о 0,35кг 8шт_209к ОСТАНКИНО</v>
          </cell>
          <cell r="D213">
            <v>77</v>
          </cell>
          <cell r="F213">
            <v>77</v>
          </cell>
        </row>
        <row r="214">
          <cell r="A214" t="str">
            <v>7236 СЕРВЕЛАТ КАРЕЛЬСКИЙ в/к в/у 0,28кг_209к ОСТАНКИНО</v>
          </cell>
          <cell r="D214">
            <v>4128</v>
          </cell>
          <cell r="F214">
            <v>4128</v>
          </cell>
        </row>
        <row r="215">
          <cell r="A215" t="str">
            <v>7241 САЛЯМИ Папа может п/к в/у 0,28кг_209к ОСТАНКИНО</v>
          </cell>
          <cell r="D215">
            <v>1301</v>
          </cell>
          <cell r="F215">
            <v>1301</v>
          </cell>
        </row>
        <row r="216">
          <cell r="A216" t="str">
            <v>7245 ВЕТЧ.ФИЛЕЙНАЯ ПМ п/о 0,4кг 8шт ОСТАНКИНО</v>
          </cell>
          <cell r="D216">
            <v>74</v>
          </cell>
          <cell r="F216">
            <v>74</v>
          </cell>
        </row>
        <row r="217">
          <cell r="A217" t="str">
            <v>7252 СЕРВЕЛАТ ФИНСКИЙ ПМ в/к с/н мгс 1/100*12  ОСТАНКИНО</v>
          </cell>
          <cell r="D217">
            <v>400</v>
          </cell>
          <cell r="F217">
            <v>400</v>
          </cell>
        </row>
        <row r="218">
          <cell r="A218" t="str">
            <v>7271 МЯСНЫЕ С ГОВЯДИНОЙ ПМ сос п/о мгс 1.5*4 ВЕС  ОСТАНКИНО</v>
          </cell>
          <cell r="D218">
            <v>174.9</v>
          </cell>
          <cell r="F218">
            <v>174.9</v>
          </cell>
        </row>
        <row r="219">
          <cell r="A219" t="str">
            <v>7284 ДЛЯ ДЕТЕЙ сос п/о мгс 0,33кг 6шт  ОСТАНКИНО</v>
          </cell>
          <cell r="D219">
            <v>239</v>
          </cell>
          <cell r="F219">
            <v>239</v>
          </cell>
        </row>
        <row r="220">
          <cell r="A220" t="str">
            <v>8377 Творожный Сыр 60% Сливочный  СТМ "ПапаМожет" - 140гр  ОСТАНКИНО</v>
          </cell>
          <cell r="D220">
            <v>228</v>
          </cell>
          <cell r="F220">
            <v>228</v>
          </cell>
        </row>
        <row r="221">
          <cell r="A221" t="str">
            <v>8391 Сыр творожный с зеленью 60% Папа может 140 гр.  ОСТАНКИНО</v>
          </cell>
          <cell r="D221">
            <v>79</v>
          </cell>
          <cell r="F221">
            <v>79</v>
          </cell>
        </row>
        <row r="222">
          <cell r="A222" t="str">
            <v>8398 Сыр ПАПА МОЖЕТ "Тильзитер" 45% 180 г  ОСТАНКИНО</v>
          </cell>
          <cell r="D222">
            <v>307</v>
          </cell>
          <cell r="F222">
            <v>307</v>
          </cell>
        </row>
        <row r="223">
          <cell r="A223" t="str">
            <v>8411 Сыр ПАПА МОЖЕТ "Гауда Голд" 45% 180 г  ОСТАНКИНО</v>
          </cell>
          <cell r="D223">
            <v>379</v>
          </cell>
          <cell r="F223">
            <v>379</v>
          </cell>
        </row>
        <row r="224">
          <cell r="A224" t="str">
            <v>8421 Творожный Сыр 60% С маринованными огурчиками и укропом 140 гр  ОСТАНКИНО</v>
          </cell>
          <cell r="D224">
            <v>1</v>
          </cell>
          <cell r="F224">
            <v>1</v>
          </cell>
        </row>
        <row r="225">
          <cell r="A225" t="str">
            <v>8435 Сыр ПАПА МОЖЕТ "Российский традиционный" 45% 180 г  ОСТАНКИНО</v>
          </cell>
          <cell r="D225">
            <v>934</v>
          </cell>
          <cell r="F225">
            <v>934</v>
          </cell>
        </row>
        <row r="226">
          <cell r="A226" t="str">
            <v>8438 Плавленый Сыр 45% "С ветчиной" СТМ "ПапаМожет" 180гр  ОСТАНКИНО</v>
          </cell>
          <cell r="D226">
            <v>33</v>
          </cell>
          <cell r="F226">
            <v>33</v>
          </cell>
        </row>
        <row r="227">
          <cell r="A227" t="str">
            <v>8445 Плавленый Сыр 45% "С грибами" СТМ "ПапаМожет 180гр  ОСТАНКИНО</v>
          </cell>
          <cell r="D227">
            <v>32</v>
          </cell>
          <cell r="F227">
            <v>32</v>
          </cell>
        </row>
        <row r="228">
          <cell r="A228" t="str">
            <v>8452 Сыр колбасный копченый Папа Может 400 гр  ОСТАНКИНО</v>
          </cell>
          <cell r="D228">
            <v>3</v>
          </cell>
          <cell r="F228">
            <v>3</v>
          </cell>
        </row>
        <row r="229">
          <cell r="A229" t="str">
            <v>8459 Сыр ПАПА МОЖЕТ "Голландский традиционный" 45% 180 г  ОСТАНКИНО</v>
          </cell>
          <cell r="D229">
            <v>877</v>
          </cell>
          <cell r="F229">
            <v>877</v>
          </cell>
        </row>
        <row r="230">
          <cell r="A230" t="str">
            <v>8476 Продукт колбасный с сыром копченый Коровино 400 гр  ОСТАНКИНО</v>
          </cell>
          <cell r="D230">
            <v>9</v>
          </cell>
          <cell r="F230">
            <v>9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22</v>
          </cell>
          <cell r="F231">
            <v>22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51</v>
          </cell>
          <cell r="F232">
            <v>55</v>
          </cell>
        </row>
        <row r="233">
          <cell r="A233" t="str">
            <v>8831 Сыр ПАПА МОЖЕТ "Министерский" 180гр, 45 %  ОСТАНКИНО</v>
          </cell>
          <cell r="D233">
            <v>98</v>
          </cell>
          <cell r="F233">
            <v>98</v>
          </cell>
        </row>
        <row r="234">
          <cell r="A234" t="str">
            <v>8855 Сыр ПАПА МОЖЕТ "Папин завтрак" 180гр, 45 %  ОСТАНКИНО</v>
          </cell>
          <cell r="D234">
            <v>41</v>
          </cell>
          <cell r="F234">
            <v>41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192</v>
          </cell>
          <cell r="F235">
            <v>192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442</v>
          </cell>
          <cell r="F236">
            <v>442</v>
          </cell>
        </row>
        <row r="237">
          <cell r="A237" t="str">
            <v>Балыковая с/к 200 гр. срез "Эликатессе" термоформ.пак.  СПК</v>
          </cell>
          <cell r="D237">
            <v>120</v>
          </cell>
          <cell r="F237">
            <v>120</v>
          </cell>
        </row>
        <row r="238">
          <cell r="A238" t="str">
            <v>БОНУС МОЛОЧНЫЕ КЛАССИЧЕСКИЕ сос п/о в/у 0.3кг (6084)  ОСТАНКИНО</v>
          </cell>
          <cell r="D238">
            <v>90</v>
          </cell>
          <cell r="F238">
            <v>90</v>
          </cell>
        </row>
        <row r="239">
          <cell r="A239" t="str">
            <v>БОНУС МОЛОЧНЫЕ КЛАССИЧЕСКИЕ сос п/о мгс 2*4_С (4980)  ОСТАНКИНО</v>
          </cell>
          <cell r="D239">
            <v>26</v>
          </cell>
          <cell r="F239">
            <v>26</v>
          </cell>
        </row>
        <row r="240">
          <cell r="A240" t="str">
            <v>БОНУС СОЧНЫЕ Папа может сос п/о мгс 1.5*4 (6954)  ОСТАНКИНО</v>
          </cell>
          <cell r="D240">
            <v>330.5</v>
          </cell>
          <cell r="F240">
            <v>330.5</v>
          </cell>
        </row>
        <row r="241">
          <cell r="A241" t="str">
            <v>БОНУС СОЧНЫЕ сос п/о мгс 0.41кг_UZ (6087)  ОСТАНКИНО</v>
          </cell>
          <cell r="D241">
            <v>288</v>
          </cell>
          <cell r="F241">
            <v>288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580</v>
          </cell>
        </row>
        <row r="243">
          <cell r="A243" t="str">
            <v>БОНУС_319  Колбаса вареная Филейская ТМ Вязанка ТС Классическая, 0,45 кг. ПОКОМ</v>
          </cell>
          <cell r="F243">
            <v>2038</v>
          </cell>
        </row>
        <row r="244">
          <cell r="A244" t="str">
            <v>Бутербродная вареная 0,47 кг шт.  СПК</v>
          </cell>
          <cell r="D244">
            <v>18</v>
          </cell>
          <cell r="F244">
            <v>18</v>
          </cell>
        </row>
        <row r="245">
          <cell r="A245" t="str">
            <v>Вацлавская п/к (черева) 390 гр.шт. термоус.пак  СПК</v>
          </cell>
          <cell r="D245">
            <v>48</v>
          </cell>
          <cell r="F245">
            <v>48</v>
          </cell>
        </row>
        <row r="246">
          <cell r="A246" t="str">
            <v>Ветчина Альтаирская Столовая (для ХОРЕКА)  СПК</v>
          </cell>
          <cell r="D246">
            <v>4.242</v>
          </cell>
          <cell r="F246">
            <v>4.242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15</v>
          </cell>
          <cell r="F247">
            <v>303</v>
          </cell>
        </row>
        <row r="248">
          <cell r="A248" t="str">
            <v>Готовые чебупели острые с мясом 0,24кг ТМ Горячая штучка  ПОКОМ</v>
          </cell>
          <cell r="D248">
            <v>1</v>
          </cell>
          <cell r="F248">
            <v>507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739</v>
          </cell>
          <cell r="F249">
            <v>2625</v>
          </cell>
        </row>
        <row r="250">
          <cell r="A250" t="str">
            <v>Готовые чебупели сочные с мясом ТМ Горячая штучка  0,3кг зам  ПОКОМ</v>
          </cell>
          <cell r="F250">
            <v>1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265</v>
          </cell>
          <cell r="F251">
            <v>1973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511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18</v>
          </cell>
          <cell r="F253">
            <v>18</v>
          </cell>
        </row>
        <row r="254">
          <cell r="A254" t="str">
            <v>Грудинка По-московски в/к 2,0 кг. термоус.пак. СПК</v>
          </cell>
          <cell r="D254">
            <v>0.71699999999999997</v>
          </cell>
          <cell r="F254">
            <v>0.71699999999999997</v>
          </cell>
        </row>
        <row r="255">
          <cell r="A255" t="str">
            <v>Гуцульская с/к "КолбасГрад" 160 гр.шт. термоус. пак  СПК</v>
          </cell>
          <cell r="D255">
            <v>111</v>
          </cell>
          <cell r="F255">
            <v>111</v>
          </cell>
        </row>
        <row r="256">
          <cell r="A256" t="str">
            <v>Дельгаро с/в "Эликатессе" 140 гр.шт.  СПК</v>
          </cell>
          <cell r="D256">
            <v>67</v>
          </cell>
          <cell r="F256">
            <v>67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188</v>
          </cell>
          <cell r="F257">
            <v>188</v>
          </cell>
        </row>
        <row r="258">
          <cell r="A258" t="str">
            <v>Докторская вареная в/с 0,47 кг шт.  СПК</v>
          </cell>
          <cell r="D258">
            <v>41</v>
          </cell>
          <cell r="F258">
            <v>41</v>
          </cell>
        </row>
        <row r="259">
          <cell r="A259" t="str">
            <v>Докторская вареная термоус.пак. "Высокий вкус"  СПК</v>
          </cell>
          <cell r="D259">
            <v>181.6</v>
          </cell>
          <cell r="F259">
            <v>181.6</v>
          </cell>
        </row>
        <row r="260">
          <cell r="A260" t="str">
            <v>Европоддон (невозвратный)</v>
          </cell>
          <cell r="F260">
            <v>200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30</v>
          </cell>
        </row>
        <row r="262">
          <cell r="A262" t="str">
            <v>ЖАР-ладушки с мясом 0,2кг ТМ Стародворье  ПОКОМ</v>
          </cell>
          <cell r="D262">
            <v>2</v>
          </cell>
          <cell r="F262">
            <v>459</v>
          </cell>
        </row>
        <row r="263">
          <cell r="A263" t="str">
            <v>ЖАР-ладушки с яблоком и грушей ТМ Стародворье 0,2 кг. ПОКОМ</v>
          </cell>
          <cell r="F263">
            <v>11</v>
          </cell>
        </row>
        <row r="264">
          <cell r="A264" t="str">
            <v>Жареные вареники с картофелем и беконом Добросельские 0,2 кг. ТМ Стародворье  ПОКОМ</v>
          </cell>
          <cell r="D264">
            <v>12</v>
          </cell>
          <cell r="F264">
            <v>297</v>
          </cell>
        </row>
        <row r="265">
          <cell r="A265" t="str">
            <v>К798 Сыч/Прод Коровино Российский 50% 200г НОВАЯ СЗМЖ  ОСТАНКИНО</v>
          </cell>
          <cell r="D265">
            <v>1933</v>
          </cell>
          <cell r="F265">
            <v>1933</v>
          </cell>
        </row>
        <row r="266">
          <cell r="A266" t="str">
            <v>К801 Сыч/Прод Коровино Тильзитер 50% 200г НОВАЯ СЗМЖ  ОСТАНКИНО</v>
          </cell>
          <cell r="D266">
            <v>1656</v>
          </cell>
          <cell r="F266">
            <v>1656</v>
          </cell>
        </row>
        <row r="267">
          <cell r="A267" t="str">
            <v>К811 Сыч/Прод Коровино Российский Оригин 50% ВЕС НОВАЯ (5 кг)  ОСТАНКИНО</v>
          </cell>
          <cell r="D267">
            <v>218.6</v>
          </cell>
          <cell r="F267">
            <v>218.6</v>
          </cell>
        </row>
        <row r="268">
          <cell r="A268" t="str">
            <v>К825 Сыч/Прод Коровино Тильзитер Оригин 50% ВЕС НОВАЯ (5 кг брус) СЗМЖ  ОСТАНКИНО</v>
          </cell>
          <cell r="D268">
            <v>149.80000000000001</v>
          </cell>
          <cell r="F268">
            <v>149.80000000000001</v>
          </cell>
        </row>
        <row r="269">
          <cell r="A269" t="str">
            <v>Карбонад Юбилейный термоус.пак.  СПК</v>
          </cell>
          <cell r="D269">
            <v>52.2</v>
          </cell>
          <cell r="F269">
            <v>53.103000000000002</v>
          </cell>
        </row>
        <row r="270">
          <cell r="A270" t="str">
            <v>Классическая вареная 400 гр.шт.  СПК</v>
          </cell>
          <cell r="D270">
            <v>25</v>
          </cell>
          <cell r="F270">
            <v>25</v>
          </cell>
        </row>
        <row r="271">
          <cell r="A271" t="str">
            <v>Классическая с/к 80 гр.шт.нар. (лоток с ср.защ.атм.)  СПК</v>
          </cell>
          <cell r="D271">
            <v>435</v>
          </cell>
          <cell r="F271">
            <v>435</v>
          </cell>
        </row>
        <row r="272">
          <cell r="A272" t="str">
            <v>Колбаски Мяснули оригинальные с/к 50 гр.шт. (в ср.защ.атм.)  СПК</v>
          </cell>
          <cell r="D272">
            <v>147</v>
          </cell>
          <cell r="F272">
            <v>157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860</v>
          </cell>
          <cell r="F273">
            <v>890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631</v>
          </cell>
          <cell r="F274">
            <v>661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178</v>
          </cell>
          <cell r="F275">
            <v>208</v>
          </cell>
        </row>
        <row r="276">
          <cell r="A276" t="str">
            <v>Круггетсы с сырным соусом ТМ Горячая штучка 0,25 кг зам  ПОКОМ</v>
          </cell>
          <cell r="F276">
            <v>2</v>
          </cell>
        </row>
        <row r="277">
          <cell r="A277" t="str">
            <v>Круггетсы с сырным соусом ТМ Горячая штучка ТС Круггетсы флоу-пак 0,2 кг  ПОКОМ</v>
          </cell>
          <cell r="D277">
            <v>3</v>
          </cell>
          <cell r="F277">
            <v>1096</v>
          </cell>
        </row>
        <row r="278">
          <cell r="A278" t="str">
            <v>Круггетсы сочные ТМ Горячая штучка ТС Круггетсы 0,25 кг зам  ПОКОМ</v>
          </cell>
          <cell r="F278">
            <v>3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15</v>
          </cell>
          <cell r="F279">
            <v>1343</v>
          </cell>
        </row>
        <row r="280">
          <cell r="A280" t="str">
            <v>Ла Фаворте с/в "Эликатессе" 140 гр.шт.  СПК</v>
          </cell>
          <cell r="D280">
            <v>166</v>
          </cell>
          <cell r="F280">
            <v>166</v>
          </cell>
        </row>
        <row r="281">
          <cell r="A281" t="str">
            <v>Ливерная Печеночная 250 гр.шт.  СПК</v>
          </cell>
          <cell r="D281">
            <v>166</v>
          </cell>
          <cell r="F281">
            <v>166</v>
          </cell>
        </row>
        <row r="282">
          <cell r="A282" t="str">
            <v>Любительская вареная термоус.пак. "Высокий вкус"  СПК</v>
          </cell>
          <cell r="D282">
            <v>63</v>
          </cell>
          <cell r="F282">
            <v>63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11.1</v>
          </cell>
          <cell r="F283">
            <v>11.1</v>
          </cell>
        </row>
        <row r="284">
          <cell r="A284" t="str">
            <v>Мини-сосиски в тесте 3,7кг ВЕС заморож. ТМ Зареченские  ПОКОМ</v>
          </cell>
          <cell r="F284">
            <v>259.00099999999998</v>
          </cell>
        </row>
        <row r="285">
          <cell r="A285" t="str">
            <v>Мини-чебуречки с мясом ВЕС 5,5кг ТМ Зареченские  ПОКОМ</v>
          </cell>
          <cell r="F285">
            <v>82.5</v>
          </cell>
        </row>
        <row r="286">
          <cell r="A286" t="str">
            <v>Мини-шарики с курочкой и сыром ТМ Зареченские ВЕС  ПОКОМ</v>
          </cell>
          <cell r="F286">
            <v>253.4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576</v>
          </cell>
          <cell r="F287">
            <v>3289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687</v>
          </cell>
          <cell r="F288">
            <v>2749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662</v>
          </cell>
          <cell r="F289">
            <v>2857</v>
          </cell>
        </row>
        <row r="290">
          <cell r="A290" t="str">
            <v>Наггетсы с куриным филе и сыром ТМ Вязанка 0,25 кг ПОКОМ</v>
          </cell>
          <cell r="D290">
            <v>979</v>
          </cell>
          <cell r="F290">
            <v>3106</v>
          </cell>
        </row>
        <row r="291">
          <cell r="A291" t="str">
            <v>Наггетсы Хрустящие ТМ Зареченские. ВЕС ПОКОМ</v>
          </cell>
          <cell r="F291">
            <v>1607</v>
          </cell>
        </row>
        <row r="292">
          <cell r="A292" t="str">
            <v>Наггетсы Хрустящие ТМ Стародворье с сочной курочкой 0,23 кг  ПОКОМ</v>
          </cell>
          <cell r="F292">
            <v>383</v>
          </cell>
        </row>
        <row r="293">
          <cell r="A293" t="str">
            <v>Оригинальная с перцем с/к  СПК</v>
          </cell>
          <cell r="D293">
            <v>166.3</v>
          </cell>
          <cell r="F293">
            <v>166.3</v>
          </cell>
        </row>
        <row r="294">
          <cell r="A294" t="str">
            <v>Особая вареная  СПК</v>
          </cell>
          <cell r="D294">
            <v>1.2</v>
          </cell>
          <cell r="F294">
            <v>1.2</v>
          </cell>
        </row>
        <row r="295">
          <cell r="A295" t="str">
            <v>Паштет печеночный 140 гр.шт.  СПК</v>
          </cell>
          <cell r="D295">
            <v>16</v>
          </cell>
          <cell r="F295">
            <v>16</v>
          </cell>
        </row>
        <row r="296">
          <cell r="A296" t="str">
            <v>Пекерсы с индейкой в сливочном соусе ТМ Горячая штучка 0,25 кг зам  ПОКОМ</v>
          </cell>
          <cell r="D296">
            <v>12</v>
          </cell>
          <cell r="F296">
            <v>621</v>
          </cell>
        </row>
        <row r="297">
          <cell r="A297" t="str">
            <v>Пельмени Grandmeni с говядиной и свининой 0,7кг ТМ Горячая штучка  ПОКОМ</v>
          </cell>
          <cell r="D297">
            <v>8</v>
          </cell>
          <cell r="F297">
            <v>238</v>
          </cell>
        </row>
        <row r="298">
          <cell r="A298" t="str">
            <v>Пельмени Бигбули #МЕГАВКУСИЩЕ с сочной грудинкой ТМ Горячая штучка 0,7 кг. ПОКОМ</v>
          </cell>
          <cell r="D298">
            <v>5</v>
          </cell>
          <cell r="F298">
            <v>888</v>
          </cell>
        </row>
        <row r="299">
          <cell r="A299" t="str">
            <v>Пельмени Бигбули с мясом ТМ Горячая штучка. флоу-пак сфера 0,4 кг. ПОКОМ</v>
          </cell>
          <cell r="D299">
            <v>10</v>
          </cell>
          <cell r="F299">
            <v>288</v>
          </cell>
        </row>
        <row r="300">
          <cell r="A300" t="str">
            <v>Пельмени Бигбули с мясом ТМ Горячая штучка. флоу-пак сфера 0,7 кг ПОКОМ</v>
          </cell>
          <cell r="D300">
            <v>815</v>
          </cell>
          <cell r="F300">
            <v>2198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15</v>
          </cell>
          <cell r="F301">
            <v>859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1</v>
          </cell>
          <cell r="F302">
            <v>963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</v>
          </cell>
          <cell r="F303">
            <v>320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F304">
            <v>2491.0100000000002</v>
          </cell>
        </row>
        <row r="305">
          <cell r="A305" t="str">
            <v>Пельмени Бульмени с говядиной и свининой СЕВЕРНАЯ КОЛЛЕКЦИЯ 0,7кг ТМ Горячая штучка сфера  ПОКОМ</v>
          </cell>
          <cell r="D305">
            <v>8</v>
          </cell>
          <cell r="F305">
            <v>499</v>
          </cell>
        </row>
        <row r="306">
          <cell r="A306" t="str">
            <v>Пельмени Бульмени с говядиной и свининой ТМ Горячая штучка. флоу-пак сфера 0,4 кг ПОКОМ</v>
          </cell>
          <cell r="D306">
            <v>12</v>
          </cell>
          <cell r="F306">
            <v>1433</v>
          </cell>
        </row>
        <row r="307">
          <cell r="A307" t="str">
            <v>Пельмени Бульмени с говядиной и свининой ТМ Горячая штучка. флоу-пак сфера 0,7 кг ПОКОМ</v>
          </cell>
          <cell r="D307">
            <v>827</v>
          </cell>
          <cell r="F307">
            <v>3172</v>
          </cell>
        </row>
        <row r="308">
          <cell r="A308" t="str">
            <v>Пельмени Бульмени со сливочным маслом ТМ Горячая штучка. флоу-пак сфера 0,4 кг. ПОКОМ</v>
          </cell>
          <cell r="D308">
            <v>14</v>
          </cell>
          <cell r="F308">
            <v>1709</v>
          </cell>
        </row>
        <row r="309">
          <cell r="A309" t="str">
            <v>Пельмени Бульмени со сливочным маслом ТМ Горячая штучка.флоу-пак сфера 0,7 кг. ПОКОМ</v>
          </cell>
          <cell r="D309">
            <v>1627</v>
          </cell>
          <cell r="F309">
            <v>4542</v>
          </cell>
        </row>
        <row r="310">
          <cell r="A310" t="str">
            <v>Пельмени Бульмени хрустящие с мясом 0,22 кг ТМ Горячая штучка  ПОКОМ</v>
          </cell>
          <cell r="F310">
            <v>221</v>
          </cell>
        </row>
        <row r="311">
          <cell r="A311" t="str">
            <v>Пельмени Добросельские со свининой и говядиной ТМ Стародворье флоу-пак клас. форма 0,65 кг.  ПОКОМ</v>
          </cell>
          <cell r="F311">
            <v>160</v>
          </cell>
        </row>
        <row r="312">
          <cell r="A312" t="str">
            <v>Пельмени Зареченские сфера 5 кг.  ПОКОМ</v>
          </cell>
          <cell r="F312">
            <v>15</v>
          </cell>
        </row>
        <row r="313">
          <cell r="A313" t="str">
            <v>Пельмени Медвежьи ушки с фермерскими сливками 0,7кг  ПОКОМ</v>
          </cell>
          <cell r="D313">
            <v>9</v>
          </cell>
          <cell r="F313">
            <v>300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81</v>
          </cell>
        </row>
        <row r="315">
          <cell r="A315" t="str">
            <v>Пельмени Мясные с говядиной ТМ Стародворье сфера флоу-пак 1 кг  ПОКОМ</v>
          </cell>
          <cell r="D315">
            <v>1</v>
          </cell>
          <cell r="F315">
            <v>840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7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2</v>
          </cell>
          <cell r="F317">
            <v>725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392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F319">
            <v>725</v>
          </cell>
        </row>
        <row r="320">
          <cell r="A320" t="str">
            <v>Пельмени Сочные сфера 0,8 кг ТМ Стародворье  ПОКОМ</v>
          </cell>
          <cell r="F320">
            <v>216</v>
          </cell>
        </row>
        <row r="321">
          <cell r="A321" t="str">
            <v>Пирожки с мясом 0,3кг ТМ Зареченские  ПОКОМ</v>
          </cell>
          <cell r="F321">
            <v>3</v>
          </cell>
        </row>
        <row r="322">
          <cell r="A322" t="str">
            <v>Пирожки с мясом 3,7кг ВЕС ТМ Зареченские  ПОКОМ</v>
          </cell>
          <cell r="F322">
            <v>122.1</v>
          </cell>
        </row>
        <row r="323">
          <cell r="A323" t="str">
            <v>Ричеза с/к 230 гр.шт.  СПК</v>
          </cell>
          <cell r="D323">
            <v>190</v>
          </cell>
          <cell r="F323">
            <v>190</v>
          </cell>
        </row>
        <row r="324">
          <cell r="A324" t="str">
            <v>Сальчетти с/к 230 гр.шт.  СПК</v>
          </cell>
          <cell r="D324">
            <v>429</v>
          </cell>
          <cell r="F324">
            <v>429</v>
          </cell>
        </row>
        <row r="325">
          <cell r="A325" t="str">
            <v>Салями с перчиком с/к "КолбасГрад" 160 гр.шт. термоус. пак.  СПК</v>
          </cell>
          <cell r="D325">
            <v>160</v>
          </cell>
          <cell r="F325">
            <v>160</v>
          </cell>
        </row>
        <row r="326">
          <cell r="A326" t="str">
            <v>Салями с/к 100 гр.шт.нар. (лоток с ср.защ.атм.)  СПК</v>
          </cell>
          <cell r="D326">
            <v>443</v>
          </cell>
          <cell r="F326">
            <v>443</v>
          </cell>
        </row>
        <row r="327">
          <cell r="A327" t="str">
            <v>Салями Трюфель с/в "Эликатессе" 0,16 кг.шт.  СПК</v>
          </cell>
          <cell r="D327">
            <v>137</v>
          </cell>
          <cell r="F327">
            <v>137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64</v>
          </cell>
          <cell r="F328">
            <v>64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36</v>
          </cell>
          <cell r="F329">
            <v>36.841999999999999</v>
          </cell>
        </row>
        <row r="330">
          <cell r="A330" t="str">
            <v>Сардельки Необыкновенные (черева) 400 гр.шт. (лоток с ср.защ.атм.)  СПК</v>
          </cell>
          <cell r="D330">
            <v>6</v>
          </cell>
          <cell r="F330">
            <v>6</v>
          </cell>
        </row>
        <row r="331">
          <cell r="A331" t="str">
            <v>Семейная с чесночком вареная (СПК+СКМ)  СПК</v>
          </cell>
          <cell r="D331">
            <v>98</v>
          </cell>
          <cell r="F331">
            <v>98</v>
          </cell>
        </row>
        <row r="332">
          <cell r="A332" t="str">
            <v>Семейная с чесночком Экстра вареная  СПК</v>
          </cell>
          <cell r="D332">
            <v>17</v>
          </cell>
          <cell r="F332">
            <v>17</v>
          </cell>
        </row>
        <row r="333">
          <cell r="A333" t="str">
            <v>Сервелат Европейский в/к, в/с 0,38 кг.шт.термофор.пак  СПК</v>
          </cell>
          <cell r="D333">
            <v>51</v>
          </cell>
          <cell r="F333">
            <v>51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60</v>
          </cell>
          <cell r="F334">
            <v>60</v>
          </cell>
        </row>
        <row r="335">
          <cell r="A335" t="str">
            <v>Сервелат Финский в/к 0,38 кг.шт. термофор.пак.  СПК</v>
          </cell>
          <cell r="D335">
            <v>55</v>
          </cell>
          <cell r="F335">
            <v>55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284</v>
          </cell>
          <cell r="F336">
            <v>284</v>
          </cell>
        </row>
        <row r="337">
          <cell r="A337" t="str">
            <v>Сервелат Фирменный в/к 250 гр.шт. термоформ.пак.  СПК</v>
          </cell>
          <cell r="D337">
            <v>54</v>
          </cell>
          <cell r="F337">
            <v>56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193</v>
          </cell>
          <cell r="F338">
            <v>193</v>
          </cell>
        </row>
        <row r="339">
          <cell r="A339" t="str">
            <v>Сибирская особая с/к 0,235 кг шт.  СПК</v>
          </cell>
          <cell r="D339">
            <v>192</v>
          </cell>
          <cell r="F339">
            <v>192</v>
          </cell>
        </row>
        <row r="340">
          <cell r="A340" t="str">
            <v>Сосиски "Баварские" 0,36 кг.шт. вак.упак.  СПК</v>
          </cell>
          <cell r="D340">
            <v>4</v>
          </cell>
          <cell r="F340">
            <v>4</v>
          </cell>
        </row>
        <row r="341">
          <cell r="A341" t="str">
            <v>Сосиски "Молочные" 0,36 кг.шт. вак.упак.  СПК</v>
          </cell>
          <cell r="D341">
            <v>9</v>
          </cell>
          <cell r="F341">
            <v>9</v>
          </cell>
        </row>
        <row r="342">
          <cell r="A342" t="str">
            <v>Сосиски Классические (в ср.защ.атм.) СПК</v>
          </cell>
          <cell r="D342">
            <v>17</v>
          </cell>
          <cell r="F342">
            <v>17</v>
          </cell>
        </row>
        <row r="343">
          <cell r="A343" t="str">
            <v>Сосиски Мусульманские "Просто выгодно" (в ср.защ.атм.)  СПК</v>
          </cell>
          <cell r="D343">
            <v>14</v>
          </cell>
          <cell r="F343">
            <v>14</v>
          </cell>
        </row>
        <row r="344">
          <cell r="A344" t="str">
            <v>Сосиски Хот-дог подкопченные (лоток с ср.защ.атм.)  СПК</v>
          </cell>
          <cell r="D344">
            <v>7</v>
          </cell>
          <cell r="F344">
            <v>7</v>
          </cell>
        </row>
        <row r="345">
          <cell r="A345" t="str">
            <v>Сочный мегачебурек ТМ Зареченские ВЕС ПОКОМ</v>
          </cell>
          <cell r="F345">
            <v>170.9</v>
          </cell>
        </row>
        <row r="346">
          <cell r="A346" t="str">
            <v>Торо Неро с/в "Эликатессе" 140 гр.шт.  СПК</v>
          </cell>
          <cell r="D346">
            <v>70</v>
          </cell>
          <cell r="F346">
            <v>70</v>
          </cell>
        </row>
        <row r="347">
          <cell r="A347" t="str">
            <v>Утренняя вареная ВЕС СПК</v>
          </cell>
          <cell r="D347">
            <v>6</v>
          </cell>
          <cell r="F347">
            <v>6</v>
          </cell>
        </row>
        <row r="348">
          <cell r="A348" t="str">
            <v>Уши свиные копченые к пиву 0,15кг нар. д/ф шт.  СПК</v>
          </cell>
          <cell r="D348">
            <v>21</v>
          </cell>
          <cell r="F348">
            <v>21</v>
          </cell>
        </row>
        <row r="349">
          <cell r="A349" t="str">
            <v>Фестивальная пора с/к 100 гр.шт.нар. (лоток с ср.защ.атм.)  СПК</v>
          </cell>
          <cell r="D349">
            <v>176</v>
          </cell>
          <cell r="F349">
            <v>176</v>
          </cell>
        </row>
        <row r="350">
          <cell r="A350" t="str">
            <v>Фестивальная пора с/к 235 гр.шт.  СПК</v>
          </cell>
          <cell r="D350">
            <v>543</v>
          </cell>
          <cell r="F350">
            <v>543</v>
          </cell>
        </row>
        <row r="351">
          <cell r="A351" t="str">
            <v>Фестивальная пора с/к термоус.пак  СПК</v>
          </cell>
          <cell r="D351">
            <v>60.6</v>
          </cell>
          <cell r="F351">
            <v>60.6</v>
          </cell>
        </row>
        <row r="352">
          <cell r="A352" t="str">
            <v>Фирменная с/к 200 гр. срез "Эликатессе" термоформ.пак.  СПК</v>
          </cell>
          <cell r="D352">
            <v>112</v>
          </cell>
          <cell r="F352">
            <v>112</v>
          </cell>
        </row>
        <row r="353">
          <cell r="A353" t="str">
            <v>Фуэт с/в "Эликатессе" 160 гр.шт.  СПК</v>
          </cell>
          <cell r="D353">
            <v>220</v>
          </cell>
          <cell r="F353">
            <v>220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13</v>
          </cell>
          <cell r="F354">
            <v>313</v>
          </cell>
        </row>
        <row r="355">
          <cell r="A355" t="str">
            <v>Хотстеры с сыром 0,25кг ТМ Горячая штучка  ПОКОМ</v>
          </cell>
          <cell r="D355">
            <v>6</v>
          </cell>
          <cell r="F355">
            <v>699</v>
          </cell>
        </row>
        <row r="356">
          <cell r="A356" t="str">
            <v>Хотстеры ТМ Горячая штучка ТС Хотстеры 0,25 кг зам  ПОКОМ</v>
          </cell>
          <cell r="D356">
            <v>860</v>
          </cell>
          <cell r="F356">
            <v>2877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4</v>
          </cell>
          <cell r="F357">
            <v>701</v>
          </cell>
        </row>
        <row r="358">
          <cell r="A358" t="str">
            <v>Хрустящие крылышки ТМ Горячая штучка 0,3 кг зам  ПОКОМ</v>
          </cell>
          <cell r="D358">
            <v>8</v>
          </cell>
          <cell r="F358">
            <v>796</v>
          </cell>
        </row>
        <row r="359">
          <cell r="A359" t="str">
            <v>Чебупели Курочка гриль ТМ Горячая штучка, 0,3 кг зам  ПОКОМ</v>
          </cell>
          <cell r="D359">
            <v>1</v>
          </cell>
          <cell r="F359">
            <v>303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620</v>
          </cell>
          <cell r="F360">
            <v>3054</v>
          </cell>
        </row>
        <row r="361">
          <cell r="A361" t="str">
            <v>Чебупицца Маргарита 0,2кг ТМ Горячая штучка ТС Foodgital  ПОКОМ</v>
          </cell>
          <cell r="D361">
            <v>9</v>
          </cell>
          <cell r="F361">
            <v>455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1953</v>
          </cell>
          <cell r="F362">
            <v>5822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5</v>
          </cell>
          <cell r="F363">
            <v>416</v>
          </cell>
        </row>
        <row r="364">
          <cell r="A364" t="str">
            <v>Чебуреки сочные ВЕС ТМ Зареченские  ПОКОМ</v>
          </cell>
          <cell r="D364">
            <v>5</v>
          </cell>
          <cell r="F364">
            <v>1185</v>
          </cell>
        </row>
        <row r="365">
          <cell r="A365" t="str">
            <v>Шпикачки Русские (черева) (в ср.защ.атм.) "Высокий вкус"  СПК</v>
          </cell>
          <cell r="D365">
            <v>33</v>
          </cell>
          <cell r="F365">
            <v>33</v>
          </cell>
        </row>
        <row r="366">
          <cell r="A366" t="str">
            <v>Эликапреза с/в "Эликатессе" 85 гр.шт. нарезка (лоток с ср.защ.атм.)  СПК</v>
          </cell>
          <cell r="D366">
            <v>5</v>
          </cell>
          <cell r="F366">
            <v>5</v>
          </cell>
        </row>
        <row r="367">
          <cell r="A367" t="str">
            <v>Юбилейная с/к 0,10 кг.шт. нарезка (лоток с ср.защ.атм.)  СПК</v>
          </cell>
          <cell r="D367">
            <v>2</v>
          </cell>
          <cell r="F367">
            <v>2</v>
          </cell>
        </row>
        <row r="368">
          <cell r="A368" t="str">
            <v>Юбилейная с/к 0,235 кг.шт.  СПК</v>
          </cell>
          <cell r="D368">
            <v>777</v>
          </cell>
          <cell r="F368">
            <v>777</v>
          </cell>
        </row>
        <row r="369">
          <cell r="A369" t="str">
            <v>Итого</v>
          </cell>
          <cell r="D369">
            <v>133436.56299999999</v>
          </cell>
          <cell r="F369">
            <v>339850.10800000001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04.09.2025 - 04.09.2025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44.225999999999999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141.34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243.58799999999999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952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1121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155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126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524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99.510999999999996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792.43899999999996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68.691000000000003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242.01400000000001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122.836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41.887999999999998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33.802999999999997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84.638000000000005</v>
          </cell>
        </row>
        <row r="29">
          <cell r="A29" t="str">
            <v xml:space="preserve"> 247  Сардельки Нежные, ВЕС.  ПОКОМ</v>
          </cell>
          <cell r="D29">
            <v>13.37</v>
          </cell>
        </row>
        <row r="30">
          <cell r="A30" t="str">
            <v xml:space="preserve"> 248  Сардельки Сочные ТМ Особый рецепт,   ПОКОМ</v>
          </cell>
          <cell r="D30">
            <v>23.422000000000001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288.11900000000003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10.425000000000001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32.067999999999998</v>
          </cell>
        </row>
        <row r="34">
          <cell r="A34" t="str">
            <v xml:space="preserve"> 263  Шпикачки Стародворские, ВЕС.  ПОКОМ</v>
          </cell>
          <cell r="D34">
            <v>18.702000000000002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0.91200000000000003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0.91700000000000004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2.8109999999999999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225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1271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754</v>
          </cell>
        </row>
        <row r="41">
          <cell r="A41" t="str">
            <v xml:space="preserve"> 283  Сосиски Сочинки, ВЕС, ТМ Стародворье ПОКОМ</v>
          </cell>
          <cell r="D41">
            <v>320.88799999999998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434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437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83.337000000000003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442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581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32.366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205.65600000000001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413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635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424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80.010999999999996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198.48699999999999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7.5060000000000002</v>
          </cell>
        </row>
        <row r="55">
          <cell r="A55" t="str">
            <v xml:space="preserve"> 318  Сосиски Датские ТМ Зареченские, ВЕС  ПОКОМ</v>
          </cell>
          <cell r="D55">
            <v>377.935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743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972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365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207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192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134.291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318</v>
          </cell>
        </row>
        <row r="63">
          <cell r="A63" t="str">
            <v xml:space="preserve"> 335  Колбаса Сливушка ТМ Вязанка. ВЕС.  ПОКОМ </v>
          </cell>
          <cell r="D63">
            <v>31.047999999999998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779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685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134.86099999999999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61.029000000000003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269.90199999999999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75.475999999999999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17.795999999999999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154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179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258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177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21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869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1617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238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81.010000000000005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114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22.957000000000001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158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227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79.680999999999997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683.68100000000004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948.27700000000004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1379.258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67.36</v>
          </cell>
        </row>
        <row r="93">
          <cell r="A93" t="str">
            <v xml:space="preserve"> 467  Колбаса Филейная 0,5кг ТМ Особый рецепт  ПОКОМ</v>
          </cell>
          <cell r="D93">
            <v>56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7.4550000000000001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476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297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381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231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2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221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153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64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328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386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288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2</v>
          </cell>
        </row>
        <row r="107">
          <cell r="A107" t="str">
            <v>3215 ВЕТЧ.МЯСНАЯ Папа может п/о 0.4кг 8шт.    ОСТАНКИНО</v>
          </cell>
          <cell r="D107">
            <v>231</v>
          </cell>
        </row>
        <row r="108">
          <cell r="A108" t="str">
            <v>3684 ПРЕСИЖН с/к в/у 1/250 8шт.   ОСТАНКИНО</v>
          </cell>
          <cell r="D108">
            <v>45</v>
          </cell>
        </row>
        <row r="109">
          <cell r="A109" t="str">
            <v>4063 МЯСНАЯ Папа может вар п/о_Л   ОСТАНКИНО</v>
          </cell>
          <cell r="D109">
            <v>193.64500000000001</v>
          </cell>
        </row>
        <row r="110">
          <cell r="A110" t="str">
            <v>4117 ЭКСТРА Папа может с/к в/у_Л   ОСТАНКИНО</v>
          </cell>
          <cell r="D110">
            <v>4.5659999999999998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28.37</v>
          </cell>
        </row>
        <row r="112">
          <cell r="A112" t="str">
            <v>4813 ФИЛЕЙНАЯ Папа может вар п/о_Л   ОСТАНКИНО</v>
          </cell>
          <cell r="D112">
            <v>80.927999999999997</v>
          </cell>
        </row>
        <row r="113">
          <cell r="A113" t="str">
            <v>4993 САЛЯМИ ИТАЛЬЯНСКАЯ с/к в/у 1/250*8_120c ОСТАНКИНО</v>
          </cell>
          <cell r="D113">
            <v>132</v>
          </cell>
        </row>
        <row r="114">
          <cell r="A114" t="str">
            <v>5246 ДОКТОРСКАЯ ПРЕМИУМ вар б/о мгс_30с ОСТАНКИНО</v>
          </cell>
          <cell r="D114">
            <v>9.9570000000000007</v>
          </cell>
        </row>
        <row r="115">
          <cell r="A115" t="str">
            <v>5483 ЭКСТРА Папа может с/к в/у 1/250 8шт.   ОСТАНКИНО</v>
          </cell>
          <cell r="D115">
            <v>248</v>
          </cell>
        </row>
        <row r="116">
          <cell r="A116" t="str">
            <v>5544 Сервелат Финский в/к в/у_45с НОВАЯ ОСТАНКИНО</v>
          </cell>
          <cell r="D116">
            <v>82.349000000000004</v>
          </cell>
        </row>
        <row r="117">
          <cell r="A117" t="str">
            <v>5679 САЛЯМИ ИТАЛЬЯНСКАЯ с/к в/у 1/150_60с ОСТАНКИНО</v>
          </cell>
          <cell r="D117">
            <v>126</v>
          </cell>
        </row>
        <row r="118">
          <cell r="A118" t="str">
            <v>5682 САЛЯМИ МЕЛКОЗЕРНЕНАЯ с/к в/у 1/120_60с   ОСТАНКИНО</v>
          </cell>
          <cell r="D118">
            <v>415</v>
          </cell>
        </row>
        <row r="119">
          <cell r="A119" t="str">
            <v>5706 АРОМАТНАЯ Папа может с/к в/у 1/250 8шт.  ОСТАНКИНО</v>
          </cell>
          <cell r="D119">
            <v>259</v>
          </cell>
        </row>
        <row r="120">
          <cell r="A120" t="str">
            <v>5708 ПОСОЛЬСКАЯ Папа может с/к в/у ОСТАНКИНО</v>
          </cell>
          <cell r="D120">
            <v>9.2750000000000004</v>
          </cell>
        </row>
        <row r="121">
          <cell r="A121" t="str">
            <v>5851 ЭКСТРА Папа может вар п/о   ОСТАНКИНО</v>
          </cell>
          <cell r="D121">
            <v>30.286000000000001</v>
          </cell>
        </row>
        <row r="122">
          <cell r="A122" t="str">
            <v>5931 ОХОТНИЧЬЯ Папа может с/к в/у 1/220 8шт.   ОСТАНКИНО</v>
          </cell>
          <cell r="D122">
            <v>310</v>
          </cell>
        </row>
        <row r="123">
          <cell r="A123" t="str">
            <v>5992 ВРЕМЯ ОКРОШКИ Папа может вар п/о 0.4кг   ОСТАНКИНО</v>
          </cell>
          <cell r="D123">
            <v>73</v>
          </cell>
        </row>
        <row r="124">
          <cell r="A124" t="str">
            <v>6004 РАГУ СВИНОЕ 1кг 8шт.зам_120с ОСТАНКИНО</v>
          </cell>
          <cell r="D124">
            <v>32</v>
          </cell>
        </row>
        <row r="125">
          <cell r="A125" t="str">
            <v>6221 НЕАПОЛИТАНСКИЙ ДУЭТ с/к с/н мгс 1/90  ОСТАНКИНО</v>
          </cell>
          <cell r="D125">
            <v>104</v>
          </cell>
        </row>
        <row r="126">
          <cell r="A126" t="str">
            <v>6228 МЯСНОЕ АССОРТИ к/з с/н мгс 1/90 10шт.  ОСТАНКИНО</v>
          </cell>
          <cell r="D126">
            <v>91</v>
          </cell>
        </row>
        <row r="127">
          <cell r="A127" t="str">
            <v>6247 ДОМАШНЯЯ Папа может вар п/о 0,4кг 8шт.  ОСТАНКИНО</v>
          </cell>
          <cell r="D127">
            <v>17</v>
          </cell>
        </row>
        <row r="128">
          <cell r="A128" t="str">
            <v>6268 ГОВЯЖЬЯ Папа может вар п/о 0,4кг 8 шт.  ОСТАНКИНО</v>
          </cell>
          <cell r="D128">
            <v>223</v>
          </cell>
        </row>
        <row r="129">
          <cell r="A129" t="str">
            <v>6279 КОРЕЙКА ПО-ОСТ.к/в в/с с/н в/у 1/150_45с  ОСТАНКИНО</v>
          </cell>
          <cell r="D129">
            <v>154</v>
          </cell>
        </row>
        <row r="130">
          <cell r="A130" t="str">
            <v>6303 МЯСНЫЕ Папа может сос п/о мгс 1.5*3  ОСТАНКИНО</v>
          </cell>
          <cell r="D130">
            <v>155.45099999999999</v>
          </cell>
        </row>
        <row r="131">
          <cell r="A131" t="str">
            <v>6324 ДОКТОРСКАЯ ГОСТ вар п/о 0.4кг 8шт.  ОСТАНКИНО</v>
          </cell>
          <cell r="D131">
            <v>32</v>
          </cell>
        </row>
        <row r="132">
          <cell r="A132" t="str">
            <v>6325 ДОКТОРСКАЯ ПРЕМИУМ вар п/о 0.4кг 8шт.  ОСТАНКИНО</v>
          </cell>
          <cell r="D132">
            <v>336</v>
          </cell>
        </row>
        <row r="133">
          <cell r="A133" t="str">
            <v>6333 МЯСНАЯ Папа может вар п/о 0.4кг 8шт.  ОСТАНКИНО</v>
          </cell>
          <cell r="D133">
            <v>617</v>
          </cell>
        </row>
        <row r="134">
          <cell r="A134" t="str">
            <v>6340 ДОМАШНИЙ РЕЦЕПТ Коровино 0.5кг 8шт.  ОСТАНКИНО</v>
          </cell>
          <cell r="D134">
            <v>63</v>
          </cell>
        </row>
        <row r="135">
          <cell r="A135" t="str">
            <v>6353 ЭКСТРА Папа может вар п/о 0.4кг 8шт.  ОСТАНКИНО</v>
          </cell>
          <cell r="D135">
            <v>272</v>
          </cell>
        </row>
        <row r="136">
          <cell r="A136" t="str">
            <v>6392 ФИЛЕЙНАЯ Папа может вар п/о 0.4кг. ОСТАНКИНО</v>
          </cell>
          <cell r="D136">
            <v>569</v>
          </cell>
        </row>
        <row r="137">
          <cell r="A137" t="str">
            <v>6448 СВИНИНА МАДЕРА с/к с/н в/у 1/100 10шт.   ОСТАНКИНО</v>
          </cell>
          <cell r="D137">
            <v>72</v>
          </cell>
        </row>
        <row r="138">
          <cell r="A138" t="str">
            <v>6453 ЭКСТРА Папа может с/к с/н в/у 1/100 14шт.   ОСТАНКИНО</v>
          </cell>
          <cell r="D138">
            <v>516</v>
          </cell>
        </row>
        <row r="139">
          <cell r="A139" t="str">
            <v>6454 АРОМАТНАЯ с/к с/н в/у 1/100 10шт.  ОСТАНКИНО</v>
          </cell>
          <cell r="D139">
            <v>463</v>
          </cell>
        </row>
        <row r="140">
          <cell r="A140" t="str">
            <v>6459 СЕРВЕЛАТ ШВЕЙЦАРСК. в/к с/н в/у 1/100*10  ОСТАНКИНО</v>
          </cell>
          <cell r="D140">
            <v>230</v>
          </cell>
        </row>
        <row r="141">
          <cell r="A141" t="str">
            <v>6470 ВЕТЧ.МРАМОРНАЯ в/у_45с  ОСТАНКИНО</v>
          </cell>
          <cell r="D141">
            <v>10.675000000000001</v>
          </cell>
        </row>
        <row r="142">
          <cell r="A142" t="str">
            <v>6495 ВЕТЧ.МРАМОРНАЯ в/у срез 0.3кг 6шт_45с  ОСТАНКИНО</v>
          </cell>
          <cell r="D142">
            <v>53</v>
          </cell>
        </row>
        <row r="143">
          <cell r="A143" t="str">
            <v>6527 ШПИКАЧКИ СОЧНЫЕ ПМ сар б/о мгс 1*3 45с ОСТАНКИНО</v>
          </cell>
          <cell r="D143">
            <v>86.766000000000005</v>
          </cell>
        </row>
        <row r="144">
          <cell r="A144" t="str">
            <v>6528 ШПИКАЧКИ СОЧНЫЕ ПМ сар б/о мгс 0.4кг 45с  ОСТАНКИНО</v>
          </cell>
          <cell r="D144">
            <v>40</v>
          </cell>
        </row>
        <row r="145">
          <cell r="A145" t="str">
            <v>6609 С ГОВЯДИНОЙ ПМ сар б/о мгс 0.4кг_45с ОСТАНКИНО</v>
          </cell>
          <cell r="D145">
            <v>30</v>
          </cell>
        </row>
        <row r="146">
          <cell r="A146" t="str">
            <v>6616 МОЛОЧНЫЕ КЛАССИЧЕСКИЕ сос п/о в/у 0.3кг  ОСТАНКИНО</v>
          </cell>
          <cell r="D146">
            <v>282</v>
          </cell>
        </row>
        <row r="147">
          <cell r="A147" t="str">
            <v>6697 СЕРВЕЛАТ ФИНСКИЙ ПМ в/к в/у 0,35кг 8шт.  ОСТАНКИНО</v>
          </cell>
          <cell r="D147">
            <v>833</v>
          </cell>
        </row>
        <row r="148">
          <cell r="A148" t="str">
            <v>6713 СОЧНЫЙ ГРИЛЬ ПМ сос п/о мгс 0.41кг 8шт.  ОСТАНКИНО</v>
          </cell>
          <cell r="D148">
            <v>241</v>
          </cell>
        </row>
        <row r="149">
          <cell r="A149" t="str">
            <v>6724 МОЛОЧНЫЕ ПМ сос п/о мгс 0.41кг 10шт.  ОСТАНКИНО</v>
          </cell>
          <cell r="D149">
            <v>206</v>
          </cell>
        </row>
        <row r="150">
          <cell r="A150" t="str">
            <v>6765 РУБЛЕНЫЕ сос ц/о мгс 0.36кг 6шт.  ОСТАНКИНО</v>
          </cell>
          <cell r="D150">
            <v>115</v>
          </cell>
        </row>
        <row r="151">
          <cell r="A151" t="str">
            <v>6785 ВЕНСКАЯ САЛЯМИ п/к в/у 0.33кг 8шт.  ОСТАНКИНО</v>
          </cell>
          <cell r="D151">
            <v>30</v>
          </cell>
        </row>
        <row r="152">
          <cell r="A152" t="str">
            <v>6787 СЕРВЕЛАТ КРЕМЛЕВСКИЙ в/к в/у 0,33кг 8шт.  ОСТАНКИНО</v>
          </cell>
          <cell r="D152">
            <v>34</v>
          </cell>
        </row>
        <row r="153">
          <cell r="A153" t="str">
            <v>6793 БАЛЫКОВАЯ в/к в/у 0,33кг 8шт.  ОСТАНКИНО</v>
          </cell>
          <cell r="D153">
            <v>55</v>
          </cell>
        </row>
        <row r="154">
          <cell r="A154" t="str">
            <v>6829 МОЛОЧНЫЕ КЛАССИЧЕСКИЕ сос п/о мгс 2*4_С  ОСТАНКИНО</v>
          </cell>
          <cell r="D154">
            <v>151.34899999999999</v>
          </cell>
        </row>
        <row r="155">
          <cell r="A155" t="str">
            <v>6837 ФИЛЕЙНЫЕ Папа Может сос ц/о мгс 0.4кг  ОСТАНКИНО</v>
          </cell>
          <cell r="D155">
            <v>180</v>
          </cell>
        </row>
        <row r="156">
          <cell r="A156" t="str">
            <v>6842 ДЫМОВИЦА ИЗ ОКОРОКА к/в мл/к в/у 0,3кг  ОСТАНКИНО</v>
          </cell>
          <cell r="D156">
            <v>12</v>
          </cell>
        </row>
        <row r="157">
          <cell r="A157" t="str">
            <v>6861 ДОМАШНИЙ РЕЦЕПТ Коровино вар п/о  ОСТАНКИНО</v>
          </cell>
          <cell r="D157">
            <v>21.920999999999999</v>
          </cell>
        </row>
        <row r="158">
          <cell r="A158" t="str">
            <v>6866 ВЕТЧ.НЕЖНАЯ Коровино п/о_Маяк  ОСТАНКИНО</v>
          </cell>
          <cell r="D158">
            <v>19.498999999999999</v>
          </cell>
        </row>
        <row r="159">
          <cell r="A159" t="str">
            <v>7001 КЛАССИЧЕСКИЕ Папа может сар б/о мгс 1*3  ОСТАНКИНО</v>
          </cell>
          <cell r="D159">
            <v>66.433999999999997</v>
          </cell>
        </row>
        <row r="160">
          <cell r="A160" t="str">
            <v>7040 С ИНДЕЙКОЙ ПМ сос ц/о в/у 1/270 8шт.  ОСТАНКИНО</v>
          </cell>
          <cell r="D160">
            <v>42</v>
          </cell>
        </row>
        <row r="161">
          <cell r="A161" t="str">
            <v>7059 ШПИКАЧКИ СОЧНЫЕ С БЕК. п/о мгс 0.3кг_60с  ОСТАНКИНО</v>
          </cell>
          <cell r="D161">
            <v>79</v>
          </cell>
        </row>
        <row r="162">
          <cell r="A162" t="str">
            <v>7066 СОЧНЫЕ ПМ сос п/о мгс 0.41кг 10шт_50с  ОСТАНКИНО</v>
          </cell>
          <cell r="D162">
            <v>878</v>
          </cell>
        </row>
        <row r="163">
          <cell r="A163" t="str">
            <v>7070 СОЧНЫЕ ПМ сос п/о мгс 1.5*4_А_50с  ОСТАНКИНО</v>
          </cell>
          <cell r="D163">
            <v>451.69099999999997</v>
          </cell>
        </row>
        <row r="164">
          <cell r="A164" t="str">
            <v>7073 МОЛОЧ.ПРЕМИУМ ПМ сос п/о в/у 1/350_50с  ОСТАНКИНО</v>
          </cell>
          <cell r="D164">
            <v>327</v>
          </cell>
        </row>
        <row r="165">
          <cell r="A165" t="str">
            <v>7074 МОЛОЧ.ПРЕМИУМ ПМ сос п/о мгс 0.6кг_50с  ОСТАНКИНО</v>
          </cell>
          <cell r="D165">
            <v>8</v>
          </cell>
        </row>
        <row r="166">
          <cell r="A166" t="str">
            <v>7075 МОЛОЧ.ПРЕМИУМ ПМ сос п/о мгс 1.5*4_О_50с  ОСТАНКИНО</v>
          </cell>
          <cell r="D166">
            <v>20.227</v>
          </cell>
        </row>
        <row r="167">
          <cell r="A167" t="str">
            <v>7077 МЯСНЫЕ С ГОВЯД.ПМ сос п/о мгс 0.4кг_50с  ОСТАНКИНО</v>
          </cell>
          <cell r="D167">
            <v>450</v>
          </cell>
        </row>
        <row r="168">
          <cell r="A168" t="str">
            <v>7080 СЛИВОЧНЫЕ ПМ сос п/о мгс 0.41кг 10шт. 50с  ОСТАНКИНО</v>
          </cell>
          <cell r="D168">
            <v>615</v>
          </cell>
        </row>
        <row r="169">
          <cell r="A169" t="str">
            <v>7082 СЛИВОЧНЫЕ ПМ сос п/о мгс 1.5*4_50с  ОСТАНКИНО</v>
          </cell>
          <cell r="D169">
            <v>46.793999999999997</v>
          </cell>
        </row>
        <row r="170">
          <cell r="A170" t="str">
            <v>7087 ШПИК С ЧЕСНОК.И ПЕРЦЕМ к/в в/у 0.3кг_50с  ОСТАНКИНО</v>
          </cell>
          <cell r="D170">
            <v>46</v>
          </cell>
        </row>
        <row r="171">
          <cell r="A171" t="str">
            <v>7090 СВИНИНА ПО-ДОМ. к/в мл/к в/у 0.3кг_50с  ОСТАНКИНО</v>
          </cell>
          <cell r="D171">
            <v>54</v>
          </cell>
        </row>
        <row r="172">
          <cell r="A172" t="str">
            <v>7092 БЕКОН Папа может с/к с/н в/у 1/140_50с  ОСТАНКИНО</v>
          </cell>
          <cell r="D172">
            <v>343</v>
          </cell>
        </row>
        <row r="173">
          <cell r="A173" t="str">
            <v>7107 САН-РЕМО с/в с/н мгс 1/90 12шт.  ОСТАНКИНО</v>
          </cell>
          <cell r="D173">
            <v>10</v>
          </cell>
        </row>
        <row r="174">
          <cell r="A174" t="str">
            <v>7147 САЛЬЧИЧОН Останкино с/к в/у 1/220 8шт.  ОСТАНКИНО</v>
          </cell>
          <cell r="D174">
            <v>11</v>
          </cell>
        </row>
        <row r="175">
          <cell r="A175" t="str">
            <v>7149 БАЛЫКОВАЯ Коровино п/к в/у 0.84кг_50с  ОСТАНКИНО</v>
          </cell>
          <cell r="D175">
            <v>7</v>
          </cell>
        </row>
        <row r="176">
          <cell r="A176" t="str">
            <v>7154 СЕРВЕЛАТ ЗЕРНИСТЫЙ ПМ в/к в/у 0.35кг_50с  ОСТАНКИНО</v>
          </cell>
          <cell r="D176">
            <v>528</v>
          </cell>
        </row>
        <row r="177">
          <cell r="A177" t="str">
            <v>7166 СЕРВЕЛТ ОХОТНИЧИЙ ПМ в/к в/у_50с  ОСТАНКИНО</v>
          </cell>
          <cell r="D177">
            <v>49.088999999999999</v>
          </cell>
        </row>
        <row r="178">
          <cell r="A178" t="str">
            <v>7169 СЕРВЕЛАТ ОХОТНИЧИЙ ПМ в/к в/у 0.35кг_50с  ОСТАНКИНО</v>
          </cell>
          <cell r="D178">
            <v>652</v>
          </cell>
        </row>
        <row r="179">
          <cell r="A179" t="str">
            <v>7187 ГРУДИНКА ПРЕМИУМ к/в мл/к в/у 0,3кг_50с ОСТАНКИНО</v>
          </cell>
          <cell r="D179">
            <v>110</v>
          </cell>
        </row>
        <row r="180">
          <cell r="A180" t="str">
            <v>7227 САЛЯМИ ФИНСКАЯ Папа может с/к в/у 1/180  ОСТАНКИНО</v>
          </cell>
          <cell r="D180">
            <v>-1</v>
          </cell>
        </row>
        <row r="181">
          <cell r="A181" t="str">
            <v>7231 КЛАССИЧЕСКАЯ ПМ вар п/о 0,3кг 8шт_209к ОСТАНКИНО</v>
          </cell>
          <cell r="D181">
            <v>122</v>
          </cell>
        </row>
        <row r="182">
          <cell r="A182" t="str">
            <v>7232 БОЯNСКАЯ ПМ п/к в/у 0,28кг 8шт_209к ОСТАНКИНО</v>
          </cell>
          <cell r="D182">
            <v>383</v>
          </cell>
        </row>
        <row r="183">
          <cell r="A183" t="str">
            <v>7235 ВЕТЧ.КЛАССИЧЕСКАЯ ПМ п/о 0,35кг 8шт_209к ОСТАНКИНО</v>
          </cell>
          <cell r="D183">
            <v>22</v>
          </cell>
        </row>
        <row r="184">
          <cell r="A184" t="str">
            <v>7236 СЕРВЕЛАТ КАРЕЛЬСКИЙ в/к в/у 0,28кг_209к ОСТАНКИНО</v>
          </cell>
          <cell r="D184">
            <v>551</v>
          </cell>
        </row>
        <row r="185">
          <cell r="A185" t="str">
            <v>7241 САЛЯМИ Папа может п/к в/у 0,28кг_209к ОСТАНКИНО</v>
          </cell>
          <cell r="D185">
            <v>228</v>
          </cell>
        </row>
        <row r="186">
          <cell r="A186" t="str">
            <v>7245 ВЕТЧ.ФИЛЕЙНАЯ ПМ п/о 0,4кг 8шт ОСТАНКИНО</v>
          </cell>
          <cell r="D186">
            <v>20</v>
          </cell>
        </row>
        <row r="187">
          <cell r="A187" t="str">
            <v>7252 СЕРВЕЛАТ ФИНСКИЙ ПМ в/к с/н мгс 1/100*12  ОСТАНКИНО</v>
          </cell>
          <cell r="D187">
            <v>93</v>
          </cell>
        </row>
        <row r="188">
          <cell r="A188" t="str">
            <v>7271 МЯСНЫЕ С ГОВЯДИНОЙ ПМ сос п/о мгс 1.5*4 ВЕС  ОСТАНКИНО</v>
          </cell>
          <cell r="D188">
            <v>13.795</v>
          </cell>
        </row>
        <row r="189">
          <cell r="A189" t="str">
            <v>7284 ДЛЯ ДЕТЕЙ сос п/о мгс 0,33кг 6шт  ОСТАНКИНО</v>
          </cell>
          <cell r="D189">
            <v>50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26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39</v>
          </cell>
        </row>
        <row r="192">
          <cell r="A192" t="str">
            <v>Балыковая с/к 200 гр. срез "Эликатессе" термоформ.пак.  СПК</v>
          </cell>
          <cell r="D192">
            <v>11</v>
          </cell>
        </row>
        <row r="193">
          <cell r="A193" t="str">
            <v>БОНУС МОЛОЧНЫЕ КЛАССИЧЕСКИЕ сос п/о в/у 0.3кг (6084)  ОСТАНКИНО</v>
          </cell>
          <cell r="D193">
            <v>13</v>
          </cell>
        </row>
        <row r="194">
          <cell r="A194" t="str">
            <v>БОНУС МОЛОЧНЫЕ КЛАССИЧЕСКИЕ сос п/о мгс 2*4_С (4980)  ОСТАНКИНО</v>
          </cell>
          <cell r="D194">
            <v>4.093</v>
          </cell>
        </row>
        <row r="195">
          <cell r="A195" t="str">
            <v>БОНУС СОЧНЫЕ Папа может сос п/о мгс 1.5*4 (6954)  ОСТАНКИНО</v>
          </cell>
          <cell r="D195">
            <v>3.137</v>
          </cell>
        </row>
        <row r="196">
          <cell r="A196" t="str">
            <v>БОНУС СОЧНЫЕ сос п/о мгс 0.41кг_UZ (6087)  ОСТАНКИНО</v>
          </cell>
          <cell r="D196">
            <v>68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158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550</v>
          </cell>
        </row>
        <row r="199">
          <cell r="A199" t="str">
            <v>Бутербродная вареная 0,47 кг шт.  СПК</v>
          </cell>
          <cell r="D199">
            <v>1</v>
          </cell>
        </row>
        <row r="200">
          <cell r="A200" t="str">
            <v>Вацлавская п/к (черева) 390 гр.шт. термоус.пак  СПК</v>
          </cell>
          <cell r="D200">
            <v>4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65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126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345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429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196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2</v>
          </cell>
        </row>
        <row r="207">
          <cell r="A207" t="str">
            <v>Гуцульская с/к "КолбасГрад" 160 гр.шт. термоус. пак  СПК</v>
          </cell>
          <cell r="D207">
            <v>4</v>
          </cell>
        </row>
        <row r="208">
          <cell r="A208" t="str">
            <v>Дельгаро с/в "Эликатессе" 140 гр.шт.  СПК</v>
          </cell>
          <cell r="D208">
            <v>7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13</v>
          </cell>
        </row>
        <row r="210">
          <cell r="A210" t="str">
            <v>Докторская вареная в/с 0,47 кг шт.  СПК</v>
          </cell>
          <cell r="D210">
            <v>1</v>
          </cell>
        </row>
        <row r="211">
          <cell r="A211" t="str">
            <v>Докторская вареная термоус.пак. "Высокий вкус"  СПК</v>
          </cell>
          <cell r="D211">
            <v>2.0819999999999999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8</v>
          </cell>
        </row>
        <row r="213">
          <cell r="A213" t="str">
            <v>ЖАР-ладушки с мясом 0,2кг ТМ Стародворье  ПОКОМ</v>
          </cell>
          <cell r="D213">
            <v>146</v>
          </cell>
        </row>
        <row r="214">
          <cell r="A214" t="str">
            <v>ЖАР-ладушки с яблоком и грушей ТМ Стародворье 0,2 кг. ПОКОМ</v>
          </cell>
          <cell r="D214">
            <v>1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84</v>
          </cell>
        </row>
        <row r="216">
          <cell r="A216" t="str">
            <v>Карбонад Юбилейный термоус.пак.  СПК</v>
          </cell>
          <cell r="D216">
            <v>3.2709999999999999</v>
          </cell>
        </row>
        <row r="217">
          <cell r="A217" t="str">
            <v>Классическая вареная 400 гр.шт.  СПК</v>
          </cell>
          <cell r="D217">
            <v>2</v>
          </cell>
        </row>
        <row r="218">
          <cell r="A218" t="str">
            <v>Классическая с/к 80 гр.шт.нар. (лоток с ср.защ.атм.)  СПК</v>
          </cell>
          <cell r="D218">
            <v>9</v>
          </cell>
        </row>
        <row r="219">
          <cell r="A219" t="str">
            <v>Колбаски Мяснули оригинальные с/к 50 гр.шт. (в ср.защ.атм.)  СПК</v>
          </cell>
          <cell r="D219">
            <v>7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129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45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20</v>
          </cell>
        </row>
        <row r="223">
          <cell r="A223" t="str">
            <v>Круггетсы с сырным соусом ТМ Горячая штучка ТС Круггетсы флоу-пак 0,2 кг  ПОКОМ</v>
          </cell>
          <cell r="D223">
            <v>226</v>
          </cell>
        </row>
        <row r="224">
          <cell r="A224" t="str">
            <v>Круггетсы сочные ТМ Горячая штучка ТС Круггетсы флоу-пак 0,2 кг.  ПОКОМ</v>
          </cell>
          <cell r="D224">
            <v>206</v>
          </cell>
        </row>
        <row r="225">
          <cell r="A225" t="str">
            <v>Ла Фаворте с/в "Эликатессе" 140 гр.шт.  СПК</v>
          </cell>
          <cell r="D225">
            <v>23</v>
          </cell>
        </row>
        <row r="226">
          <cell r="A226" t="str">
            <v>Ливерная Печеночная 250 гр.шт.  СПК</v>
          </cell>
          <cell r="D226">
            <v>10</v>
          </cell>
        </row>
        <row r="227">
          <cell r="A227" t="str">
            <v>Любительская вареная термоус.пак. "Высокий вкус"  СПК</v>
          </cell>
          <cell r="D227">
            <v>2.024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77.7</v>
          </cell>
        </row>
        <row r="229">
          <cell r="A229" t="str">
            <v>Мини-чебуречки с мясом ВЕС 5,5кг ТМ Зареченские  ПОКОМ</v>
          </cell>
          <cell r="D229">
            <v>5.5</v>
          </cell>
        </row>
        <row r="230">
          <cell r="A230" t="str">
            <v>Мини-шарики с курочкой и сыром ТМ Зареченские ВЕС  ПОКОМ</v>
          </cell>
          <cell r="D230">
            <v>87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439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360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346</v>
          </cell>
        </row>
        <row r="234">
          <cell r="A234" t="str">
            <v>Наггетсы с куриным филе и сыром ТМ Вязанка 0,25 кг ПОКОМ</v>
          </cell>
          <cell r="D234">
            <v>307</v>
          </cell>
        </row>
        <row r="235">
          <cell r="A235" t="str">
            <v>Наггетсы Хрустящие ТМ Зареченские. ВЕС ПОКОМ</v>
          </cell>
          <cell r="D235">
            <v>276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86</v>
          </cell>
        </row>
        <row r="237">
          <cell r="A237" t="str">
            <v>Оригинальная с перцем с/к  СПК</v>
          </cell>
          <cell r="D237">
            <v>17.28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167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15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102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83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111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127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322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95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600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27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401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464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464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539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56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72</v>
          </cell>
        </row>
        <row r="254">
          <cell r="A254" t="str">
            <v>Пельмени Медвежьи ушки с фермерскими сливками 0,7кг  ПОКОМ</v>
          </cell>
          <cell r="D254">
            <v>47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238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239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85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179</v>
          </cell>
        </row>
        <row r="260">
          <cell r="A260" t="str">
            <v>Пельмени Сочные сфера 0,8 кг ТМ Стародворье  ПОКОМ</v>
          </cell>
          <cell r="D260">
            <v>61</v>
          </cell>
        </row>
        <row r="261">
          <cell r="A261" t="str">
            <v>Пирожки с мясом 3,7кг ВЕС ТМ Зареченские  ПОКОМ</v>
          </cell>
          <cell r="D261">
            <v>33.299999999999997</v>
          </cell>
        </row>
        <row r="262">
          <cell r="A262" t="str">
            <v>Ричеза с/к 230 гр.шт.  СПК</v>
          </cell>
          <cell r="D262">
            <v>21</v>
          </cell>
        </row>
        <row r="263">
          <cell r="A263" t="str">
            <v>Сальчетти с/к 230 гр.шт.  СПК</v>
          </cell>
          <cell r="D263">
            <v>42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15</v>
          </cell>
        </row>
        <row r="265">
          <cell r="A265" t="str">
            <v>Салями с/к 100 гр.шт.нар. (лоток с ср.защ.атм.)  СПК</v>
          </cell>
          <cell r="D265">
            <v>10</v>
          </cell>
        </row>
        <row r="266">
          <cell r="A266" t="str">
            <v>Салями Трюфель с/в "Эликатессе" 0,16 кг.шт.  СПК</v>
          </cell>
          <cell r="D266">
            <v>12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12.625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3.2080000000000002</v>
          </cell>
        </row>
        <row r="269">
          <cell r="A269" t="str">
            <v>Семейная с чесночком вареная (СПК+СКМ)  СПК</v>
          </cell>
          <cell r="D269">
            <v>9.4939999999999998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-1</v>
          </cell>
        </row>
        <row r="271">
          <cell r="A271" t="str">
            <v>Сервелат Финский в/к 0,38 кг.шт. термофор.пак.  СПК</v>
          </cell>
          <cell r="D271">
            <v>1</v>
          </cell>
        </row>
        <row r="272">
          <cell r="A272" t="str">
            <v>Сервелат Фирменный в/к 250 гр.шт. термоформ.пак.  СПК</v>
          </cell>
          <cell r="D272">
            <v>4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12</v>
          </cell>
        </row>
        <row r="274">
          <cell r="A274" t="str">
            <v>Сибирская особая с/к 0,235 кг шт.  СПК</v>
          </cell>
          <cell r="D274">
            <v>18</v>
          </cell>
        </row>
        <row r="275">
          <cell r="A275" t="str">
            <v>Сосиски "Баварские" 0,36 кг.шт. вак.упак.  СПК</v>
          </cell>
          <cell r="D275">
            <v>1</v>
          </cell>
        </row>
        <row r="276">
          <cell r="A276" t="str">
            <v>Сосиски "Молочные" 0,36 кг.шт. вак.упак.  СПК</v>
          </cell>
          <cell r="D276">
            <v>2</v>
          </cell>
        </row>
        <row r="277">
          <cell r="A277" t="str">
            <v>Сосиски Классические (в ср.защ.атм.) СПК</v>
          </cell>
          <cell r="D277">
            <v>3.5990000000000002</v>
          </cell>
        </row>
        <row r="278">
          <cell r="A278" t="str">
            <v>Сосиски Мусульманские "Просто выгодно" (в ср.защ.атм.)  СПК</v>
          </cell>
          <cell r="D278">
            <v>5.024</v>
          </cell>
        </row>
        <row r="279">
          <cell r="A279" t="str">
            <v>Сосиски Хот-дог подкопченные (лоток с ср.защ.атм.)  СПК</v>
          </cell>
          <cell r="D279">
            <v>2.1640000000000001</v>
          </cell>
        </row>
        <row r="280">
          <cell r="A280" t="str">
            <v>Сочный мегачебурек ТМ Зареченские ВЕС ПОКОМ</v>
          </cell>
          <cell r="D280">
            <v>38.08</v>
          </cell>
        </row>
        <row r="281">
          <cell r="A281" t="str">
            <v>Торо Неро с/в "Эликатессе" 140 гр.шт.  СПК</v>
          </cell>
          <cell r="D281">
            <v>6</v>
          </cell>
        </row>
        <row r="282">
          <cell r="A282" t="str">
            <v>Уши свиные копченые к пиву 0,15кг нар. д/ф шт.  СПК</v>
          </cell>
          <cell r="D282">
            <v>2</v>
          </cell>
        </row>
        <row r="283">
          <cell r="A283" t="str">
            <v>Фестивальная пора с/к 100 гр.шт.нар. (лоток с ср.защ.атм.)  СПК</v>
          </cell>
          <cell r="D283">
            <v>13</v>
          </cell>
        </row>
        <row r="284">
          <cell r="A284" t="str">
            <v>Фестивальная пора с/к 235 гр.шт.  СПК</v>
          </cell>
          <cell r="D284">
            <v>35</v>
          </cell>
        </row>
        <row r="285">
          <cell r="A285" t="str">
            <v>Фестивальная пора с/к термоус.пак  СПК</v>
          </cell>
          <cell r="D285">
            <v>4.9820000000000002</v>
          </cell>
        </row>
        <row r="286">
          <cell r="A286" t="str">
            <v>Фирменная с/к 200 гр. срез "Эликатессе" термоформ.пак.  СПК</v>
          </cell>
          <cell r="D286">
            <v>12</v>
          </cell>
        </row>
        <row r="287">
          <cell r="A287" t="str">
            <v>Фуэт с/в "Эликатессе" 160 гр.шт.  СПК</v>
          </cell>
          <cell r="D287">
            <v>19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68</v>
          </cell>
        </row>
        <row r="289">
          <cell r="A289" t="str">
            <v>Хотстеры с сыром 0,25кг ТМ Горячая штучка  ПОКОМ</v>
          </cell>
          <cell r="D289">
            <v>169</v>
          </cell>
        </row>
        <row r="290">
          <cell r="A290" t="str">
            <v>Хотстеры ТМ Горячая штучка ТС Хотстеры 0,25 кг зам  ПОКОМ</v>
          </cell>
          <cell r="D290">
            <v>321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147</v>
          </cell>
        </row>
        <row r="292">
          <cell r="A292" t="str">
            <v>Хрустящие крылышки ТМ Горячая штучка 0,3 кг зам  ПОКОМ</v>
          </cell>
          <cell r="D292">
            <v>148</v>
          </cell>
        </row>
        <row r="293">
          <cell r="A293" t="str">
            <v>Чебупели Курочка гриль ТМ Горячая штучка, 0,3 кг зам  ПОКОМ</v>
          </cell>
          <cell r="D293">
            <v>78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648</v>
          </cell>
        </row>
        <row r="295">
          <cell r="A295" t="str">
            <v>Чебупицца Маргарита 0,2кг ТМ Горячая штучка ТС Foodgital  ПОКОМ</v>
          </cell>
          <cell r="D295">
            <v>113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639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90</v>
          </cell>
        </row>
        <row r="298">
          <cell r="A298" t="str">
            <v>Чебуреки сочные ВЕС ТМ Зареченские  ПОКОМ</v>
          </cell>
          <cell r="D298">
            <v>325</v>
          </cell>
        </row>
        <row r="299">
          <cell r="A299" t="str">
            <v>Шпикачки Русские (черева) (в ср.защ.атм.) "Высокий вкус"  СПК</v>
          </cell>
          <cell r="D299">
            <v>9.6950000000000003</v>
          </cell>
        </row>
        <row r="300">
          <cell r="A300" t="str">
            <v>Юбилейная с/к 0,235 кг.шт.  СПК</v>
          </cell>
          <cell r="D300">
            <v>50</v>
          </cell>
        </row>
        <row r="301">
          <cell r="A301" t="str">
            <v>Итого</v>
          </cell>
          <cell r="D301">
            <v>56023.313000000002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0" sqref="AO10"/>
    </sheetView>
  </sheetViews>
  <sheetFormatPr defaultColWidth="10.5" defaultRowHeight="11.45" customHeight="1" outlineLevelRow="1" x14ac:dyDescent="0.2"/>
  <cols>
    <col min="1" max="1" width="57.8320312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1.1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7.33203125" style="5" customWidth="1"/>
    <col min="36" max="36" width="6" style="5" customWidth="1"/>
    <col min="37" max="37" width="6.6640625" style="5" bestFit="1" customWidth="1"/>
    <col min="38" max="39" width="0.66406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7" t="s">
        <v>141</v>
      </c>
      <c r="AK3" s="17" t="s">
        <v>142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V5" s="14" t="s">
        <v>134</v>
      </c>
      <c r="X5" s="14" t="s">
        <v>135</v>
      </c>
      <c r="AE5" s="14" t="s">
        <v>136</v>
      </c>
      <c r="AF5" s="14" t="s">
        <v>137</v>
      </c>
      <c r="AG5" s="14" t="s">
        <v>138</v>
      </c>
      <c r="AH5" s="14" t="s">
        <v>131</v>
      </c>
      <c r="AJ5" s="14" t="s">
        <v>139</v>
      </c>
      <c r="AK5" s="14" t="s">
        <v>140</v>
      </c>
    </row>
    <row r="6" spans="1:40" ht="11.1" customHeight="1" x14ac:dyDescent="0.2">
      <c r="A6" s="6"/>
      <c r="B6" s="6"/>
      <c r="C6" s="3"/>
      <c r="D6" s="3"/>
      <c r="E6" s="12">
        <f>SUM(E7:E156)</f>
        <v>161409.33899999998</v>
      </c>
      <c r="F6" s="12">
        <f>SUM(F7:F156)</f>
        <v>80913.481000000014</v>
      </c>
      <c r="J6" s="12">
        <f>SUM(J7:J156)</f>
        <v>162911.58299999998</v>
      </c>
      <c r="K6" s="12">
        <f t="shared" ref="K6:X6" si="0">SUM(K7:K156)</f>
        <v>-1502.2439999999992</v>
      </c>
      <c r="L6" s="12">
        <f t="shared" si="0"/>
        <v>28740</v>
      </c>
      <c r="M6" s="12">
        <f t="shared" si="0"/>
        <v>25760</v>
      </c>
      <c r="N6" s="12">
        <f t="shared" si="0"/>
        <v>30770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3000</v>
      </c>
      <c r="W6" s="12">
        <f t="shared" si="0"/>
        <v>30288.860799999995</v>
      </c>
      <c r="X6" s="12">
        <f t="shared" si="0"/>
        <v>34760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9965.0349999999999</v>
      </c>
      <c r="AE6" s="12">
        <f t="shared" ref="AE6" si="5">SUM(AE7:AE156)</f>
        <v>33288.006399999991</v>
      </c>
      <c r="AF6" s="12">
        <f t="shared" ref="AF6" si="6">SUM(AF7:AF156)</f>
        <v>31526.431</v>
      </c>
      <c r="AG6" s="12">
        <f t="shared" ref="AG6" si="7">SUM(AG7:AG156)</f>
        <v>29656.144600000003</v>
      </c>
      <c r="AH6" s="12">
        <f t="shared" ref="AH6" si="8">SUM(AH7:AH156)</f>
        <v>29201.987999999998</v>
      </c>
      <c r="AI6" s="12">
        <f t="shared" ref="AI6" si="9">SUM(AI7:AI156)</f>
        <v>0</v>
      </c>
      <c r="AJ6" s="12">
        <f t="shared" ref="AJ6" si="10">SUM(AJ7:AJ156)</f>
        <v>3000</v>
      </c>
      <c r="AK6" s="12">
        <f t="shared" ref="AK6" si="11">SUM(AK7:AK156)</f>
        <v>16088.800000000001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291.78899999999999</v>
      </c>
      <c r="D7" s="8">
        <v>923.28300000000002</v>
      </c>
      <c r="E7" s="8">
        <v>519.27700000000004</v>
      </c>
      <c r="F7" s="8">
        <v>690.40300000000002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525.01</v>
      </c>
      <c r="K7" s="13">
        <f>E7-J7</f>
        <v>-5.7329999999999472</v>
      </c>
      <c r="L7" s="13">
        <f>VLOOKUP(A:A,[1]TDSheet!$A:$M,13,0)</f>
        <v>300</v>
      </c>
      <c r="M7" s="13">
        <f>VLOOKUP(A:A,[1]TDSheet!$A:$V,22,0)</f>
        <v>150</v>
      </c>
      <c r="N7" s="13">
        <f>VLOOKUP(A:A,[1]TDSheet!$A:$X,24,0)</f>
        <v>120</v>
      </c>
      <c r="O7" s="13"/>
      <c r="P7" s="13"/>
      <c r="Q7" s="13"/>
      <c r="R7" s="13"/>
      <c r="S7" s="13"/>
      <c r="T7" s="13"/>
      <c r="U7" s="13"/>
      <c r="V7" s="15"/>
      <c r="W7" s="13">
        <f>(E7-AD7)/5</f>
        <v>103.8554</v>
      </c>
      <c r="X7" s="15">
        <v>50</v>
      </c>
      <c r="Y7" s="16">
        <f>(F7+L7+M7+N7+V7+X7)/W7</f>
        <v>12.617572124319006</v>
      </c>
      <c r="Z7" s="13">
        <f>F7/W7</f>
        <v>6.6477332907099678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132.59020000000001</v>
      </c>
      <c r="AF7" s="13">
        <f>VLOOKUP(A:A,[1]TDSheet!$A:$AF,32,0)</f>
        <v>108.67999999999999</v>
      </c>
      <c r="AG7" s="13">
        <f>VLOOKUP(A:A,[1]TDSheet!$A:$AG,33,0)</f>
        <v>105.6502</v>
      </c>
      <c r="AH7" s="13">
        <f>VLOOKUP(A:A,[3]TDSheet!$A:$D,4,0)</f>
        <v>44.225999999999999</v>
      </c>
      <c r="AI7" s="13" t="str">
        <f>VLOOKUP(A:A,[1]TDSheet!$A:$AI,35,0)</f>
        <v>ябсент</v>
      </c>
      <c r="AJ7" s="13">
        <f>V7*H7</f>
        <v>0</v>
      </c>
      <c r="AK7" s="13">
        <f>X7*H7</f>
        <v>50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1014.6950000000001</v>
      </c>
      <c r="D8" s="8">
        <v>940.81</v>
      </c>
      <c r="E8" s="8">
        <v>1084.1859999999999</v>
      </c>
      <c r="F8" s="8">
        <v>803.06600000000003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1152.68</v>
      </c>
      <c r="K8" s="13">
        <f t="shared" ref="K8:K71" si="12">E8-J8</f>
        <v>-68.494000000000142</v>
      </c>
      <c r="L8" s="13">
        <f>VLOOKUP(A:A,[1]TDSheet!$A:$M,13,0)</f>
        <v>200</v>
      </c>
      <c r="M8" s="13">
        <f>VLOOKUP(A:A,[1]TDSheet!$A:$V,22,0)</f>
        <v>130</v>
      </c>
      <c r="N8" s="13">
        <f>VLOOKUP(A:A,[1]TDSheet!$A:$X,24,0)</f>
        <v>160</v>
      </c>
      <c r="O8" s="13"/>
      <c r="P8" s="13"/>
      <c r="Q8" s="13"/>
      <c r="R8" s="13"/>
      <c r="S8" s="13"/>
      <c r="T8" s="13"/>
      <c r="U8" s="13"/>
      <c r="V8" s="15"/>
      <c r="W8" s="13">
        <f t="shared" ref="W8:W71" si="13">(E8-AD8)/5</f>
        <v>216.8372</v>
      </c>
      <c r="X8" s="15">
        <v>160</v>
      </c>
      <c r="Y8" s="16">
        <f t="shared" ref="Y8:Y71" si="14">(F8+L8+M8+N8+V8+X8)/W8</f>
        <v>6.7011841141649127</v>
      </c>
      <c r="Z8" s="13">
        <f t="shared" ref="Z8:Z71" si="15">F8/W8</f>
        <v>3.7035434879255038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305.14920000000001</v>
      </c>
      <c r="AF8" s="13">
        <f>VLOOKUP(A:A,[1]TDSheet!$A:$AF,32,0)</f>
        <v>330.25220000000002</v>
      </c>
      <c r="AG8" s="13">
        <f>VLOOKUP(A:A,[1]TDSheet!$A:$AG,33,0)</f>
        <v>301.50100000000003</v>
      </c>
      <c r="AH8" s="13">
        <f>VLOOKUP(A:A,[3]TDSheet!$A:$D,4,0)</f>
        <v>141.34</v>
      </c>
      <c r="AI8" s="13" t="str">
        <f>VLOOKUP(A:A,[1]TDSheet!$A:$AI,35,0)</f>
        <v>оконч</v>
      </c>
      <c r="AJ8" s="13">
        <f t="shared" ref="AJ8:AJ71" si="16">V8*H8</f>
        <v>0</v>
      </c>
      <c r="AK8" s="13">
        <f t="shared" ref="AK8:AK71" si="17">X8*H8</f>
        <v>160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2122.1370000000002</v>
      </c>
      <c r="D9" s="8">
        <v>2353.4050000000002</v>
      </c>
      <c r="E9" s="8">
        <v>2850.6480000000001</v>
      </c>
      <c r="F9" s="8">
        <v>1562.7639999999999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2845.6320000000001</v>
      </c>
      <c r="K9" s="13">
        <f t="shared" si="12"/>
        <v>5.0160000000000764</v>
      </c>
      <c r="L9" s="13">
        <f>VLOOKUP(A:A,[1]TDSheet!$A:$M,13,0)</f>
        <v>500</v>
      </c>
      <c r="M9" s="13">
        <f>VLOOKUP(A:A,[1]TDSheet!$A:$V,22,0)</f>
        <v>700</v>
      </c>
      <c r="N9" s="13">
        <f>VLOOKUP(A:A,[1]TDSheet!$A:$X,24,0)</f>
        <v>700</v>
      </c>
      <c r="O9" s="13"/>
      <c r="P9" s="13"/>
      <c r="Q9" s="13"/>
      <c r="R9" s="13"/>
      <c r="S9" s="13"/>
      <c r="T9" s="13"/>
      <c r="U9" s="13"/>
      <c r="V9" s="15"/>
      <c r="W9" s="13">
        <f t="shared" si="13"/>
        <v>570.12959999999998</v>
      </c>
      <c r="X9" s="15">
        <v>350</v>
      </c>
      <c r="Y9" s="16">
        <f t="shared" si="14"/>
        <v>6.6875391139137488</v>
      </c>
      <c r="Z9" s="13">
        <f t="shared" si="15"/>
        <v>2.7410679957679798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673.68200000000002</v>
      </c>
      <c r="AF9" s="13">
        <f>VLOOKUP(A:A,[1]TDSheet!$A:$AF,32,0)</f>
        <v>626.74880000000007</v>
      </c>
      <c r="AG9" s="13">
        <f>VLOOKUP(A:A,[1]TDSheet!$A:$AG,33,0)</f>
        <v>590.3116</v>
      </c>
      <c r="AH9" s="13">
        <f>VLOOKUP(A:A,[3]TDSheet!$A:$D,4,0)</f>
        <v>243.58799999999999</v>
      </c>
      <c r="AI9" s="13" t="str">
        <f>VLOOKUP(A:A,[1]TDSheet!$A:$AI,35,0)</f>
        <v>продсент</v>
      </c>
      <c r="AJ9" s="13">
        <f t="shared" si="16"/>
        <v>0</v>
      </c>
      <c r="AK9" s="13">
        <f t="shared" si="17"/>
        <v>350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1913</v>
      </c>
      <c r="D10" s="8">
        <v>11839</v>
      </c>
      <c r="E10" s="8">
        <v>4534</v>
      </c>
      <c r="F10" s="8">
        <v>1487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4592</v>
      </c>
      <c r="K10" s="13">
        <f t="shared" si="12"/>
        <v>-58</v>
      </c>
      <c r="L10" s="13">
        <f>VLOOKUP(A:A,[1]TDSheet!$A:$M,13,0)</f>
        <v>700</v>
      </c>
      <c r="M10" s="13">
        <f>VLOOKUP(A:A,[1]TDSheet!$A:$V,22,0)</f>
        <v>600</v>
      </c>
      <c r="N10" s="13">
        <f>VLOOKUP(A:A,[1]TDSheet!$A:$X,24,0)</f>
        <v>750</v>
      </c>
      <c r="O10" s="13"/>
      <c r="P10" s="13"/>
      <c r="Q10" s="13"/>
      <c r="R10" s="13"/>
      <c r="S10" s="13"/>
      <c r="T10" s="13"/>
      <c r="U10" s="13"/>
      <c r="V10" s="15"/>
      <c r="W10" s="13">
        <f t="shared" si="13"/>
        <v>626.79999999999995</v>
      </c>
      <c r="X10" s="15">
        <v>600</v>
      </c>
      <c r="Y10" s="16">
        <f t="shared" si="14"/>
        <v>6.6001914486279523</v>
      </c>
      <c r="Z10" s="13">
        <f t="shared" si="15"/>
        <v>2.3723675813656668</v>
      </c>
      <c r="AA10" s="13"/>
      <c r="AB10" s="13"/>
      <c r="AC10" s="13"/>
      <c r="AD10" s="13">
        <f>VLOOKUP(A:A,[1]TDSheet!$A:$AD,30,0)</f>
        <v>1400</v>
      </c>
      <c r="AE10" s="13">
        <f>VLOOKUP(A:A,[1]TDSheet!$A:$AE,31,0)</f>
        <v>783.6</v>
      </c>
      <c r="AF10" s="13">
        <f>VLOOKUP(A:A,[1]TDSheet!$A:$AF,32,0)</f>
        <v>698.6</v>
      </c>
      <c r="AG10" s="13">
        <f>VLOOKUP(A:A,[1]TDSheet!$A:$AG,33,0)</f>
        <v>671.2</v>
      </c>
      <c r="AH10" s="13">
        <f>VLOOKUP(A:A,[3]TDSheet!$A:$D,4,0)</f>
        <v>471</v>
      </c>
      <c r="AI10" s="13" t="str">
        <f>VLOOKUP(A:A,[1]TDSheet!$A:$AI,35,0)</f>
        <v>оконч</v>
      </c>
      <c r="AJ10" s="13">
        <f t="shared" si="16"/>
        <v>0</v>
      </c>
      <c r="AK10" s="13">
        <f t="shared" si="17"/>
        <v>240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3951</v>
      </c>
      <c r="D11" s="8">
        <v>5149</v>
      </c>
      <c r="E11" s="8">
        <v>6182</v>
      </c>
      <c r="F11" s="8">
        <v>2825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6256</v>
      </c>
      <c r="K11" s="13">
        <f t="shared" si="12"/>
        <v>-74</v>
      </c>
      <c r="L11" s="13">
        <f>VLOOKUP(A:A,[1]TDSheet!$A:$M,13,0)</f>
        <v>900</v>
      </c>
      <c r="M11" s="13">
        <f>VLOOKUP(A:A,[1]TDSheet!$A:$V,22,0)</f>
        <v>1300</v>
      </c>
      <c r="N11" s="13">
        <f>VLOOKUP(A:A,[1]TDSheet!$A:$X,24,0)</f>
        <v>1400</v>
      </c>
      <c r="O11" s="13"/>
      <c r="P11" s="13"/>
      <c r="Q11" s="13"/>
      <c r="R11" s="13"/>
      <c r="S11" s="13"/>
      <c r="T11" s="13"/>
      <c r="U11" s="13"/>
      <c r="V11" s="15"/>
      <c r="W11" s="13">
        <f t="shared" si="13"/>
        <v>1206.4000000000001</v>
      </c>
      <c r="X11" s="15">
        <v>1400</v>
      </c>
      <c r="Y11" s="16">
        <f t="shared" si="14"/>
        <v>6.4862400530503974</v>
      </c>
      <c r="Z11" s="13">
        <f t="shared" si="15"/>
        <v>2.3416777188328912</v>
      </c>
      <c r="AA11" s="13"/>
      <c r="AB11" s="13"/>
      <c r="AC11" s="13"/>
      <c r="AD11" s="13">
        <f>VLOOKUP(A:A,[1]TDSheet!$A:$AD,30,0)</f>
        <v>150</v>
      </c>
      <c r="AE11" s="13">
        <f>VLOOKUP(A:A,[1]TDSheet!$A:$AE,31,0)</f>
        <v>1428.8</v>
      </c>
      <c r="AF11" s="13">
        <f>VLOOKUP(A:A,[1]TDSheet!$A:$AF,32,0)</f>
        <v>1273.5999999999999</v>
      </c>
      <c r="AG11" s="13">
        <f>VLOOKUP(A:A,[1]TDSheet!$A:$AG,33,0)</f>
        <v>1166.5999999999999</v>
      </c>
      <c r="AH11" s="13">
        <f>VLOOKUP(A:A,[3]TDSheet!$A:$D,4,0)</f>
        <v>952</v>
      </c>
      <c r="AI11" s="13" t="str">
        <f>VLOOKUP(A:A,[1]TDSheet!$A:$AI,35,0)</f>
        <v>продсент</v>
      </c>
      <c r="AJ11" s="13">
        <f t="shared" si="16"/>
        <v>0</v>
      </c>
      <c r="AK11" s="13">
        <f t="shared" si="17"/>
        <v>630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3340</v>
      </c>
      <c r="D12" s="8">
        <v>5647</v>
      </c>
      <c r="E12" s="8">
        <v>6854</v>
      </c>
      <c r="F12" s="8">
        <v>1989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6986</v>
      </c>
      <c r="K12" s="13">
        <f t="shared" si="12"/>
        <v>-132</v>
      </c>
      <c r="L12" s="13">
        <f>VLOOKUP(A:A,[1]TDSheet!$A:$M,13,0)</f>
        <v>900</v>
      </c>
      <c r="M12" s="13">
        <f>VLOOKUP(A:A,[1]TDSheet!$A:$V,22,0)</f>
        <v>1200</v>
      </c>
      <c r="N12" s="13">
        <f>VLOOKUP(A:A,[1]TDSheet!$A:$X,24,0)</f>
        <v>1200</v>
      </c>
      <c r="O12" s="13"/>
      <c r="P12" s="13"/>
      <c r="Q12" s="13"/>
      <c r="R12" s="13"/>
      <c r="S12" s="13"/>
      <c r="T12" s="13"/>
      <c r="U12" s="13"/>
      <c r="V12" s="15"/>
      <c r="W12" s="13">
        <f t="shared" si="13"/>
        <v>1070.8</v>
      </c>
      <c r="X12" s="15">
        <v>1700</v>
      </c>
      <c r="Y12" s="16">
        <f t="shared" si="14"/>
        <v>6.5268957788569297</v>
      </c>
      <c r="Z12" s="13">
        <f t="shared" si="15"/>
        <v>1.8574897273066866</v>
      </c>
      <c r="AA12" s="13"/>
      <c r="AB12" s="13"/>
      <c r="AC12" s="13"/>
      <c r="AD12" s="13">
        <f>VLOOKUP(A:A,[1]TDSheet!$A:$AD,30,0)</f>
        <v>1500</v>
      </c>
      <c r="AE12" s="13">
        <f>VLOOKUP(A:A,[1]TDSheet!$A:$AE,31,0)</f>
        <v>1191.8</v>
      </c>
      <c r="AF12" s="13">
        <f>VLOOKUP(A:A,[1]TDSheet!$A:$AF,32,0)</f>
        <v>1073.2</v>
      </c>
      <c r="AG12" s="13">
        <f>VLOOKUP(A:A,[1]TDSheet!$A:$AG,33,0)</f>
        <v>981.8</v>
      </c>
      <c r="AH12" s="13">
        <f>VLOOKUP(A:A,[3]TDSheet!$A:$D,4,0)</f>
        <v>1121</v>
      </c>
      <c r="AI12" s="13">
        <f>VLOOKUP(A:A,[1]TDSheet!$A:$AI,35,0)</f>
        <v>0</v>
      </c>
      <c r="AJ12" s="13">
        <f t="shared" si="16"/>
        <v>0</v>
      </c>
      <c r="AK12" s="13">
        <f t="shared" si="17"/>
        <v>765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61</v>
      </c>
      <c r="D13" s="8">
        <v>40</v>
      </c>
      <c r="E13" s="8">
        <v>68</v>
      </c>
      <c r="F13" s="8">
        <v>32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77</v>
      </c>
      <c r="K13" s="13">
        <f t="shared" si="12"/>
        <v>-9</v>
      </c>
      <c r="L13" s="13">
        <f>VLOOKUP(A:A,[1]TDSheet!$A:$M,13,0)</f>
        <v>20</v>
      </c>
      <c r="M13" s="13">
        <f>VLOOKUP(A:A,[1]TDSheet!$A:$V,22,0)</f>
        <v>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5"/>
      <c r="W13" s="13">
        <f t="shared" si="13"/>
        <v>13.6</v>
      </c>
      <c r="X13" s="15">
        <v>40</v>
      </c>
      <c r="Y13" s="16">
        <f t="shared" si="14"/>
        <v>6.7647058823529411</v>
      </c>
      <c r="Z13" s="13">
        <f t="shared" si="15"/>
        <v>2.3529411764705883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17.2</v>
      </c>
      <c r="AF13" s="13">
        <f>VLOOKUP(A:A,[1]TDSheet!$A:$AF,32,0)</f>
        <v>11.6</v>
      </c>
      <c r="AG13" s="13">
        <f>VLOOKUP(A:A,[1]TDSheet!$A:$AG,33,0)</f>
        <v>11.2</v>
      </c>
      <c r="AH13" s="13">
        <f>VLOOKUP(A:A,[3]TDSheet!$A:$D,4,0)</f>
        <v>25</v>
      </c>
      <c r="AI13" s="13">
        <f>VLOOKUP(A:A,[1]TDSheet!$A:$AI,35,0)</f>
        <v>0</v>
      </c>
      <c r="AJ13" s="13">
        <f t="shared" si="16"/>
        <v>0</v>
      </c>
      <c r="AK13" s="13">
        <f t="shared" si="17"/>
        <v>16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902</v>
      </c>
      <c r="D14" s="8">
        <v>218</v>
      </c>
      <c r="E14" s="8">
        <v>493</v>
      </c>
      <c r="F14" s="8">
        <v>619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499</v>
      </c>
      <c r="K14" s="13">
        <f t="shared" si="12"/>
        <v>-6</v>
      </c>
      <c r="L14" s="13">
        <f>VLOOKUP(A:A,[1]TDSheet!$A:$M,13,0)</f>
        <v>0</v>
      </c>
      <c r="M14" s="13">
        <f>VLOOKUP(A:A,[1]TDSheet!$A:$V,22,0)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5"/>
      <c r="W14" s="13">
        <f t="shared" si="13"/>
        <v>98.6</v>
      </c>
      <c r="X14" s="15">
        <v>100</v>
      </c>
      <c r="Y14" s="16">
        <f t="shared" si="14"/>
        <v>7.2920892494929008</v>
      </c>
      <c r="Z14" s="13">
        <f t="shared" si="15"/>
        <v>6.2778904665314403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75.8</v>
      </c>
      <c r="AF14" s="13">
        <f>VLOOKUP(A:A,[1]TDSheet!$A:$AF,32,0)</f>
        <v>84.2</v>
      </c>
      <c r="AG14" s="13">
        <f>VLOOKUP(A:A,[1]TDSheet!$A:$AG,33,0)</f>
        <v>74.2</v>
      </c>
      <c r="AH14" s="13">
        <f>VLOOKUP(A:A,[3]TDSheet!$A:$D,4,0)</f>
        <v>155</v>
      </c>
      <c r="AI14" s="13">
        <f>VLOOKUP(A:A,[1]TDSheet!$A:$AI,35,0)</f>
        <v>0</v>
      </c>
      <c r="AJ14" s="13">
        <f t="shared" si="16"/>
        <v>0</v>
      </c>
      <c r="AK14" s="13">
        <f t="shared" si="17"/>
        <v>17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213</v>
      </c>
      <c r="D15" s="8">
        <v>337</v>
      </c>
      <c r="E15" s="8">
        <v>436</v>
      </c>
      <c r="F15" s="8">
        <v>96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484</v>
      </c>
      <c r="K15" s="13">
        <f t="shared" si="12"/>
        <v>-48</v>
      </c>
      <c r="L15" s="13">
        <f>VLOOKUP(A:A,[1]TDSheet!$A:$M,13,0)</f>
        <v>70</v>
      </c>
      <c r="M15" s="13">
        <f>VLOOKUP(A:A,[1]TDSheet!$A:$V,22,0)</f>
        <v>150</v>
      </c>
      <c r="N15" s="13">
        <f>VLOOKUP(A:A,[1]TDSheet!$A:$X,24,0)</f>
        <v>90</v>
      </c>
      <c r="O15" s="13"/>
      <c r="P15" s="13"/>
      <c r="Q15" s="13"/>
      <c r="R15" s="13"/>
      <c r="S15" s="13"/>
      <c r="T15" s="13"/>
      <c r="U15" s="13"/>
      <c r="V15" s="15"/>
      <c r="W15" s="13">
        <f t="shared" si="13"/>
        <v>87.2</v>
      </c>
      <c r="X15" s="15">
        <v>170</v>
      </c>
      <c r="Y15" s="16">
        <f t="shared" si="14"/>
        <v>6.6055045871559628</v>
      </c>
      <c r="Z15" s="13">
        <f t="shared" si="15"/>
        <v>1.1009174311926606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82.8</v>
      </c>
      <c r="AF15" s="13">
        <f>VLOOKUP(A:A,[1]TDSheet!$A:$AF,32,0)</f>
        <v>78.8</v>
      </c>
      <c r="AG15" s="13">
        <f>VLOOKUP(A:A,[1]TDSheet!$A:$AG,33,0)</f>
        <v>70.400000000000006</v>
      </c>
      <c r="AH15" s="13">
        <f>VLOOKUP(A:A,[3]TDSheet!$A:$D,4,0)</f>
        <v>126</v>
      </c>
      <c r="AI15" s="13">
        <f>VLOOKUP(A:A,[1]TDSheet!$A:$AI,35,0)</f>
        <v>0</v>
      </c>
      <c r="AJ15" s="13">
        <f t="shared" si="16"/>
        <v>0</v>
      </c>
      <c r="AK15" s="13">
        <f t="shared" si="17"/>
        <v>51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3251</v>
      </c>
      <c r="D16" s="8">
        <v>1784</v>
      </c>
      <c r="E16" s="8">
        <v>2155</v>
      </c>
      <c r="F16" s="8">
        <v>2851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2206</v>
      </c>
      <c r="K16" s="13">
        <f t="shared" si="12"/>
        <v>-51</v>
      </c>
      <c r="L16" s="13">
        <f>VLOOKUP(A:A,[1]TDSheet!$A:$M,13,0)</f>
        <v>0</v>
      </c>
      <c r="M16" s="13">
        <f>VLOOKUP(A:A,[1]TDSheet!$A:$V,22,0)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5"/>
      <c r="W16" s="13">
        <f t="shared" si="13"/>
        <v>401</v>
      </c>
      <c r="X16" s="15">
        <v>400</v>
      </c>
      <c r="Y16" s="16">
        <f t="shared" si="14"/>
        <v>8.1072319201995011</v>
      </c>
      <c r="Z16" s="13">
        <f t="shared" si="15"/>
        <v>7.109725685785536</v>
      </c>
      <c r="AA16" s="13"/>
      <c r="AB16" s="13"/>
      <c r="AC16" s="13"/>
      <c r="AD16" s="13">
        <f>VLOOKUP(A:A,[1]TDSheet!$A:$AD,30,0)</f>
        <v>150</v>
      </c>
      <c r="AE16" s="13">
        <f>VLOOKUP(A:A,[1]TDSheet!$A:$AE,31,0)</f>
        <v>379.2</v>
      </c>
      <c r="AF16" s="13">
        <f>VLOOKUP(A:A,[1]TDSheet!$A:$AF,32,0)</f>
        <v>369.4</v>
      </c>
      <c r="AG16" s="13">
        <f>VLOOKUP(A:A,[1]TDSheet!$A:$AG,33,0)</f>
        <v>359.6</v>
      </c>
      <c r="AH16" s="13">
        <f>VLOOKUP(A:A,[3]TDSheet!$A:$D,4,0)</f>
        <v>524</v>
      </c>
      <c r="AI16" s="13">
        <f>VLOOKUP(A:A,[1]TDSheet!$A:$AI,35,0)</f>
        <v>0</v>
      </c>
      <c r="AJ16" s="13">
        <f t="shared" si="16"/>
        <v>0</v>
      </c>
      <c r="AK16" s="13">
        <f t="shared" si="17"/>
        <v>68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214</v>
      </c>
      <c r="D17" s="8">
        <v>750</v>
      </c>
      <c r="E17" s="8">
        <v>624</v>
      </c>
      <c r="F17" s="8">
        <v>316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653</v>
      </c>
      <c r="K17" s="13">
        <f t="shared" si="12"/>
        <v>-29</v>
      </c>
      <c r="L17" s="13">
        <f>VLOOKUP(A:A,[1]TDSheet!$A:$M,13,0)</f>
        <v>100</v>
      </c>
      <c r="M17" s="13">
        <f>VLOOKUP(A:A,[1]TDSheet!$A:$V,22,0)</f>
        <v>120</v>
      </c>
      <c r="N17" s="13">
        <f>VLOOKUP(A:A,[1]TDSheet!$A:$X,24,0)</f>
        <v>120</v>
      </c>
      <c r="O17" s="13"/>
      <c r="P17" s="13"/>
      <c r="Q17" s="13"/>
      <c r="R17" s="13"/>
      <c r="S17" s="13"/>
      <c r="T17" s="13"/>
      <c r="U17" s="13"/>
      <c r="V17" s="15"/>
      <c r="W17" s="13">
        <f t="shared" si="13"/>
        <v>124.8</v>
      </c>
      <c r="X17" s="15">
        <v>200</v>
      </c>
      <c r="Y17" s="16">
        <f t="shared" si="14"/>
        <v>6.8589743589743595</v>
      </c>
      <c r="Z17" s="13">
        <f t="shared" si="15"/>
        <v>2.5320512820512819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107</v>
      </c>
      <c r="AF17" s="13">
        <f>VLOOKUP(A:A,[1]TDSheet!$A:$AF,32,0)</f>
        <v>116.8</v>
      </c>
      <c r="AG17" s="13">
        <f>VLOOKUP(A:A,[1]TDSheet!$A:$AG,33,0)</f>
        <v>97.8</v>
      </c>
      <c r="AH17" s="13">
        <f>VLOOKUP(A:A,[3]TDSheet!$A:$D,4,0)</f>
        <v>115</v>
      </c>
      <c r="AI17" s="13" t="str">
        <f>VLOOKUP(A:A,[1]TDSheet!$A:$AI,35,0)</f>
        <v>продсент</v>
      </c>
      <c r="AJ17" s="13">
        <f t="shared" si="16"/>
        <v>0</v>
      </c>
      <c r="AK17" s="13">
        <f t="shared" si="17"/>
        <v>70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71</v>
      </c>
      <c r="D18" s="8">
        <v>138</v>
      </c>
      <c r="E18" s="8">
        <v>146</v>
      </c>
      <c r="F18" s="8">
        <v>55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167</v>
      </c>
      <c r="K18" s="13">
        <f t="shared" si="12"/>
        <v>-21</v>
      </c>
      <c r="L18" s="13">
        <f>VLOOKUP(A:A,[1]TDSheet!$A:$M,13,0)</f>
        <v>0</v>
      </c>
      <c r="M18" s="13">
        <f>VLOOKUP(A:A,[1]TDSheet!$A:$V,22,0)</f>
        <v>60</v>
      </c>
      <c r="N18" s="13">
        <f>VLOOKUP(A:A,[1]TDSheet!$A:$X,24,0)</f>
        <v>20</v>
      </c>
      <c r="O18" s="13"/>
      <c r="P18" s="13"/>
      <c r="Q18" s="13"/>
      <c r="R18" s="13"/>
      <c r="S18" s="13"/>
      <c r="T18" s="13"/>
      <c r="U18" s="13"/>
      <c r="V18" s="15"/>
      <c r="W18" s="13">
        <f t="shared" si="13"/>
        <v>29.2</v>
      </c>
      <c r="X18" s="15">
        <v>60</v>
      </c>
      <c r="Y18" s="16">
        <f t="shared" si="14"/>
        <v>6.6780821917808222</v>
      </c>
      <c r="Z18" s="13">
        <f t="shared" si="15"/>
        <v>1.8835616438356164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33.200000000000003</v>
      </c>
      <c r="AF18" s="13">
        <f>VLOOKUP(A:A,[1]TDSheet!$A:$AF,32,0)</f>
        <v>26.2</v>
      </c>
      <c r="AG18" s="13">
        <f>VLOOKUP(A:A,[1]TDSheet!$A:$AG,33,0)</f>
        <v>23.6</v>
      </c>
      <c r="AH18" s="13">
        <f>VLOOKUP(A:A,[3]TDSheet!$A:$D,4,0)</f>
        <v>41</v>
      </c>
      <c r="AI18" s="13" t="str">
        <f>VLOOKUP(A:A,[1]TDSheet!$A:$AI,35,0)</f>
        <v>оконч</v>
      </c>
      <c r="AJ18" s="13">
        <f t="shared" si="16"/>
        <v>0</v>
      </c>
      <c r="AK18" s="13">
        <f t="shared" si="17"/>
        <v>21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328</v>
      </c>
      <c r="D19" s="8">
        <v>279</v>
      </c>
      <c r="E19" s="8">
        <v>369</v>
      </c>
      <c r="F19" s="8">
        <v>229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399</v>
      </c>
      <c r="K19" s="13">
        <f t="shared" si="12"/>
        <v>-30</v>
      </c>
      <c r="L19" s="13">
        <f>VLOOKUP(A:A,[1]TDSheet!$A:$M,13,0)</f>
        <v>50</v>
      </c>
      <c r="M19" s="13">
        <f>VLOOKUP(A:A,[1]TDSheet!$A:$V,22,0)</f>
        <v>80</v>
      </c>
      <c r="N19" s="13">
        <f>VLOOKUP(A:A,[1]TDSheet!$A:$X,24,0)</f>
        <v>60</v>
      </c>
      <c r="O19" s="13"/>
      <c r="P19" s="13"/>
      <c r="Q19" s="13"/>
      <c r="R19" s="13"/>
      <c r="S19" s="13"/>
      <c r="T19" s="13"/>
      <c r="U19" s="13"/>
      <c r="V19" s="15"/>
      <c r="W19" s="13">
        <f t="shared" si="13"/>
        <v>73.8</v>
      </c>
      <c r="X19" s="15">
        <v>80</v>
      </c>
      <c r="Y19" s="16">
        <f t="shared" si="14"/>
        <v>6.7615176151761522</v>
      </c>
      <c r="Z19" s="13">
        <f t="shared" si="15"/>
        <v>3.1029810298102984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126</v>
      </c>
      <c r="AF19" s="13">
        <f>VLOOKUP(A:A,[1]TDSheet!$A:$AF,32,0)</f>
        <v>114.4</v>
      </c>
      <c r="AG19" s="13">
        <f>VLOOKUP(A:A,[1]TDSheet!$A:$AG,33,0)</f>
        <v>99.2</v>
      </c>
      <c r="AH19" s="13">
        <f>VLOOKUP(A:A,[3]TDSheet!$A:$D,4,0)</f>
        <v>78</v>
      </c>
      <c r="AI19" s="13" t="str">
        <f>VLOOKUP(A:A,[1]TDSheet!$A:$AI,35,0)</f>
        <v>оконч</v>
      </c>
      <c r="AJ19" s="13">
        <f t="shared" si="16"/>
        <v>0</v>
      </c>
      <c r="AK19" s="13">
        <f t="shared" si="17"/>
        <v>28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547</v>
      </c>
      <c r="D20" s="8">
        <v>552</v>
      </c>
      <c r="E20" s="8">
        <v>556</v>
      </c>
      <c r="F20" s="8">
        <v>502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596</v>
      </c>
      <c r="K20" s="13">
        <f t="shared" si="12"/>
        <v>-40</v>
      </c>
      <c r="L20" s="13">
        <f>VLOOKUP(A:A,[1]TDSheet!$A:$M,13,0)</f>
        <v>100</v>
      </c>
      <c r="M20" s="13">
        <f>VLOOKUP(A:A,[1]TDSheet!$A:$V,22,0)</f>
        <v>100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5"/>
      <c r="W20" s="13">
        <f t="shared" si="13"/>
        <v>111.2</v>
      </c>
      <c r="X20" s="15">
        <v>100</v>
      </c>
      <c r="Y20" s="16">
        <f t="shared" si="14"/>
        <v>8.1115107913669071</v>
      </c>
      <c r="Z20" s="13">
        <f t="shared" si="15"/>
        <v>4.514388489208633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158.80000000000001</v>
      </c>
      <c r="AF20" s="13">
        <f>VLOOKUP(A:A,[1]TDSheet!$A:$AF,32,0)</f>
        <v>123.4</v>
      </c>
      <c r="AG20" s="13">
        <f>VLOOKUP(A:A,[1]TDSheet!$A:$AG,33,0)</f>
        <v>97.2</v>
      </c>
      <c r="AH20" s="13">
        <f>VLOOKUP(A:A,[3]TDSheet!$A:$D,4,0)</f>
        <v>87</v>
      </c>
      <c r="AI20" s="13" t="str">
        <f>VLOOKUP(A:A,[1]TDSheet!$A:$AI,35,0)</f>
        <v>продсент</v>
      </c>
      <c r="AJ20" s="13">
        <f t="shared" si="16"/>
        <v>0</v>
      </c>
      <c r="AK20" s="13">
        <f t="shared" si="17"/>
        <v>35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336.49700000000001</v>
      </c>
      <c r="D21" s="8">
        <v>675.27499999999998</v>
      </c>
      <c r="E21" s="8">
        <v>611.17499999999995</v>
      </c>
      <c r="F21" s="8">
        <v>397.08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590.18700000000001</v>
      </c>
      <c r="K21" s="13">
        <f t="shared" si="12"/>
        <v>20.987999999999943</v>
      </c>
      <c r="L21" s="13">
        <f>VLOOKUP(A:A,[1]TDSheet!$A:$M,13,0)</f>
        <v>100</v>
      </c>
      <c r="M21" s="13">
        <f>VLOOKUP(A:A,[1]TDSheet!$A:$V,22,0)</f>
        <v>50</v>
      </c>
      <c r="N21" s="13">
        <f>VLOOKUP(A:A,[1]TDSheet!$A:$X,24,0)</f>
        <v>110</v>
      </c>
      <c r="O21" s="13"/>
      <c r="P21" s="13"/>
      <c r="Q21" s="13"/>
      <c r="R21" s="13"/>
      <c r="S21" s="13"/>
      <c r="T21" s="13"/>
      <c r="U21" s="13"/>
      <c r="V21" s="15"/>
      <c r="W21" s="13">
        <f t="shared" si="13"/>
        <v>122.23499999999999</v>
      </c>
      <c r="X21" s="15">
        <v>160</v>
      </c>
      <c r="Y21" s="16">
        <f t="shared" si="14"/>
        <v>6.6845011657872133</v>
      </c>
      <c r="Z21" s="13">
        <f t="shared" si="15"/>
        <v>3.248496748067248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142.48560000000001</v>
      </c>
      <c r="AF21" s="13">
        <f>VLOOKUP(A:A,[1]TDSheet!$A:$AF,32,0)</f>
        <v>134.93219999999999</v>
      </c>
      <c r="AG21" s="13">
        <f>VLOOKUP(A:A,[1]TDSheet!$A:$AG,33,0)</f>
        <v>134.1626</v>
      </c>
      <c r="AH21" s="13">
        <f>VLOOKUP(A:A,[3]TDSheet!$A:$D,4,0)</f>
        <v>99.510999999999996</v>
      </c>
      <c r="AI21" s="13">
        <f>VLOOKUP(A:A,[1]TDSheet!$A:$AI,35,0)</f>
        <v>0</v>
      </c>
      <c r="AJ21" s="13">
        <f t="shared" si="16"/>
        <v>0</v>
      </c>
      <c r="AK21" s="13">
        <f t="shared" si="17"/>
        <v>160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3766.1610000000001</v>
      </c>
      <c r="D22" s="8">
        <v>6525.4809999999998</v>
      </c>
      <c r="E22" s="8">
        <v>5277.2849999999999</v>
      </c>
      <c r="F22" s="8">
        <v>4838.6170000000002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5498.9430000000002</v>
      </c>
      <c r="K22" s="13">
        <f t="shared" si="12"/>
        <v>-221.65800000000036</v>
      </c>
      <c r="L22" s="13">
        <f>VLOOKUP(A:A,[1]TDSheet!$A:$M,13,0)</f>
        <v>1000</v>
      </c>
      <c r="M22" s="13">
        <f>VLOOKUP(A:A,[1]TDSheet!$A:$V,22,0)</f>
        <v>800</v>
      </c>
      <c r="N22" s="13">
        <f>VLOOKUP(A:A,[1]TDSheet!$A:$X,24,0)</f>
        <v>1000</v>
      </c>
      <c r="O22" s="13"/>
      <c r="P22" s="13"/>
      <c r="Q22" s="13"/>
      <c r="R22" s="13"/>
      <c r="S22" s="13"/>
      <c r="T22" s="13"/>
      <c r="U22" s="13"/>
      <c r="V22" s="15">
        <v>1000</v>
      </c>
      <c r="W22" s="13">
        <f t="shared" si="13"/>
        <v>1034.45</v>
      </c>
      <c r="X22" s="15"/>
      <c r="Y22" s="16">
        <f t="shared" si="14"/>
        <v>8.3509275460389585</v>
      </c>
      <c r="Z22" s="13">
        <f t="shared" si="15"/>
        <v>4.6774778867997489</v>
      </c>
      <c r="AA22" s="13"/>
      <c r="AB22" s="13"/>
      <c r="AC22" s="13"/>
      <c r="AD22" s="13">
        <f>VLOOKUP(A:A,[1]TDSheet!$A:$AD,30,0)</f>
        <v>105.035</v>
      </c>
      <c r="AE22" s="13">
        <f>VLOOKUP(A:A,[1]TDSheet!$A:$AE,31,0)</f>
        <v>1221.9998000000001</v>
      </c>
      <c r="AF22" s="13">
        <f>VLOOKUP(A:A,[1]TDSheet!$A:$AF,32,0)</f>
        <v>1174.8538000000001</v>
      </c>
      <c r="AG22" s="13">
        <f>VLOOKUP(A:A,[1]TDSheet!$A:$AG,33,0)</f>
        <v>1166.8292000000001</v>
      </c>
      <c r="AH22" s="13">
        <f>VLOOKUP(A:A,[3]TDSheet!$A:$D,4,0)</f>
        <v>792.43899999999996</v>
      </c>
      <c r="AI22" s="13" t="str">
        <f>VLOOKUP(A:A,[1]TDSheet!$A:$AI,35,0)</f>
        <v>ябсент</v>
      </c>
      <c r="AJ22" s="13">
        <f t="shared" si="16"/>
        <v>1000</v>
      </c>
      <c r="AK22" s="13">
        <f t="shared" si="17"/>
        <v>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295.97300000000001</v>
      </c>
      <c r="D23" s="8">
        <v>208.649</v>
      </c>
      <c r="E23" s="8">
        <v>379.73099999999999</v>
      </c>
      <c r="F23" s="8">
        <v>116.151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372.108</v>
      </c>
      <c r="K23" s="13">
        <f t="shared" si="12"/>
        <v>7.6229999999999905</v>
      </c>
      <c r="L23" s="13">
        <f>VLOOKUP(A:A,[1]TDSheet!$A:$M,13,0)</f>
        <v>50</v>
      </c>
      <c r="M23" s="13">
        <f>VLOOKUP(A:A,[1]TDSheet!$A:$V,22,0)</f>
        <v>150</v>
      </c>
      <c r="N23" s="13">
        <f>VLOOKUP(A:A,[1]TDSheet!$A:$X,24,0)</f>
        <v>90</v>
      </c>
      <c r="O23" s="13"/>
      <c r="P23" s="13"/>
      <c r="Q23" s="13"/>
      <c r="R23" s="13"/>
      <c r="S23" s="13"/>
      <c r="T23" s="13"/>
      <c r="U23" s="13"/>
      <c r="V23" s="15"/>
      <c r="W23" s="13">
        <f t="shared" si="13"/>
        <v>75.946200000000005</v>
      </c>
      <c r="X23" s="15">
        <v>100</v>
      </c>
      <c r="Y23" s="16">
        <f t="shared" si="14"/>
        <v>6.6645994137955551</v>
      </c>
      <c r="Z23" s="13">
        <f t="shared" si="15"/>
        <v>1.5293852753659827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85.806799999999996</v>
      </c>
      <c r="AF23" s="13">
        <f>VLOOKUP(A:A,[1]TDSheet!$A:$AF,32,0)</f>
        <v>78.659400000000005</v>
      </c>
      <c r="AG23" s="13">
        <f>VLOOKUP(A:A,[1]TDSheet!$A:$AG,33,0)</f>
        <v>66.350200000000001</v>
      </c>
      <c r="AH23" s="13">
        <f>VLOOKUP(A:A,[3]TDSheet!$A:$D,4,0)</f>
        <v>68.691000000000003</v>
      </c>
      <c r="AI23" s="13">
        <f>VLOOKUP(A:A,[1]TDSheet!$A:$AI,35,0)</f>
        <v>0</v>
      </c>
      <c r="AJ23" s="13">
        <f t="shared" si="16"/>
        <v>0</v>
      </c>
      <c r="AK23" s="13">
        <f t="shared" si="17"/>
        <v>100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688.74199999999996</v>
      </c>
      <c r="D24" s="8">
        <v>1742.663</v>
      </c>
      <c r="E24" s="8">
        <v>1986.212</v>
      </c>
      <c r="F24" s="8">
        <v>428.017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2053.7399999999998</v>
      </c>
      <c r="K24" s="13">
        <f t="shared" si="12"/>
        <v>-67.527999999999793</v>
      </c>
      <c r="L24" s="13">
        <f>VLOOKUP(A:A,[1]TDSheet!$A:$M,13,0)</f>
        <v>550</v>
      </c>
      <c r="M24" s="13">
        <f>VLOOKUP(A:A,[1]TDSheet!$A:$V,22,0)</f>
        <v>500</v>
      </c>
      <c r="N24" s="13">
        <f>VLOOKUP(A:A,[1]TDSheet!$A:$X,24,0)</f>
        <v>600</v>
      </c>
      <c r="O24" s="13"/>
      <c r="P24" s="13"/>
      <c r="Q24" s="13"/>
      <c r="R24" s="13"/>
      <c r="S24" s="13"/>
      <c r="T24" s="13"/>
      <c r="U24" s="13"/>
      <c r="V24" s="15"/>
      <c r="W24" s="13">
        <f t="shared" si="13"/>
        <v>397.24239999999998</v>
      </c>
      <c r="X24" s="15">
        <v>500</v>
      </c>
      <c r="Y24" s="16">
        <f t="shared" si="14"/>
        <v>6.4897830644462928</v>
      </c>
      <c r="Z24" s="13">
        <f t="shared" si="15"/>
        <v>1.077470582193643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400.63240000000002</v>
      </c>
      <c r="AF24" s="13">
        <f>VLOOKUP(A:A,[1]TDSheet!$A:$AF,32,0)</f>
        <v>343.95639999999997</v>
      </c>
      <c r="AG24" s="13">
        <f>VLOOKUP(A:A,[1]TDSheet!$A:$AG,33,0)</f>
        <v>359.26900000000001</v>
      </c>
      <c r="AH24" s="13">
        <f>VLOOKUP(A:A,[3]TDSheet!$A:$D,4,0)</f>
        <v>242.01400000000001</v>
      </c>
      <c r="AI24" s="13">
        <f>VLOOKUP(A:A,[1]TDSheet!$A:$AI,35,0)</f>
        <v>0</v>
      </c>
      <c r="AJ24" s="13">
        <f t="shared" si="16"/>
        <v>0</v>
      </c>
      <c r="AK24" s="13">
        <f t="shared" si="17"/>
        <v>500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441.755</v>
      </c>
      <c r="D25" s="8">
        <v>515.43200000000002</v>
      </c>
      <c r="E25" s="8">
        <v>658.46699999999998</v>
      </c>
      <c r="F25" s="8">
        <v>283.81400000000002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640.75300000000004</v>
      </c>
      <c r="K25" s="13">
        <f t="shared" si="12"/>
        <v>17.713999999999942</v>
      </c>
      <c r="L25" s="13">
        <f>VLOOKUP(A:A,[1]TDSheet!$A:$M,13,0)</f>
        <v>120</v>
      </c>
      <c r="M25" s="13">
        <f>VLOOKUP(A:A,[1]TDSheet!$A:$V,22,0)</f>
        <v>150</v>
      </c>
      <c r="N25" s="13">
        <f>VLOOKUP(A:A,[1]TDSheet!$A:$X,24,0)</f>
        <v>130</v>
      </c>
      <c r="O25" s="13"/>
      <c r="P25" s="13"/>
      <c r="Q25" s="13"/>
      <c r="R25" s="13"/>
      <c r="S25" s="13"/>
      <c r="T25" s="13"/>
      <c r="U25" s="13"/>
      <c r="V25" s="15"/>
      <c r="W25" s="13">
        <f t="shared" si="13"/>
        <v>131.6934</v>
      </c>
      <c r="X25" s="15">
        <v>180</v>
      </c>
      <c r="Y25" s="16">
        <f t="shared" si="14"/>
        <v>6.5592808751235836</v>
      </c>
      <c r="Z25" s="13">
        <f t="shared" si="15"/>
        <v>2.1551117975540159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163.7098</v>
      </c>
      <c r="AF25" s="13">
        <f>VLOOKUP(A:A,[1]TDSheet!$A:$AF,32,0)</f>
        <v>143.5932</v>
      </c>
      <c r="AG25" s="13">
        <f>VLOOKUP(A:A,[1]TDSheet!$A:$AG,33,0)</f>
        <v>128.32940000000002</v>
      </c>
      <c r="AH25" s="13">
        <f>VLOOKUP(A:A,[3]TDSheet!$A:$D,4,0)</f>
        <v>122.836</v>
      </c>
      <c r="AI25" s="13">
        <f>VLOOKUP(A:A,[1]TDSheet!$A:$AI,35,0)</f>
        <v>0</v>
      </c>
      <c r="AJ25" s="13">
        <f t="shared" si="16"/>
        <v>0</v>
      </c>
      <c r="AK25" s="13">
        <f t="shared" si="17"/>
        <v>180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134.696</v>
      </c>
      <c r="D26" s="8">
        <v>331.77800000000002</v>
      </c>
      <c r="E26" s="8">
        <v>204.876</v>
      </c>
      <c r="F26" s="8">
        <v>102.571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207.50700000000001</v>
      </c>
      <c r="K26" s="13">
        <f t="shared" si="12"/>
        <v>-2.6310000000000002</v>
      </c>
      <c r="L26" s="13">
        <f>VLOOKUP(A:A,[1]TDSheet!$A:$M,13,0)</f>
        <v>20</v>
      </c>
      <c r="M26" s="13">
        <f>VLOOKUP(A:A,[1]TDSheet!$A:$V,22,0)</f>
        <v>60</v>
      </c>
      <c r="N26" s="13">
        <f>VLOOKUP(A:A,[1]TDSheet!$A:$X,24,0)</f>
        <v>40</v>
      </c>
      <c r="O26" s="13"/>
      <c r="P26" s="13"/>
      <c r="Q26" s="13"/>
      <c r="R26" s="13"/>
      <c r="S26" s="13"/>
      <c r="T26" s="13"/>
      <c r="U26" s="13"/>
      <c r="V26" s="15"/>
      <c r="W26" s="13">
        <f t="shared" si="13"/>
        <v>40.975200000000001</v>
      </c>
      <c r="X26" s="15">
        <v>50</v>
      </c>
      <c r="Y26" s="16">
        <f t="shared" si="14"/>
        <v>6.6520968781116387</v>
      </c>
      <c r="Z26" s="13">
        <f t="shared" si="15"/>
        <v>2.5032458657919912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45.768599999999999</v>
      </c>
      <c r="AF26" s="13">
        <f>VLOOKUP(A:A,[1]TDSheet!$A:$AF,32,0)</f>
        <v>46.069200000000002</v>
      </c>
      <c r="AG26" s="13">
        <f>VLOOKUP(A:A,[1]TDSheet!$A:$AG,33,0)</f>
        <v>39.210999999999999</v>
      </c>
      <c r="AH26" s="13">
        <f>VLOOKUP(A:A,[3]TDSheet!$A:$D,4,0)</f>
        <v>41.887999999999998</v>
      </c>
      <c r="AI26" s="13">
        <f>VLOOKUP(A:A,[1]TDSheet!$A:$AI,35,0)</f>
        <v>0</v>
      </c>
      <c r="AJ26" s="13">
        <f t="shared" si="16"/>
        <v>0</v>
      </c>
      <c r="AK26" s="13">
        <f t="shared" si="17"/>
        <v>50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97.864999999999995</v>
      </c>
      <c r="D27" s="8">
        <v>357.733</v>
      </c>
      <c r="E27" s="8">
        <v>153.05099999999999</v>
      </c>
      <c r="F27" s="8">
        <v>183.06100000000001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145.39599999999999</v>
      </c>
      <c r="K27" s="13">
        <f t="shared" si="12"/>
        <v>7.6550000000000011</v>
      </c>
      <c r="L27" s="13">
        <f>VLOOKUP(A:A,[1]TDSheet!$A:$M,13,0)</f>
        <v>0</v>
      </c>
      <c r="M27" s="13">
        <f>VLOOKUP(A:A,[1]TDSheet!$A:$V,22,0)</f>
        <v>0</v>
      </c>
      <c r="N27" s="13">
        <f>VLOOKUP(A:A,[1]TDSheet!$A:$X,24,0)</f>
        <v>0</v>
      </c>
      <c r="O27" s="13"/>
      <c r="P27" s="13"/>
      <c r="Q27" s="13"/>
      <c r="R27" s="13"/>
      <c r="S27" s="13"/>
      <c r="T27" s="13"/>
      <c r="U27" s="13"/>
      <c r="V27" s="15"/>
      <c r="W27" s="13">
        <f t="shared" si="13"/>
        <v>30.610199999999999</v>
      </c>
      <c r="X27" s="15">
        <v>30</v>
      </c>
      <c r="Y27" s="16">
        <f t="shared" si="14"/>
        <v>6.9604576252360326</v>
      </c>
      <c r="Z27" s="13">
        <f t="shared" si="15"/>
        <v>5.9803921568627452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36.254000000000005</v>
      </c>
      <c r="AF27" s="13">
        <f>VLOOKUP(A:A,[1]TDSheet!$A:$AF,32,0)</f>
        <v>41.427199999999999</v>
      </c>
      <c r="AG27" s="13">
        <f>VLOOKUP(A:A,[1]TDSheet!$A:$AG,33,0)</f>
        <v>41.912799999999997</v>
      </c>
      <c r="AH27" s="13">
        <f>VLOOKUP(A:A,[3]TDSheet!$A:$D,4,0)</f>
        <v>33.802999999999997</v>
      </c>
      <c r="AI27" s="13">
        <f>VLOOKUP(A:A,[1]TDSheet!$A:$AI,35,0)</f>
        <v>0</v>
      </c>
      <c r="AJ27" s="13">
        <f t="shared" si="16"/>
        <v>0</v>
      </c>
      <c r="AK27" s="13">
        <f t="shared" si="17"/>
        <v>30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298.79500000000002</v>
      </c>
      <c r="D28" s="8">
        <v>846.47</v>
      </c>
      <c r="E28" s="8">
        <v>550.55100000000004</v>
      </c>
      <c r="F28" s="8">
        <v>332.48399999999998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530.75300000000004</v>
      </c>
      <c r="K28" s="13">
        <f t="shared" si="12"/>
        <v>19.798000000000002</v>
      </c>
      <c r="L28" s="13">
        <f>VLOOKUP(A:A,[1]TDSheet!$A:$M,13,0)</f>
        <v>80</v>
      </c>
      <c r="M28" s="13">
        <f>VLOOKUP(A:A,[1]TDSheet!$A:$V,22,0)</f>
        <v>100</v>
      </c>
      <c r="N28" s="13">
        <f>VLOOKUP(A:A,[1]TDSheet!$A:$X,24,0)</f>
        <v>110</v>
      </c>
      <c r="O28" s="13"/>
      <c r="P28" s="13"/>
      <c r="Q28" s="13"/>
      <c r="R28" s="13"/>
      <c r="S28" s="13"/>
      <c r="T28" s="13"/>
      <c r="U28" s="13"/>
      <c r="V28" s="15"/>
      <c r="W28" s="13">
        <f t="shared" si="13"/>
        <v>110.11020000000001</v>
      </c>
      <c r="X28" s="15">
        <v>110</v>
      </c>
      <c r="Y28" s="16">
        <f t="shared" si="14"/>
        <v>6.6522810784105371</v>
      </c>
      <c r="Z28" s="13">
        <f t="shared" si="15"/>
        <v>3.0195567713072902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137.42059999999998</v>
      </c>
      <c r="AF28" s="13">
        <f>VLOOKUP(A:A,[1]TDSheet!$A:$AF,32,0)</f>
        <v>113.899</v>
      </c>
      <c r="AG28" s="13">
        <f>VLOOKUP(A:A,[1]TDSheet!$A:$AG,33,0)</f>
        <v>117.12480000000001</v>
      </c>
      <c r="AH28" s="13">
        <f>VLOOKUP(A:A,[3]TDSheet!$A:$D,4,0)</f>
        <v>84.638000000000005</v>
      </c>
      <c r="AI28" s="13">
        <f>VLOOKUP(A:A,[1]TDSheet!$A:$AI,35,0)</f>
        <v>0</v>
      </c>
      <c r="AJ28" s="13">
        <f t="shared" si="16"/>
        <v>0</v>
      </c>
      <c r="AK28" s="13">
        <f t="shared" si="17"/>
        <v>110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72.296999999999997</v>
      </c>
      <c r="D29" s="8">
        <v>153.88300000000001</v>
      </c>
      <c r="E29" s="8">
        <v>132.75200000000001</v>
      </c>
      <c r="F29" s="8">
        <v>87.628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145.792</v>
      </c>
      <c r="K29" s="13">
        <f t="shared" si="12"/>
        <v>-13.039999999999992</v>
      </c>
      <c r="L29" s="13">
        <f>VLOOKUP(A:A,[1]TDSheet!$A:$M,13,0)</f>
        <v>20</v>
      </c>
      <c r="M29" s="13">
        <f>VLOOKUP(A:A,[1]TDSheet!$A:$V,22,0)</f>
        <v>30</v>
      </c>
      <c r="N29" s="13">
        <f>VLOOKUP(A:A,[1]TDSheet!$A:$X,24,0)</f>
        <v>20</v>
      </c>
      <c r="O29" s="13"/>
      <c r="P29" s="13"/>
      <c r="Q29" s="13"/>
      <c r="R29" s="13"/>
      <c r="S29" s="13"/>
      <c r="T29" s="13"/>
      <c r="U29" s="13"/>
      <c r="V29" s="15"/>
      <c r="W29" s="13">
        <f t="shared" si="13"/>
        <v>26.550400000000003</v>
      </c>
      <c r="X29" s="15">
        <v>20</v>
      </c>
      <c r="Y29" s="16">
        <f t="shared" si="14"/>
        <v>6.6902193563938761</v>
      </c>
      <c r="Z29" s="13">
        <f t="shared" si="15"/>
        <v>3.3004399180426658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24.5442</v>
      </c>
      <c r="AF29" s="13">
        <f>VLOOKUP(A:A,[1]TDSheet!$A:$AF,32,0)</f>
        <v>31.382799999999996</v>
      </c>
      <c r="AG29" s="13">
        <f>VLOOKUP(A:A,[1]TDSheet!$A:$AG,33,0)</f>
        <v>29.107799999999997</v>
      </c>
      <c r="AH29" s="13">
        <f>VLOOKUP(A:A,[3]TDSheet!$A:$D,4,0)</f>
        <v>13.37</v>
      </c>
      <c r="AI29" s="13">
        <f>VLOOKUP(A:A,[1]TDSheet!$A:$AI,35,0)</f>
        <v>0</v>
      </c>
      <c r="AJ29" s="13">
        <f t="shared" si="16"/>
        <v>0</v>
      </c>
      <c r="AK29" s="13">
        <f t="shared" si="17"/>
        <v>20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111.90900000000001</v>
      </c>
      <c r="D30" s="8">
        <v>89.103999999999999</v>
      </c>
      <c r="E30" s="8">
        <v>198.63300000000001</v>
      </c>
      <c r="F30" s="8">
        <v>0.995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191.91800000000001</v>
      </c>
      <c r="K30" s="13">
        <f t="shared" si="12"/>
        <v>6.7150000000000034</v>
      </c>
      <c r="L30" s="13">
        <f>VLOOKUP(A:A,[1]TDSheet!$A:$M,13,0)</f>
        <v>60</v>
      </c>
      <c r="M30" s="13">
        <f>VLOOKUP(A:A,[1]TDSheet!$A:$V,22,0)</f>
        <v>100</v>
      </c>
      <c r="N30" s="13">
        <f>VLOOKUP(A:A,[1]TDSheet!$A:$X,24,0)</f>
        <v>50</v>
      </c>
      <c r="O30" s="13"/>
      <c r="P30" s="13"/>
      <c r="Q30" s="13"/>
      <c r="R30" s="13"/>
      <c r="S30" s="13"/>
      <c r="T30" s="13"/>
      <c r="U30" s="13"/>
      <c r="V30" s="15"/>
      <c r="W30" s="13">
        <f t="shared" si="13"/>
        <v>39.726600000000005</v>
      </c>
      <c r="X30" s="15">
        <v>30</v>
      </c>
      <c r="Y30" s="16">
        <f t="shared" si="14"/>
        <v>6.0663384231220387</v>
      </c>
      <c r="Z30" s="13">
        <f t="shared" si="15"/>
        <v>2.5046190713526952E-2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31.199400000000004</v>
      </c>
      <c r="AF30" s="13">
        <f>VLOOKUP(A:A,[1]TDSheet!$A:$AF,32,0)</f>
        <v>48.834800000000001</v>
      </c>
      <c r="AG30" s="13">
        <f>VLOOKUP(A:A,[1]TDSheet!$A:$AG,33,0)</f>
        <v>30.524400000000004</v>
      </c>
      <c r="AH30" s="13">
        <f>VLOOKUP(A:A,[3]TDSheet!$A:$D,4,0)</f>
        <v>23.422000000000001</v>
      </c>
      <c r="AI30" s="13">
        <f>VLOOKUP(A:A,[1]TDSheet!$A:$AI,35,0)</f>
        <v>0</v>
      </c>
      <c r="AJ30" s="13">
        <f t="shared" si="16"/>
        <v>0</v>
      </c>
      <c r="AK30" s="13">
        <f t="shared" si="17"/>
        <v>30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520.93799999999999</v>
      </c>
      <c r="D31" s="8">
        <v>2830.922</v>
      </c>
      <c r="E31" s="8">
        <v>1771.6690000000001</v>
      </c>
      <c r="F31" s="8">
        <v>1548.0830000000001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1810.1769999999999</v>
      </c>
      <c r="K31" s="13">
        <f t="shared" si="12"/>
        <v>-38.507999999999811</v>
      </c>
      <c r="L31" s="13">
        <f>VLOOKUP(A:A,[1]TDSheet!$A:$M,13,0)</f>
        <v>400</v>
      </c>
      <c r="M31" s="13">
        <f>VLOOKUP(A:A,[1]TDSheet!$A:$V,22,0)</f>
        <v>0</v>
      </c>
      <c r="N31" s="13">
        <f>VLOOKUP(A:A,[1]TDSheet!$A:$X,24,0)</f>
        <v>200</v>
      </c>
      <c r="O31" s="13"/>
      <c r="P31" s="13"/>
      <c r="Q31" s="13"/>
      <c r="R31" s="13"/>
      <c r="S31" s="13"/>
      <c r="T31" s="13"/>
      <c r="U31" s="13"/>
      <c r="V31" s="15"/>
      <c r="W31" s="13">
        <f t="shared" si="13"/>
        <v>354.3338</v>
      </c>
      <c r="X31" s="15">
        <v>250</v>
      </c>
      <c r="Y31" s="16">
        <f t="shared" si="14"/>
        <v>6.7678640874790945</v>
      </c>
      <c r="Z31" s="13">
        <f t="shared" si="15"/>
        <v>4.3689961273804538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398.26900000000001</v>
      </c>
      <c r="AF31" s="13">
        <f>VLOOKUP(A:A,[1]TDSheet!$A:$AF,32,0)</f>
        <v>367.15539999999999</v>
      </c>
      <c r="AG31" s="13">
        <f>VLOOKUP(A:A,[1]TDSheet!$A:$AG,33,0)</f>
        <v>400.524</v>
      </c>
      <c r="AH31" s="13">
        <f>VLOOKUP(A:A,[3]TDSheet!$A:$D,4,0)</f>
        <v>288.11900000000003</v>
      </c>
      <c r="AI31" s="13" t="str">
        <f>VLOOKUP(A:A,[1]TDSheet!$A:$AI,35,0)</f>
        <v>ябсент</v>
      </c>
      <c r="AJ31" s="13">
        <f t="shared" si="16"/>
        <v>0</v>
      </c>
      <c r="AK31" s="13">
        <f t="shared" si="17"/>
        <v>250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82.378</v>
      </c>
      <c r="D32" s="8">
        <v>144.99799999999999</v>
      </c>
      <c r="E32" s="8">
        <v>129.702</v>
      </c>
      <c r="F32" s="8">
        <v>97.674000000000007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122.6</v>
      </c>
      <c r="K32" s="13">
        <f t="shared" si="12"/>
        <v>7.1020000000000039</v>
      </c>
      <c r="L32" s="13">
        <f>VLOOKUP(A:A,[1]TDSheet!$A:$M,13,0)</f>
        <v>30</v>
      </c>
      <c r="M32" s="13">
        <f>VLOOKUP(A:A,[1]TDSheet!$A:$V,22,0)</f>
        <v>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3"/>
      <c r="V32" s="15"/>
      <c r="W32" s="13">
        <f t="shared" si="13"/>
        <v>25.9404</v>
      </c>
      <c r="X32" s="15">
        <v>30</v>
      </c>
      <c r="Y32" s="16">
        <f t="shared" si="14"/>
        <v>6.8493161246549787</v>
      </c>
      <c r="Z32" s="13">
        <f t="shared" si="15"/>
        <v>3.7653235879169173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20.162799999999997</v>
      </c>
      <c r="AF32" s="13">
        <f>VLOOKUP(A:A,[1]TDSheet!$A:$AF,32,0)</f>
        <v>27.966000000000001</v>
      </c>
      <c r="AG32" s="13">
        <f>VLOOKUP(A:A,[1]TDSheet!$A:$AG,33,0)</f>
        <v>24.477600000000002</v>
      </c>
      <c r="AH32" s="13">
        <f>VLOOKUP(A:A,[3]TDSheet!$A:$D,4,0)</f>
        <v>10.425000000000001</v>
      </c>
      <c r="AI32" s="13">
        <f>VLOOKUP(A:A,[1]TDSheet!$A:$AI,35,0)</f>
        <v>0</v>
      </c>
      <c r="AJ32" s="13">
        <f t="shared" si="16"/>
        <v>0</v>
      </c>
      <c r="AK32" s="13">
        <f t="shared" si="17"/>
        <v>30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342.60599999999999</v>
      </c>
      <c r="D33" s="8">
        <v>287.92899999999997</v>
      </c>
      <c r="E33" s="8">
        <v>251.3</v>
      </c>
      <c r="F33" s="8">
        <v>376.20499999999998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254.512</v>
      </c>
      <c r="K33" s="13">
        <f t="shared" si="12"/>
        <v>-3.2119999999999891</v>
      </c>
      <c r="L33" s="13">
        <f>VLOOKUP(A:A,[1]TDSheet!$A:$M,13,0)</f>
        <v>60</v>
      </c>
      <c r="M33" s="13">
        <f>VLOOKUP(A:A,[1]TDSheet!$A:$V,22,0)</f>
        <v>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5"/>
      <c r="W33" s="13">
        <f t="shared" si="13"/>
        <v>50.260000000000005</v>
      </c>
      <c r="X33" s="15"/>
      <c r="Y33" s="16">
        <f t="shared" si="14"/>
        <v>8.6789693593314752</v>
      </c>
      <c r="Z33" s="13">
        <f t="shared" si="15"/>
        <v>7.4851770791882197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104.81739999999999</v>
      </c>
      <c r="AF33" s="13">
        <f>VLOOKUP(A:A,[1]TDSheet!$A:$AF,32,0)</f>
        <v>70.092600000000004</v>
      </c>
      <c r="AG33" s="13">
        <f>VLOOKUP(A:A,[1]TDSheet!$A:$AG,33,0)</f>
        <v>88.379199999999997</v>
      </c>
      <c r="AH33" s="13">
        <f>VLOOKUP(A:A,[3]TDSheet!$A:$D,4,0)</f>
        <v>32.067999999999998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39.844000000000001</v>
      </c>
      <c r="D34" s="8">
        <v>205.96299999999999</v>
      </c>
      <c r="E34" s="8">
        <v>100.768</v>
      </c>
      <c r="F34" s="8">
        <v>68.254000000000005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140.20400000000001</v>
      </c>
      <c r="K34" s="13">
        <f t="shared" si="12"/>
        <v>-39.436000000000007</v>
      </c>
      <c r="L34" s="13">
        <f>VLOOKUP(A:A,[1]TDSheet!$A:$M,13,0)</f>
        <v>50</v>
      </c>
      <c r="M34" s="13">
        <f>VLOOKUP(A:A,[1]TDSheet!$A:$V,22,0)</f>
        <v>10</v>
      </c>
      <c r="N34" s="13">
        <f>VLOOKUP(A:A,[1]TDSheet!$A:$X,24,0)</f>
        <v>20</v>
      </c>
      <c r="O34" s="13"/>
      <c r="P34" s="13"/>
      <c r="Q34" s="13"/>
      <c r="R34" s="13"/>
      <c r="S34" s="13"/>
      <c r="T34" s="13"/>
      <c r="U34" s="13"/>
      <c r="V34" s="15"/>
      <c r="W34" s="13">
        <f t="shared" si="13"/>
        <v>20.153600000000001</v>
      </c>
      <c r="X34" s="15">
        <v>10</v>
      </c>
      <c r="Y34" s="16">
        <f t="shared" si="14"/>
        <v>7.8523936170212769</v>
      </c>
      <c r="Z34" s="13">
        <f t="shared" si="15"/>
        <v>3.3866902191171802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28.042399999999997</v>
      </c>
      <c r="AF34" s="13">
        <f>VLOOKUP(A:A,[1]TDSheet!$A:$AF,32,0)</f>
        <v>20.1952</v>
      </c>
      <c r="AG34" s="13">
        <f>VLOOKUP(A:A,[1]TDSheet!$A:$AG,33,0)</f>
        <v>25.682799999999997</v>
      </c>
      <c r="AH34" s="13">
        <f>VLOOKUP(A:A,[3]TDSheet!$A:$D,4,0)</f>
        <v>18.702000000000002</v>
      </c>
      <c r="AI34" s="13">
        <f>VLOOKUP(A:A,[1]TDSheet!$A:$AI,35,0)</f>
        <v>0</v>
      </c>
      <c r="AJ34" s="13">
        <f t="shared" si="16"/>
        <v>0</v>
      </c>
      <c r="AK34" s="13">
        <f t="shared" si="17"/>
        <v>10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27.98</v>
      </c>
      <c r="D35" s="8">
        <v>30.294</v>
      </c>
      <c r="E35" s="8">
        <v>15.456</v>
      </c>
      <c r="F35" s="8">
        <v>34.036999999999999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16.5</v>
      </c>
      <c r="K35" s="13">
        <f t="shared" si="12"/>
        <v>-1.0440000000000005</v>
      </c>
      <c r="L35" s="13">
        <f>VLOOKUP(A:A,[1]TDSheet!$A:$M,13,0)</f>
        <v>0</v>
      </c>
      <c r="M35" s="13">
        <f>VLOOKUP(A:A,[1]TDSheet!$A:$V,22,0)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3"/>
        <v>3.0911999999999997</v>
      </c>
      <c r="X35" s="15"/>
      <c r="Y35" s="16">
        <f t="shared" si="14"/>
        <v>11.010934265010352</v>
      </c>
      <c r="Z35" s="13">
        <f t="shared" si="15"/>
        <v>11.010934265010352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2.3739999999999997</v>
      </c>
      <c r="AF35" s="13">
        <f>VLOOKUP(A:A,[1]TDSheet!$A:$AF,32,0)</f>
        <v>4.5860000000000003</v>
      </c>
      <c r="AG35" s="13">
        <f>VLOOKUP(A:A,[1]TDSheet!$A:$AG,33,0)</f>
        <v>2.1856</v>
      </c>
      <c r="AH35" s="13">
        <f>VLOOKUP(A:A,[3]TDSheet!$A:$D,4,0)</f>
        <v>0.91200000000000003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16.585000000000001</v>
      </c>
      <c r="D36" s="8">
        <v>4.0650000000000004</v>
      </c>
      <c r="E36" s="8">
        <v>10.063000000000001</v>
      </c>
      <c r="F36" s="8">
        <v>6.9370000000000003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12.4</v>
      </c>
      <c r="K36" s="13">
        <f t="shared" si="12"/>
        <v>-2.3369999999999997</v>
      </c>
      <c r="L36" s="13">
        <f>VLOOKUP(A:A,[1]TDSheet!$A:$M,13,0)</f>
        <v>0</v>
      </c>
      <c r="M36" s="13">
        <f>VLOOKUP(A:A,[1]TDSheet!$A:$V,22,0)</f>
        <v>10</v>
      </c>
      <c r="N36" s="13">
        <f>VLOOKUP(A:A,[1]TDSheet!$A:$X,24,0)</f>
        <v>10</v>
      </c>
      <c r="O36" s="13"/>
      <c r="P36" s="13"/>
      <c r="Q36" s="13"/>
      <c r="R36" s="13"/>
      <c r="S36" s="13"/>
      <c r="T36" s="13"/>
      <c r="U36" s="13"/>
      <c r="V36" s="15"/>
      <c r="W36" s="13">
        <f t="shared" si="13"/>
        <v>2.0125999999999999</v>
      </c>
      <c r="X36" s="15"/>
      <c r="Y36" s="16">
        <f t="shared" si="14"/>
        <v>13.384179668091027</v>
      </c>
      <c r="Z36" s="13">
        <f t="shared" si="15"/>
        <v>3.4467852529066882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2.2239999999999998</v>
      </c>
      <c r="AF36" s="13">
        <f>VLOOKUP(A:A,[1]TDSheet!$A:$AF,32,0)</f>
        <v>0.72360000000000002</v>
      </c>
      <c r="AG36" s="13">
        <f>VLOOKUP(A:A,[1]TDSheet!$A:$AG,33,0)</f>
        <v>1.6594000000000002</v>
      </c>
      <c r="AH36" s="13">
        <f>VLOOKUP(A:A,[3]TDSheet!$A:$D,4,0)</f>
        <v>0.91700000000000004</v>
      </c>
      <c r="AI36" s="13" t="str">
        <f>VLOOKUP(A:A,[1]TDSheet!$A:$AI,35,0)</f>
        <v>увел</v>
      </c>
      <c r="AJ36" s="13">
        <f t="shared" si="16"/>
        <v>0</v>
      </c>
      <c r="AK36" s="13">
        <f t="shared" si="17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7.4470000000000001</v>
      </c>
      <c r="D37" s="8">
        <v>18.27</v>
      </c>
      <c r="E37" s="8">
        <v>15.673999999999999</v>
      </c>
      <c r="F37" s="8">
        <v>7.9909999999999997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15.1</v>
      </c>
      <c r="K37" s="13">
        <f t="shared" si="12"/>
        <v>0.57399999999999984</v>
      </c>
      <c r="L37" s="13">
        <f>VLOOKUP(A:A,[1]TDSheet!$A:$M,13,0)</f>
        <v>0</v>
      </c>
      <c r="M37" s="13">
        <f>VLOOKUP(A:A,[1]TDSheet!$A:$V,22,0)</f>
        <v>10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3"/>
        <v>3.1347999999999998</v>
      </c>
      <c r="X37" s="15">
        <v>10</v>
      </c>
      <c r="Y37" s="16">
        <f t="shared" si="14"/>
        <v>8.9291182850580579</v>
      </c>
      <c r="Z37" s="13">
        <f t="shared" si="15"/>
        <v>2.5491259410488709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1.67</v>
      </c>
      <c r="AF37" s="13">
        <f>VLOOKUP(A:A,[1]TDSheet!$A:$AF,32,0)</f>
        <v>1.3077999999999999</v>
      </c>
      <c r="AG37" s="13">
        <f>VLOOKUP(A:A,[1]TDSheet!$A:$AG,33,0)</f>
        <v>1.2542</v>
      </c>
      <c r="AH37" s="13">
        <f>VLOOKUP(A:A,[3]TDSheet!$A:$D,4,0)</f>
        <v>2.8109999999999999</v>
      </c>
      <c r="AI37" s="13">
        <f>VLOOKUP(A:A,[1]TDSheet!$A:$AI,35,0)</f>
        <v>0</v>
      </c>
      <c r="AJ37" s="13">
        <f t="shared" si="16"/>
        <v>0</v>
      </c>
      <c r="AK37" s="13">
        <f t="shared" si="17"/>
        <v>10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821</v>
      </c>
      <c r="D38" s="8">
        <v>2147</v>
      </c>
      <c r="E38" s="8">
        <v>1567</v>
      </c>
      <c r="F38" s="8">
        <v>1352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1626</v>
      </c>
      <c r="K38" s="13">
        <f t="shared" si="12"/>
        <v>-59</v>
      </c>
      <c r="L38" s="13">
        <f>VLOOKUP(A:A,[1]TDSheet!$A:$M,13,0)</f>
        <v>600</v>
      </c>
      <c r="M38" s="13">
        <f>VLOOKUP(A:A,[1]TDSheet!$A:$V,22,0)</f>
        <v>300</v>
      </c>
      <c r="N38" s="13">
        <f>VLOOKUP(A:A,[1]TDSheet!$A:$X,24,0)</f>
        <v>300</v>
      </c>
      <c r="O38" s="13"/>
      <c r="P38" s="13"/>
      <c r="Q38" s="13"/>
      <c r="R38" s="13"/>
      <c r="S38" s="13"/>
      <c r="T38" s="13"/>
      <c r="U38" s="13"/>
      <c r="V38" s="15"/>
      <c r="W38" s="13">
        <f t="shared" si="13"/>
        <v>313.39999999999998</v>
      </c>
      <c r="X38" s="15">
        <v>300</v>
      </c>
      <c r="Y38" s="16">
        <f t="shared" si="14"/>
        <v>9.1001914486279514</v>
      </c>
      <c r="Z38" s="13">
        <f t="shared" si="15"/>
        <v>4.3139757498404601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308.2</v>
      </c>
      <c r="AF38" s="13">
        <f>VLOOKUP(A:A,[1]TDSheet!$A:$AF,32,0)</f>
        <v>316.39999999999998</v>
      </c>
      <c r="AG38" s="13">
        <f>VLOOKUP(A:A,[1]TDSheet!$A:$AG,33,0)</f>
        <v>308.2</v>
      </c>
      <c r="AH38" s="13">
        <f>VLOOKUP(A:A,[3]TDSheet!$A:$D,4,0)</f>
        <v>225</v>
      </c>
      <c r="AI38" s="13" t="str">
        <f>VLOOKUP(A:A,[1]TDSheet!$A:$AI,35,0)</f>
        <v>ябсент</v>
      </c>
      <c r="AJ38" s="13">
        <f t="shared" si="16"/>
        <v>0</v>
      </c>
      <c r="AK38" s="13">
        <f t="shared" si="17"/>
        <v>105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2403</v>
      </c>
      <c r="D39" s="8">
        <v>4432</v>
      </c>
      <c r="E39" s="8">
        <v>5145</v>
      </c>
      <c r="F39" s="8">
        <v>1621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5229</v>
      </c>
      <c r="K39" s="13">
        <f t="shared" si="12"/>
        <v>-84</v>
      </c>
      <c r="L39" s="13">
        <f>VLOOKUP(A:A,[1]TDSheet!$A:$M,13,0)</f>
        <v>600</v>
      </c>
      <c r="M39" s="13">
        <f>VLOOKUP(A:A,[1]TDSheet!$A:$V,22,0)</f>
        <v>800</v>
      </c>
      <c r="N39" s="13">
        <f>VLOOKUP(A:A,[1]TDSheet!$A:$X,24,0)</f>
        <v>900</v>
      </c>
      <c r="O39" s="13"/>
      <c r="P39" s="13"/>
      <c r="Q39" s="13"/>
      <c r="R39" s="13"/>
      <c r="S39" s="13"/>
      <c r="T39" s="13"/>
      <c r="U39" s="13"/>
      <c r="V39" s="15"/>
      <c r="W39" s="13">
        <f t="shared" si="13"/>
        <v>868.2</v>
      </c>
      <c r="X39" s="15">
        <v>1600</v>
      </c>
      <c r="Y39" s="16">
        <f t="shared" si="14"/>
        <v>6.3591338401290018</v>
      </c>
      <c r="Z39" s="13">
        <f t="shared" si="15"/>
        <v>1.8670813176687397</v>
      </c>
      <c r="AA39" s="13"/>
      <c r="AB39" s="13"/>
      <c r="AC39" s="13"/>
      <c r="AD39" s="13">
        <f>VLOOKUP(A:A,[1]TDSheet!$A:$AD,30,0)</f>
        <v>804</v>
      </c>
      <c r="AE39" s="13">
        <f>VLOOKUP(A:A,[1]TDSheet!$A:$AE,31,0)</f>
        <v>923.8</v>
      </c>
      <c r="AF39" s="13">
        <f>VLOOKUP(A:A,[1]TDSheet!$A:$AF,32,0)</f>
        <v>876</v>
      </c>
      <c r="AG39" s="13">
        <f>VLOOKUP(A:A,[1]TDSheet!$A:$AG,33,0)</f>
        <v>803.2</v>
      </c>
      <c r="AH39" s="13">
        <f>VLOOKUP(A:A,[3]TDSheet!$A:$D,4,0)</f>
        <v>1271</v>
      </c>
      <c r="AI39" s="13">
        <f>VLOOKUP(A:A,[1]TDSheet!$A:$AI,35,0)</f>
        <v>0</v>
      </c>
      <c r="AJ39" s="13">
        <f t="shared" si="16"/>
        <v>0</v>
      </c>
      <c r="AK39" s="13">
        <f t="shared" si="17"/>
        <v>640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3827</v>
      </c>
      <c r="D40" s="8">
        <v>5184</v>
      </c>
      <c r="E40" s="8">
        <v>5385</v>
      </c>
      <c r="F40" s="8">
        <v>3494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5517</v>
      </c>
      <c r="K40" s="13">
        <f t="shared" si="12"/>
        <v>-132</v>
      </c>
      <c r="L40" s="13">
        <f>VLOOKUP(A:A,[1]TDSheet!$A:$M,13,0)</f>
        <v>900</v>
      </c>
      <c r="M40" s="13">
        <f>VLOOKUP(A:A,[1]TDSheet!$A:$V,22,0)</f>
        <v>600</v>
      </c>
      <c r="N40" s="13">
        <f>VLOOKUP(A:A,[1]TDSheet!$A:$X,24,0)</f>
        <v>1100</v>
      </c>
      <c r="O40" s="13"/>
      <c r="P40" s="13"/>
      <c r="Q40" s="13"/>
      <c r="R40" s="13"/>
      <c r="S40" s="13"/>
      <c r="T40" s="13"/>
      <c r="U40" s="13"/>
      <c r="V40" s="15"/>
      <c r="W40" s="13">
        <f t="shared" si="13"/>
        <v>1077</v>
      </c>
      <c r="X40" s="15">
        <v>900</v>
      </c>
      <c r="Y40" s="16">
        <f t="shared" si="14"/>
        <v>6.4939647168059427</v>
      </c>
      <c r="Z40" s="13">
        <f t="shared" si="15"/>
        <v>3.2441968430826371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1420.4</v>
      </c>
      <c r="AF40" s="13">
        <f>VLOOKUP(A:A,[1]TDSheet!$A:$AF,32,0)</f>
        <v>1337.4</v>
      </c>
      <c r="AG40" s="13">
        <f>VLOOKUP(A:A,[1]TDSheet!$A:$AG,33,0)</f>
        <v>1231</v>
      </c>
      <c r="AH40" s="13">
        <f>VLOOKUP(A:A,[3]TDSheet!$A:$D,4,0)</f>
        <v>754</v>
      </c>
      <c r="AI40" s="13" t="str">
        <f>VLOOKUP(A:A,[1]TDSheet!$A:$AI,35,0)</f>
        <v>оконч</v>
      </c>
      <c r="AJ40" s="13">
        <f t="shared" si="16"/>
        <v>0</v>
      </c>
      <c r="AK40" s="13">
        <f t="shared" si="17"/>
        <v>405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315.05900000000003</v>
      </c>
      <c r="D41" s="8">
        <v>998.34500000000003</v>
      </c>
      <c r="E41" s="8">
        <v>949.74099999999999</v>
      </c>
      <c r="F41" s="8">
        <v>343.22899999999998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932</v>
      </c>
      <c r="K41" s="13">
        <f t="shared" si="12"/>
        <v>17.740999999999985</v>
      </c>
      <c r="L41" s="13">
        <f>VLOOKUP(A:A,[1]TDSheet!$A:$M,13,0)</f>
        <v>250</v>
      </c>
      <c r="M41" s="13">
        <f>VLOOKUP(A:A,[1]TDSheet!$A:$V,22,0)</f>
        <v>300</v>
      </c>
      <c r="N41" s="13">
        <f>VLOOKUP(A:A,[1]TDSheet!$A:$X,24,0)</f>
        <v>300</v>
      </c>
      <c r="O41" s="13"/>
      <c r="P41" s="13"/>
      <c r="Q41" s="13"/>
      <c r="R41" s="13"/>
      <c r="S41" s="13"/>
      <c r="T41" s="13"/>
      <c r="U41" s="13"/>
      <c r="V41" s="15"/>
      <c r="W41" s="13">
        <f t="shared" si="13"/>
        <v>189.94819999999999</v>
      </c>
      <c r="X41" s="15">
        <v>300</v>
      </c>
      <c r="Y41" s="16">
        <f t="shared" si="14"/>
        <v>7.8612432231524183</v>
      </c>
      <c r="Z41" s="13">
        <f t="shared" si="15"/>
        <v>1.8069610556983431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116.55999999999999</v>
      </c>
      <c r="AF41" s="13">
        <f>VLOOKUP(A:A,[1]TDSheet!$A:$AF,32,0)</f>
        <v>112.7346</v>
      </c>
      <c r="AG41" s="13">
        <f>VLOOKUP(A:A,[1]TDSheet!$A:$AG,33,0)</f>
        <v>105.6262</v>
      </c>
      <c r="AH41" s="13">
        <f>VLOOKUP(A:A,[3]TDSheet!$A:$D,4,0)</f>
        <v>320.88799999999998</v>
      </c>
      <c r="AI41" s="13" t="str">
        <f>VLOOKUP(A:A,[1]TDSheet!$A:$AI,35,0)</f>
        <v>сниж</v>
      </c>
      <c r="AJ41" s="13">
        <f t="shared" si="16"/>
        <v>0</v>
      </c>
      <c r="AK41" s="13">
        <f t="shared" si="17"/>
        <v>300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1833</v>
      </c>
      <c r="D42" s="8">
        <v>529</v>
      </c>
      <c r="E42" s="8">
        <v>1312</v>
      </c>
      <c r="F42" s="8">
        <v>1026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1325</v>
      </c>
      <c r="K42" s="13">
        <f t="shared" si="12"/>
        <v>-13</v>
      </c>
      <c r="L42" s="13">
        <f>VLOOKUP(A:A,[1]TDSheet!$A:$M,13,0)</f>
        <v>0</v>
      </c>
      <c r="M42" s="13">
        <f>VLOOKUP(A:A,[1]TDSheet!$A:$V,22,0)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3"/>
        <v>262.39999999999998</v>
      </c>
      <c r="X42" s="15">
        <v>1000</v>
      </c>
      <c r="Y42" s="16">
        <f t="shared" si="14"/>
        <v>7.7210365853658542</v>
      </c>
      <c r="Z42" s="13">
        <f t="shared" si="15"/>
        <v>3.9100609756097566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202.6</v>
      </c>
      <c r="AF42" s="13">
        <f>VLOOKUP(A:A,[1]TDSheet!$A:$AF,32,0)</f>
        <v>218.4</v>
      </c>
      <c r="AG42" s="13">
        <f>VLOOKUP(A:A,[1]TDSheet!$A:$AG,33,0)</f>
        <v>181.6</v>
      </c>
      <c r="AH42" s="13">
        <f>VLOOKUP(A:A,[3]TDSheet!$A:$D,4,0)</f>
        <v>434</v>
      </c>
      <c r="AI42" s="13">
        <f>VLOOKUP(A:A,[1]TDSheet!$A:$AI,35,0)</f>
        <v>0</v>
      </c>
      <c r="AJ42" s="13">
        <f t="shared" si="16"/>
        <v>0</v>
      </c>
      <c r="AK42" s="13">
        <f t="shared" si="17"/>
        <v>100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699</v>
      </c>
      <c r="D43" s="8">
        <v>1144</v>
      </c>
      <c r="E43" s="8">
        <v>1586</v>
      </c>
      <c r="F43" s="8">
        <v>226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1637</v>
      </c>
      <c r="K43" s="13">
        <f t="shared" si="12"/>
        <v>-51</v>
      </c>
      <c r="L43" s="13">
        <f>VLOOKUP(A:A,[1]TDSheet!$A:$M,13,0)</f>
        <v>300</v>
      </c>
      <c r="M43" s="13">
        <f>VLOOKUP(A:A,[1]TDSheet!$A:$V,22,0)</f>
        <v>480</v>
      </c>
      <c r="N43" s="13">
        <f>VLOOKUP(A:A,[1]TDSheet!$A:$X,24,0)</f>
        <v>350</v>
      </c>
      <c r="O43" s="13"/>
      <c r="P43" s="13"/>
      <c r="Q43" s="13"/>
      <c r="R43" s="13"/>
      <c r="S43" s="13"/>
      <c r="T43" s="13"/>
      <c r="U43" s="13"/>
      <c r="V43" s="15"/>
      <c r="W43" s="13">
        <f t="shared" si="13"/>
        <v>317.2</v>
      </c>
      <c r="X43" s="15">
        <v>650</v>
      </c>
      <c r="Y43" s="16">
        <f t="shared" si="14"/>
        <v>6.324085750315259</v>
      </c>
      <c r="Z43" s="13">
        <f t="shared" si="15"/>
        <v>0.71248423707440101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321.39999999999998</v>
      </c>
      <c r="AF43" s="13">
        <f>VLOOKUP(A:A,[1]TDSheet!$A:$AF,32,0)</f>
        <v>268</v>
      </c>
      <c r="AG43" s="13">
        <f>VLOOKUP(A:A,[1]TDSheet!$A:$AG,33,0)</f>
        <v>257.39999999999998</v>
      </c>
      <c r="AH43" s="13">
        <f>VLOOKUP(A:A,[3]TDSheet!$A:$D,4,0)</f>
        <v>437</v>
      </c>
      <c r="AI43" s="13">
        <f>VLOOKUP(A:A,[1]TDSheet!$A:$AI,35,0)</f>
        <v>0</v>
      </c>
      <c r="AJ43" s="13">
        <f t="shared" si="16"/>
        <v>0</v>
      </c>
      <c r="AK43" s="13">
        <f t="shared" si="17"/>
        <v>227.49999999999997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762.64200000000005</v>
      </c>
      <c r="D44" s="8">
        <v>538.33399999999995</v>
      </c>
      <c r="E44" s="8">
        <v>675.86800000000005</v>
      </c>
      <c r="F44" s="8">
        <v>587.39099999999996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725.14300000000003</v>
      </c>
      <c r="K44" s="13">
        <f t="shared" si="12"/>
        <v>-49.274999999999977</v>
      </c>
      <c r="L44" s="13">
        <f>VLOOKUP(A:A,[1]TDSheet!$A:$M,13,0)</f>
        <v>100</v>
      </c>
      <c r="M44" s="13">
        <f>VLOOKUP(A:A,[1]TDSheet!$A:$V,22,0)</f>
        <v>50</v>
      </c>
      <c r="N44" s="13">
        <f>VLOOKUP(A:A,[1]TDSheet!$A:$X,24,0)</f>
        <v>50</v>
      </c>
      <c r="O44" s="13"/>
      <c r="P44" s="13"/>
      <c r="Q44" s="13"/>
      <c r="R44" s="13"/>
      <c r="S44" s="13"/>
      <c r="T44" s="13"/>
      <c r="U44" s="13"/>
      <c r="V44" s="15"/>
      <c r="W44" s="13">
        <f t="shared" si="13"/>
        <v>135.17360000000002</v>
      </c>
      <c r="X44" s="15">
        <v>50</v>
      </c>
      <c r="Y44" s="16">
        <f t="shared" si="14"/>
        <v>6.1949300751034215</v>
      </c>
      <c r="Z44" s="13">
        <f t="shared" si="15"/>
        <v>4.3454565092592032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203.8092</v>
      </c>
      <c r="AF44" s="13">
        <f>VLOOKUP(A:A,[1]TDSheet!$A:$AF,32,0)</f>
        <v>249.10380000000001</v>
      </c>
      <c r="AG44" s="13">
        <f>VLOOKUP(A:A,[1]TDSheet!$A:$AG,33,0)</f>
        <v>229.65559999999999</v>
      </c>
      <c r="AH44" s="13">
        <f>VLOOKUP(A:A,[3]TDSheet!$A:$D,4,0)</f>
        <v>83.337000000000003</v>
      </c>
      <c r="AI44" s="13" t="str">
        <f>VLOOKUP(A:A,[1]TDSheet!$A:$AI,35,0)</f>
        <v>оконч</v>
      </c>
      <c r="AJ44" s="13">
        <f t="shared" si="16"/>
        <v>0</v>
      </c>
      <c r="AK44" s="13">
        <f t="shared" si="17"/>
        <v>50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629</v>
      </c>
      <c r="D45" s="8">
        <v>1285</v>
      </c>
      <c r="E45" s="8">
        <v>1520</v>
      </c>
      <c r="F45" s="8">
        <v>346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1557</v>
      </c>
      <c r="K45" s="13">
        <f t="shared" si="12"/>
        <v>-37</v>
      </c>
      <c r="L45" s="13">
        <f>VLOOKUP(A:A,[1]TDSheet!$A:$M,13,0)</f>
        <v>220</v>
      </c>
      <c r="M45" s="13">
        <f>VLOOKUP(A:A,[1]TDSheet!$A:$V,22,0)</f>
        <v>450</v>
      </c>
      <c r="N45" s="13">
        <f>VLOOKUP(A:A,[1]TDSheet!$A:$X,24,0)</f>
        <v>300</v>
      </c>
      <c r="O45" s="13"/>
      <c r="P45" s="13"/>
      <c r="Q45" s="13"/>
      <c r="R45" s="13"/>
      <c r="S45" s="13"/>
      <c r="T45" s="13"/>
      <c r="U45" s="13"/>
      <c r="V45" s="15"/>
      <c r="W45" s="13">
        <f t="shared" si="13"/>
        <v>304</v>
      </c>
      <c r="X45" s="15">
        <v>650</v>
      </c>
      <c r="Y45" s="16">
        <f t="shared" si="14"/>
        <v>6.4671052631578947</v>
      </c>
      <c r="Z45" s="13">
        <f t="shared" si="15"/>
        <v>1.138157894736842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292.8</v>
      </c>
      <c r="AF45" s="13">
        <f>VLOOKUP(A:A,[1]TDSheet!$A:$AF,32,0)</f>
        <v>266.60000000000002</v>
      </c>
      <c r="AG45" s="13">
        <f>VLOOKUP(A:A,[1]TDSheet!$A:$AG,33,0)</f>
        <v>259</v>
      </c>
      <c r="AH45" s="13">
        <f>VLOOKUP(A:A,[3]TDSheet!$A:$D,4,0)</f>
        <v>442</v>
      </c>
      <c r="AI45" s="13">
        <f>VLOOKUP(A:A,[1]TDSheet!$A:$AI,35,0)</f>
        <v>0</v>
      </c>
      <c r="AJ45" s="13">
        <f t="shared" si="16"/>
        <v>0</v>
      </c>
      <c r="AK45" s="13">
        <f t="shared" si="17"/>
        <v>260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2189</v>
      </c>
      <c r="D46" s="8">
        <v>2184</v>
      </c>
      <c r="E46" s="8">
        <v>3148</v>
      </c>
      <c r="F46" s="8">
        <v>1156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3220</v>
      </c>
      <c r="K46" s="13">
        <f t="shared" si="12"/>
        <v>-72</v>
      </c>
      <c r="L46" s="13">
        <f>VLOOKUP(A:A,[1]TDSheet!$A:$M,13,0)</f>
        <v>650</v>
      </c>
      <c r="M46" s="13">
        <f>VLOOKUP(A:A,[1]TDSheet!$A:$V,22,0)</f>
        <v>800</v>
      </c>
      <c r="N46" s="13">
        <f>VLOOKUP(A:A,[1]TDSheet!$A:$X,24,0)</f>
        <v>700</v>
      </c>
      <c r="O46" s="13"/>
      <c r="P46" s="13"/>
      <c r="Q46" s="13"/>
      <c r="R46" s="13"/>
      <c r="S46" s="13"/>
      <c r="T46" s="13"/>
      <c r="U46" s="13"/>
      <c r="V46" s="15"/>
      <c r="W46" s="13">
        <f t="shared" si="13"/>
        <v>629.6</v>
      </c>
      <c r="X46" s="15">
        <v>750</v>
      </c>
      <c r="Y46" s="16">
        <f t="shared" si="14"/>
        <v>6.4421855146124525</v>
      </c>
      <c r="Z46" s="13">
        <f t="shared" si="15"/>
        <v>1.8360864040660736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722</v>
      </c>
      <c r="AF46" s="13">
        <f>VLOOKUP(A:A,[1]TDSheet!$A:$AF,32,0)</f>
        <v>673.4</v>
      </c>
      <c r="AG46" s="13">
        <f>VLOOKUP(A:A,[1]TDSheet!$A:$AG,33,0)</f>
        <v>586.20000000000005</v>
      </c>
      <c r="AH46" s="13">
        <f>VLOOKUP(A:A,[3]TDSheet!$A:$D,4,0)</f>
        <v>581</v>
      </c>
      <c r="AI46" s="13">
        <f>VLOOKUP(A:A,[1]TDSheet!$A:$AI,35,0)</f>
        <v>0</v>
      </c>
      <c r="AJ46" s="13">
        <f t="shared" si="16"/>
        <v>0</v>
      </c>
      <c r="AK46" s="13">
        <f t="shared" si="17"/>
        <v>300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96.262</v>
      </c>
      <c r="D47" s="8">
        <v>190.137</v>
      </c>
      <c r="E47" s="8">
        <v>191.173</v>
      </c>
      <c r="F47" s="8">
        <v>93.831999999999994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192.23099999999999</v>
      </c>
      <c r="K47" s="13">
        <f t="shared" si="12"/>
        <v>-1.0579999999999927</v>
      </c>
      <c r="L47" s="13">
        <f>VLOOKUP(A:A,[1]TDSheet!$A:$M,13,0)</f>
        <v>40</v>
      </c>
      <c r="M47" s="13">
        <f>VLOOKUP(A:A,[1]TDSheet!$A:$V,22,0)</f>
        <v>40</v>
      </c>
      <c r="N47" s="13">
        <f>VLOOKUP(A:A,[1]TDSheet!$A:$X,24,0)</f>
        <v>40</v>
      </c>
      <c r="O47" s="13"/>
      <c r="P47" s="13"/>
      <c r="Q47" s="13"/>
      <c r="R47" s="13"/>
      <c r="S47" s="13"/>
      <c r="T47" s="13"/>
      <c r="U47" s="13"/>
      <c r="V47" s="15"/>
      <c r="W47" s="13">
        <f t="shared" si="13"/>
        <v>38.2346</v>
      </c>
      <c r="X47" s="15">
        <v>50</v>
      </c>
      <c r="Y47" s="16">
        <f t="shared" si="14"/>
        <v>6.9003468062958682</v>
      </c>
      <c r="Z47" s="13">
        <f t="shared" si="15"/>
        <v>2.4541122438838117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39.221600000000002</v>
      </c>
      <c r="AF47" s="13">
        <f>VLOOKUP(A:A,[1]TDSheet!$A:$AF,32,0)</f>
        <v>37.920200000000001</v>
      </c>
      <c r="AG47" s="13">
        <f>VLOOKUP(A:A,[1]TDSheet!$A:$AG,33,0)</f>
        <v>35.980399999999996</v>
      </c>
      <c r="AH47" s="13">
        <f>VLOOKUP(A:A,[3]TDSheet!$A:$D,4,0)</f>
        <v>32.366</v>
      </c>
      <c r="AI47" s="13">
        <f>VLOOKUP(A:A,[1]TDSheet!$A:$AI,35,0)</f>
        <v>0</v>
      </c>
      <c r="AJ47" s="13">
        <f t="shared" si="16"/>
        <v>0</v>
      </c>
      <c r="AK47" s="13">
        <f t="shared" si="17"/>
        <v>50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338.63200000000001</v>
      </c>
      <c r="D48" s="8">
        <v>656.60299999999995</v>
      </c>
      <c r="E48" s="8">
        <v>762.471</v>
      </c>
      <c r="F48" s="8">
        <v>219.11600000000001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783.53200000000004</v>
      </c>
      <c r="K48" s="13">
        <f t="shared" si="12"/>
        <v>-21.061000000000035</v>
      </c>
      <c r="L48" s="13">
        <f>VLOOKUP(A:A,[1]TDSheet!$A:$M,13,0)</f>
        <v>160</v>
      </c>
      <c r="M48" s="13">
        <f>VLOOKUP(A:A,[1]TDSheet!$A:$V,22,0)</f>
        <v>100</v>
      </c>
      <c r="N48" s="13">
        <f>VLOOKUP(A:A,[1]TDSheet!$A:$X,24,0)</f>
        <v>140</v>
      </c>
      <c r="O48" s="13"/>
      <c r="P48" s="13"/>
      <c r="Q48" s="13"/>
      <c r="R48" s="13"/>
      <c r="S48" s="13"/>
      <c r="T48" s="13"/>
      <c r="U48" s="13"/>
      <c r="V48" s="15"/>
      <c r="W48" s="13">
        <f t="shared" si="13"/>
        <v>152.49420000000001</v>
      </c>
      <c r="X48" s="15">
        <v>350</v>
      </c>
      <c r="Y48" s="16">
        <f t="shared" si="14"/>
        <v>6.3551007185847066</v>
      </c>
      <c r="Z48" s="13">
        <f t="shared" si="15"/>
        <v>1.4368808780924127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137.62700000000001</v>
      </c>
      <c r="AF48" s="13">
        <f>VLOOKUP(A:A,[1]TDSheet!$A:$AF,32,0)</f>
        <v>137.84960000000001</v>
      </c>
      <c r="AG48" s="13">
        <f>VLOOKUP(A:A,[1]TDSheet!$A:$AG,33,0)</f>
        <v>132.5752</v>
      </c>
      <c r="AH48" s="13">
        <f>VLOOKUP(A:A,[3]TDSheet!$A:$D,4,0)</f>
        <v>205.65600000000001</v>
      </c>
      <c r="AI48" s="13">
        <f>VLOOKUP(A:A,[1]TDSheet!$A:$AI,35,0)</f>
        <v>0</v>
      </c>
      <c r="AJ48" s="13">
        <f t="shared" si="16"/>
        <v>0</v>
      </c>
      <c r="AK48" s="13">
        <f t="shared" si="17"/>
        <v>350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719</v>
      </c>
      <c r="D49" s="8">
        <v>1442</v>
      </c>
      <c r="E49" s="8">
        <v>1621</v>
      </c>
      <c r="F49" s="8">
        <v>516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1663</v>
      </c>
      <c r="K49" s="13">
        <f t="shared" si="12"/>
        <v>-42</v>
      </c>
      <c r="L49" s="13">
        <f>VLOOKUP(A:A,[1]TDSheet!$A:$M,13,0)</f>
        <v>300</v>
      </c>
      <c r="M49" s="13">
        <f>VLOOKUP(A:A,[1]TDSheet!$A:$V,22,0)</f>
        <v>350</v>
      </c>
      <c r="N49" s="13">
        <f>VLOOKUP(A:A,[1]TDSheet!$A:$X,24,0)</f>
        <v>350</v>
      </c>
      <c r="O49" s="13"/>
      <c r="P49" s="13"/>
      <c r="Q49" s="13"/>
      <c r="R49" s="13"/>
      <c r="S49" s="13"/>
      <c r="T49" s="13"/>
      <c r="U49" s="13"/>
      <c r="V49" s="15"/>
      <c r="W49" s="13">
        <f t="shared" si="13"/>
        <v>324.2</v>
      </c>
      <c r="X49" s="15">
        <v>550</v>
      </c>
      <c r="Y49" s="16">
        <f t="shared" si="14"/>
        <v>6.3726095003084522</v>
      </c>
      <c r="Z49" s="13">
        <f t="shared" si="15"/>
        <v>1.5916101172115977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323.60000000000002</v>
      </c>
      <c r="AF49" s="13">
        <f>VLOOKUP(A:A,[1]TDSheet!$A:$AF,32,0)</f>
        <v>300.60000000000002</v>
      </c>
      <c r="AG49" s="13">
        <f>VLOOKUP(A:A,[1]TDSheet!$A:$AG,33,0)</f>
        <v>294.8</v>
      </c>
      <c r="AH49" s="13">
        <f>VLOOKUP(A:A,[3]TDSheet!$A:$D,4,0)</f>
        <v>413</v>
      </c>
      <c r="AI49" s="13">
        <f>VLOOKUP(A:A,[1]TDSheet!$A:$AI,35,0)</f>
        <v>0</v>
      </c>
      <c r="AJ49" s="13">
        <f t="shared" si="16"/>
        <v>0</v>
      </c>
      <c r="AK49" s="13">
        <f t="shared" si="17"/>
        <v>192.5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1078</v>
      </c>
      <c r="D50" s="8">
        <v>3622</v>
      </c>
      <c r="E50" s="18">
        <v>3177</v>
      </c>
      <c r="F50" s="18">
        <v>1098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2722</v>
      </c>
      <c r="K50" s="13">
        <f t="shared" si="12"/>
        <v>455</v>
      </c>
      <c r="L50" s="13">
        <f>VLOOKUP(A:A,[1]TDSheet!$A:$M,13,0)</f>
        <v>600</v>
      </c>
      <c r="M50" s="13">
        <f>VLOOKUP(A:A,[1]TDSheet!$A:$V,22,0)</f>
        <v>700</v>
      </c>
      <c r="N50" s="13">
        <f>VLOOKUP(A:A,[1]TDSheet!$A:$X,24,0)</f>
        <v>650</v>
      </c>
      <c r="O50" s="13"/>
      <c r="P50" s="13"/>
      <c r="Q50" s="13"/>
      <c r="R50" s="13"/>
      <c r="S50" s="13"/>
      <c r="T50" s="13"/>
      <c r="U50" s="13"/>
      <c r="V50" s="15"/>
      <c r="W50" s="13">
        <f t="shared" si="13"/>
        <v>635.4</v>
      </c>
      <c r="X50" s="15">
        <v>900</v>
      </c>
      <c r="Y50" s="16">
        <f t="shared" si="14"/>
        <v>6.213408876298395</v>
      </c>
      <c r="Z50" s="13">
        <f t="shared" si="15"/>
        <v>1.7280453257790369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680.4</v>
      </c>
      <c r="AF50" s="13">
        <f>VLOOKUP(A:A,[1]TDSheet!$A:$AF,32,0)</f>
        <v>594.6</v>
      </c>
      <c r="AG50" s="13">
        <f>VLOOKUP(A:A,[1]TDSheet!$A:$AG,33,0)</f>
        <v>583.20000000000005</v>
      </c>
      <c r="AH50" s="13">
        <f>VLOOKUP(A:A,[3]TDSheet!$A:$D,4,0)</f>
        <v>635</v>
      </c>
      <c r="AI50" s="13">
        <f>VLOOKUP(A:A,[1]TDSheet!$A:$AI,35,0)</f>
        <v>0</v>
      </c>
      <c r="AJ50" s="13">
        <f t="shared" si="16"/>
        <v>0</v>
      </c>
      <c r="AK50" s="13">
        <f t="shared" si="17"/>
        <v>315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1045</v>
      </c>
      <c r="D51" s="8">
        <v>1292</v>
      </c>
      <c r="E51" s="8">
        <v>1547</v>
      </c>
      <c r="F51" s="8">
        <v>763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1573</v>
      </c>
      <c r="K51" s="13">
        <f t="shared" si="12"/>
        <v>-26</v>
      </c>
      <c r="L51" s="13">
        <f>VLOOKUP(A:A,[1]TDSheet!$A:$M,13,0)</f>
        <v>250</v>
      </c>
      <c r="M51" s="13">
        <f>VLOOKUP(A:A,[1]TDSheet!$A:$V,22,0)</f>
        <v>200</v>
      </c>
      <c r="N51" s="13">
        <f>VLOOKUP(A:A,[1]TDSheet!$A:$X,24,0)</f>
        <v>300</v>
      </c>
      <c r="O51" s="13"/>
      <c r="P51" s="13"/>
      <c r="Q51" s="13"/>
      <c r="R51" s="13"/>
      <c r="S51" s="13"/>
      <c r="T51" s="13"/>
      <c r="U51" s="13"/>
      <c r="V51" s="15"/>
      <c r="W51" s="13">
        <f t="shared" si="13"/>
        <v>309.39999999999998</v>
      </c>
      <c r="X51" s="15">
        <v>500</v>
      </c>
      <c r="Y51" s="16">
        <f t="shared" si="14"/>
        <v>6.5061409179056247</v>
      </c>
      <c r="Z51" s="13">
        <f t="shared" si="15"/>
        <v>2.4660633484162897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361.2</v>
      </c>
      <c r="AF51" s="13">
        <f>VLOOKUP(A:A,[1]TDSheet!$A:$AF,32,0)</f>
        <v>366.8</v>
      </c>
      <c r="AG51" s="13">
        <f>VLOOKUP(A:A,[1]TDSheet!$A:$AG,33,0)</f>
        <v>313.8</v>
      </c>
      <c r="AH51" s="13">
        <f>VLOOKUP(A:A,[3]TDSheet!$A:$D,4,0)</f>
        <v>424</v>
      </c>
      <c r="AI51" s="13">
        <f>VLOOKUP(A:A,[1]TDSheet!$A:$AI,35,0)</f>
        <v>0</v>
      </c>
      <c r="AJ51" s="13">
        <f t="shared" si="16"/>
        <v>0</v>
      </c>
      <c r="AK51" s="13">
        <f t="shared" si="17"/>
        <v>200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190.81399999999999</v>
      </c>
      <c r="D52" s="8">
        <v>338.33800000000002</v>
      </c>
      <c r="E52" s="8">
        <v>354.06</v>
      </c>
      <c r="F52" s="8">
        <v>167.94399999999999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359.90499999999997</v>
      </c>
      <c r="K52" s="13">
        <f t="shared" si="12"/>
        <v>-5.8449999999999704</v>
      </c>
      <c r="L52" s="13">
        <f>VLOOKUP(A:A,[1]TDSheet!$A:$M,13,0)</f>
        <v>50</v>
      </c>
      <c r="M52" s="13">
        <f>VLOOKUP(A:A,[1]TDSheet!$A:$V,22,0)</f>
        <v>70</v>
      </c>
      <c r="N52" s="13">
        <f>VLOOKUP(A:A,[1]TDSheet!$A:$X,24,0)</f>
        <v>60</v>
      </c>
      <c r="O52" s="13"/>
      <c r="P52" s="13"/>
      <c r="Q52" s="13"/>
      <c r="R52" s="13"/>
      <c r="S52" s="13"/>
      <c r="T52" s="13"/>
      <c r="U52" s="13"/>
      <c r="V52" s="15"/>
      <c r="W52" s="13">
        <f t="shared" si="13"/>
        <v>70.811999999999998</v>
      </c>
      <c r="X52" s="15">
        <v>120</v>
      </c>
      <c r="Y52" s="16">
        <f t="shared" si="14"/>
        <v>6.608258487262046</v>
      </c>
      <c r="Z52" s="13">
        <f t="shared" si="15"/>
        <v>2.3716884143930406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72.792200000000008</v>
      </c>
      <c r="AF52" s="13">
        <f>VLOOKUP(A:A,[1]TDSheet!$A:$AF,32,0)</f>
        <v>74.838800000000006</v>
      </c>
      <c r="AG52" s="13">
        <f>VLOOKUP(A:A,[1]TDSheet!$A:$AG,33,0)</f>
        <v>64.268799999999999</v>
      </c>
      <c r="AH52" s="13">
        <f>VLOOKUP(A:A,[3]TDSheet!$A:$D,4,0)</f>
        <v>80.010999999999996</v>
      </c>
      <c r="AI52" s="13">
        <f>VLOOKUP(A:A,[1]TDSheet!$A:$AI,35,0)</f>
        <v>0</v>
      </c>
      <c r="AJ52" s="13">
        <f t="shared" si="16"/>
        <v>0</v>
      </c>
      <c r="AK52" s="13">
        <f t="shared" si="17"/>
        <v>120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1302.806</v>
      </c>
      <c r="D53" s="8">
        <v>1326.0429999999999</v>
      </c>
      <c r="E53" s="8">
        <v>1212.5920000000001</v>
      </c>
      <c r="F53" s="8">
        <v>1139.482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1220.5050000000001</v>
      </c>
      <c r="K53" s="13">
        <f t="shared" si="12"/>
        <v>-7.9130000000000109</v>
      </c>
      <c r="L53" s="13">
        <f>VLOOKUP(A:A,[1]TDSheet!$A:$M,13,0)</f>
        <v>250</v>
      </c>
      <c r="M53" s="13">
        <f>VLOOKUP(A:A,[1]TDSheet!$A:$V,22,0)</f>
        <v>200</v>
      </c>
      <c r="N53" s="13">
        <f>VLOOKUP(A:A,[1]TDSheet!$A:$X,24,0)</f>
        <v>250</v>
      </c>
      <c r="O53" s="13"/>
      <c r="P53" s="13"/>
      <c r="Q53" s="13"/>
      <c r="R53" s="13"/>
      <c r="S53" s="13"/>
      <c r="T53" s="13"/>
      <c r="U53" s="13"/>
      <c r="V53" s="15"/>
      <c r="W53" s="13">
        <f t="shared" si="13"/>
        <v>242.51840000000001</v>
      </c>
      <c r="X53" s="15">
        <v>200</v>
      </c>
      <c r="Y53" s="16">
        <f t="shared" si="14"/>
        <v>8.4095969625397498</v>
      </c>
      <c r="Z53" s="13">
        <f t="shared" si="15"/>
        <v>4.6985383377096328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320.44140000000004</v>
      </c>
      <c r="AF53" s="13">
        <f>VLOOKUP(A:A,[1]TDSheet!$A:$AF,32,0)</f>
        <v>315.68259999999998</v>
      </c>
      <c r="AG53" s="13">
        <f>VLOOKUP(A:A,[1]TDSheet!$A:$AG,33,0)</f>
        <v>260.19940000000003</v>
      </c>
      <c r="AH53" s="13">
        <f>VLOOKUP(A:A,[3]TDSheet!$A:$D,4,0)</f>
        <v>198.48699999999999</v>
      </c>
      <c r="AI53" s="13" t="str">
        <f>VLOOKUP(A:A,[1]TDSheet!$A:$AI,35,0)</f>
        <v>сниж</v>
      </c>
      <c r="AJ53" s="13">
        <f t="shared" si="16"/>
        <v>0</v>
      </c>
      <c r="AK53" s="13">
        <f t="shared" si="17"/>
        <v>200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33.389000000000003</v>
      </c>
      <c r="D54" s="8">
        <v>24.052</v>
      </c>
      <c r="E54" s="8">
        <v>28.622</v>
      </c>
      <c r="F54" s="8">
        <v>28.818999999999999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32.200000000000003</v>
      </c>
      <c r="K54" s="13">
        <f t="shared" si="12"/>
        <v>-3.578000000000003</v>
      </c>
      <c r="L54" s="13">
        <f>VLOOKUP(A:A,[1]TDSheet!$A:$M,13,0)</f>
        <v>20</v>
      </c>
      <c r="M54" s="13">
        <f>VLOOKUP(A:A,[1]TDSheet!$A:$V,22,0)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/>
      <c r="W54" s="13">
        <f t="shared" si="13"/>
        <v>5.7244000000000002</v>
      </c>
      <c r="X54" s="15"/>
      <c r="Y54" s="16">
        <f t="shared" si="14"/>
        <v>8.5282300328418703</v>
      </c>
      <c r="Z54" s="13">
        <f t="shared" si="15"/>
        <v>5.0344140870658931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4.7671999999999999</v>
      </c>
      <c r="AF54" s="13">
        <f>VLOOKUP(A:A,[1]TDSheet!$A:$AF,32,0)</f>
        <v>5.9984000000000002</v>
      </c>
      <c r="AG54" s="13">
        <f>VLOOKUP(A:A,[1]TDSheet!$A:$AG,33,0)</f>
        <v>8.0754000000000001</v>
      </c>
      <c r="AH54" s="13">
        <f>VLOOKUP(A:A,[3]TDSheet!$A:$D,4,0)</f>
        <v>7.5060000000000002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3571.8339999999998</v>
      </c>
      <c r="D55" s="8">
        <v>3896.1869999999999</v>
      </c>
      <c r="E55" s="8">
        <v>4893.0680000000002</v>
      </c>
      <c r="F55" s="8">
        <v>2481.2750000000001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4832.8320000000003</v>
      </c>
      <c r="K55" s="13">
        <f t="shared" si="12"/>
        <v>60.235999999999876</v>
      </c>
      <c r="L55" s="13">
        <f>VLOOKUP(A:A,[1]TDSheet!$A:$M,13,0)</f>
        <v>1700</v>
      </c>
      <c r="M55" s="13">
        <f>VLOOKUP(A:A,[1]TDSheet!$A:$V,22,0)</f>
        <v>600</v>
      </c>
      <c r="N55" s="13">
        <f>VLOOKUP(A:A,[1]TDSheet!$A:$X,24,0)</f>
        <v>1000</v>
      </c>
      <c r="O55" s="13"/>
      <c r="P55" s="13"/>
      <c r="Q55" s="13"/>
      <c r="R55" s="13"/>
      <c r="S55" s="13"/>
      <c r="T55" s="13"/>
      <c r="U55" s="13"/>
      <c r="V55" s="15"/>
      <c r="W55" s="13">
        <f t="shared" si="13"/>
        <v>978.61360000000002</v>
      </c>
      <c r="X55" s="15">
        <v>700</v>
      </c>
      <c r="Y55" s="16">
        <f t="shared" si="14"/>
        <v>6.6229153161165959</v>
      </c>
      <c r="Z55" s="13">
        <f t="shared" si="15"/>
        <v>2.5355002219466396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1194.9936</v>
      </c>
      <c r="AF55" s="13">
        <f>VLOOKUP(A:A,[1]TDSheet!$A:$AF,32,0)</f>
        <v>1177.6822</v>
      </c>
      <c r="AG55" s="13">
        <f>VLOOKUP(A:A,[1]TDSheet!$A:$AG,33,0)</f>
        <v>1101.9947999999999</v>
      </c>
      <c r="AH55" s="13">
        <f>VLOOKUP(A:A,[3]TDSheet!$A:$D,4,0)</f>
        <v>377.935</v>
      </c>
      <c r="AI55" s="13" t="str">
        <f>VLOOKUP(A:A,[1]TDSheet!$A:$AI,35,0)</f>
        <v>оконч</v>
      </c>
      <c r="AJ55" s="13">
        <f t="shared" si="16"/>
        <v>0</v>
      </c>
      <c r="AK55" s="13">
        <f t="shared" si="17"/>
        <v>700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2930</v>
      </c>
      <c r="D56" s="8">
        <v>7482</v>
      </c>
      <c r="E56" s="18">
        <v>7009</v>
      </c>
      <c r="F56" s="18">
        <v>3552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5090</v>
      </c>
      <c r="K56" s="13">
        <f t="shared" si="12"/>
        <v>1919</v>
      </c>
      <c r="L56" s="13">
        <f>VLOOKUP(A:A,[1]TDSheet!$A:$M,13,0)</f>
        <v>900</v>
      </c>
      <c r="M56" s="13">
        <f>VLOOKUP(A:A,[1]TDSheet!$A:$V,22,0)</f>
        <v>400</v>
      </c>
      <c r="N56" s="13">
        <f>VLOOKUP(A:A,[1]TDSheet!$A:$X,24,0)</f>
        <v>1000</v>
      </c>
      <c r="O56" s="13"/>
      <c r="P56" s="13"/>
      <c r="Q56" s="13"/>
      <c r="R56" s="13"/>
      <c r="S56" s="13"/>
      <c r="T56" s="13"/>
      <c r="U56" s="13"/>
      <c r="V56" s="15"/>
      <c r="W56" s="13">
        <f t="shared" si="13"/>
        <v>1041.8</v>
      </c>
      <c r="X56" s="15">
        <v>1000</v>
      </c>
      <c r="Y56" s="16">
        <f t="shared" si="14"/>
        <v>6.5770781339988487</v>
      </c>
      <c r="Z56" s="13">
        <f t="shared" si="15"/>
        <v>3.4094835861009791</v>
      </c>
      <c r="AA56" s="13"/>
      <c r="AB56" s="13"/>
      <c r="AC56" s="13"/>
      <c r="AD56" s="13">
        <f>VLOOKUP(A:A,[1]TDSheet!$A:$AD,30,0)</f>
        <v>1800</v>
      </c>
      <c r="AE56" s="13">
        <f>VLOOKUP(A:A,[1]TDSheet!$A:$AE,31,0)</f>
        <v>1346.8</v>
      </c>
      <c r="AF56" s="13">
        <f>VLOOKUP(A:A,[1]TDSheet!$A:$AF,32,0)</f>
        <v>1186.8</v>
      </c>
      <c r="AG56" s="13">
        <f>VLOOKUP(A:A,[1]TDSheet!$A:$AG,33,0)</f>
        <v>1081</v>
      </c>
      <c r="AH56" s="13">
        <f>VLOOKUP(A:A,[3]TDSheet!$A:$D,4,0)</f>
        <v>743</v>
      </c>
      <c r="AI56" s="13" t="str">
        <f>VLOOKUP(A:A,[1]TDSheet!$A:$AI,35,0)</f>
        <v>ябсент</v>
      </c>
      <c r="AJ56" s="13">
        <f t="shared" si="16"/>
        <v>0</v>
      </c>
      <c r="AK56" s="13">
        <f t="shared" si="17"/>
        <v>450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2783</v>
      </c>
      <c r="D57" s="8">
        <v>9999</v>
      </c>
      <c r="E57" s="8">
        <v>4513</v>
      </c>
      <c r="F57" s="8">
        <v>2065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4614</v>
      </c>
      <c r="K57" s="13">
        <f t="shared" si="12"/>
        <v>-101</v>
      </c>
      <c r="L57" s="13">
        <f>VLOOKUP(A:A,[1]TDSheet!$A:$M,13,0)</f>
        <v>500</v>
      </c>
      <c r="M57" s="13">
        <f>VLOOKUP(A:A,[1]TDSheet!$A:$V,22,0)</f>
        <v>800</v>
      </c>
      <c r="N57" s="13">
        <f>VLOOKUP(A:A,[1]TDSheet!$A:$X,24,0)</f>
        <v>900</v>
      </c>
      <c r="O57" s="13"/>
      <c r="P57" s="13"/>
      <c r="Q57" s="13"/>
      <c r="R57" s="13"/>
      <c r="S57" s="13"/>
      <c r="T57" s="13"/>
      <c r="U57" s="13"/>
      <c r="V57" s="15"/>
      <c r="W57" s="13">
        <f t="shared" si="13"/>
        <v>872.6</v>
      </c>
      <c r="X57" s="15">
        <v>1400</v>
      </c>
      <c r="Y57" s="16">
        <f t="shared" si="14"/>
        <v>6.4920925968370389</v>
      </c>
      <c r="Z57" s="13">
        <f t="shared" si="15"/>
        <v>2.3664909465963784</v>
      </c>
      <c r="AA57" s="13"/>
      <c r="AB57" s="13"/>
      <c r="AC57" s="13"/>
      <c r="AD57" s="13">
        <f>VLOOKUP(A:A,[1]TDSheet!$A:$AD,30,0)</f>
        <v>150</v>
      </c>
      <c r="AE57" s="13">
        <f>VLOOKUP(A:A,[1]TDSheet!$A:$AE,31,0)</f>
        <v>995.6</v>
      </c>
      <c r="AF57" s="13">
        <f>VLOOKUP(A:A,[1]TDSheet!$A:$AF,32,0)</f>
        <v>871.2</v>
      </c>
      <c r="AG57" s="13">
        <f>VLOOKUP(A:A,[1]TDSheet!$A:$AG,33,0)</f>
        <v>779</v>
      </c>
      <c r="AH57" s="13">
        <f>VLOOKUP(A:A,[3]TDSheet!$A:$D,4,0)</f>
        <v>972</v>
      </c>
      <c r="AI57" s="13" t="str">
        <f>VLOOKUP(A:A,[1]TDSheet!$A:$AI,35,0)</f>
        <v>ябсент</v>
      </c>
      <c r="AJ57" s="13">
        <f t="shared" si="16"/>
        <v>0</v>
      </c>
      <c r="AK57" s="13">
        <f t="shared" si="17"/>
        <v>630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808</v>
      </c>
      <c r="D58" s="8">
        <v>1427</v>
      </c>
      <c r="E58" s="8">
        <v>1479</v>
      </c>
      <c r="F58" s="8">
        <v>712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1515</v>
      </c>
      <c r="K58" s="13">
        <f t="shared" si="12"/>
        <v>-36</v>
      </c>
      <c r="L58" s="13">
        <f>VLOOKUP(A:A,[1]TDSheet!$A:$M,13,0)</f>
        <v>600</v>
      </c>
      <c r="M58" s="13">
        <f>VLOOKUP(A:A,[1]TDSheet!$A:$V,22,0)</f>
        <v>200</v>
      </c>
      <c r="N58" s="13">
        <f>VLOOKUP(A:A,[1]TDSheet!$A:$X,24,0)</f>
        <v>250</v>
      </c>
      <c r="O58" s="13"/>
      <c r="P58" s="13"/>
      <c r="Q58" s="13"/>
      <c r="R58" s="13"/>
      <c r="S58" s="13"/>
      <c r="T58" s="13"/>
      <c r="U58" s="13"/>
      <c r="V58" s="15"/>
      <c r="W58" s="13">
        <f t="shared" si="13"/>
        <v>295.8</v>
      </c>
      <c r="X58" s="15">
        <v>300</v>
      </c>
      <c r="Y58" s="16">
        <f t="shared" si="14"/>
        <v>6.9709263015551048</v>
      </c>
      <c r="Z58" s="13">
        <f t="shared" si="15"/>
        <v>2.4070317782285326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321.60000000000002</v>
      </c>
      <c r="AF58" s="13">
        <f>VLOOKUP(A:A,[1]TDSheet!$A:$AF,32,0)</f>
        <v>272.2</v>
      </c>
      <c r="AG58" s="13">
        <f>VLOOKUP(A:A,[1]TDSheet!$A:$AG,33,0)</f>
        <v>213.4</v>
      </c>
      <c r="AH58" s="13">
        <f>VLOOKUP(A:A,[3]TDSheet!$A:$D,4,0)</f>
        <v>365</v>
      </c>
      <c r="AI58" s="13" t="str">
        <f>VLOOKUP(A:A,[1]TDSheet!$A:$AI,35,0)</f>
        <v>ябсент</v>
      </c>
      <c r="AJ58" s="13">
        <f t="shared" si="16"/>
        <v>0</v>
      </c>
      <c r="AK58" s="13">
        <f t="shared" si="17"/>
        <v>135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184</v>
      </c>
      <c r="D59" s="8">
        <v>949</v>
      </c>
      <c r="E59" s="8">
        <v>757</v>
      </c>
      <c r="F59" s="8">
        <v>357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926</v>
      </c>
      <c r="K59" s="13">
        <f t="shared" si="12"/>
        <v>-169</v>
      </c>
      <c r="L59" s="13">
        <f>VLOOKUP(A:A,[1]TDSheet!$A:$M,13,0)</f>
        <v>120</v>
      </c>
      <c r="M59" s="13">
        <f>VLOOKUP(A:A,[1]TDSheet!$A:$V,22,0)</f>
        <v>40</v>
      </c>
      <c r="N59" s="13">
        <f>VLOOKUP(A:A,[1]TDSheet!$A:$X,24,0)</f>
        <v>120</v>
      </c>
      <c r="O59" s="13"/>
      <c r="P59" s="13"/>
      <c r="Q59" s="13"/>
      <c r="R59" s="13"/>
      <c r="S59" s="13"/>
      <c r="T59" s="13"/>
      <c r="U59" s="13"/>
      <c r="V59" s="15"/>
      <c r="W59" s="13">
        <f t="shared" si="13"/>
        <v>151.4</v>
      </c>
      <c r="X59" s="15">
        <v>200</v>
      </c>
      <c r="Y59" s="16">
        <f t="shared" si="14"/>
        <v>5.5284015852047554</v>
      </c>
      <c r="Z59" s="13">
        <f t="shared" si="15"/>
        <v>2.3579920739762219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81.599999999999994</v>
      </c>
      <c r="AF59" s="13">
        <f>VLOOKUP(A:A,[1]TDSheet!$A:$AF,32,0)</f>
        <v>78.400000000000006</v>
      </c>
      <c r="AG59" s="13">
        <f>VLOOKUP(A:A,[1]TDSheet!$A:$AG,33,0)</f>
        <v>94.4</v>
      </c>
      <c r="AH59" s="13">
        <f>VLOOKUP(A:A,[3]TDSheet!$A:$D,4,0)</f>
        <v>207</v>
      </c>
      <c r="AI59" s="13">
        <f>VLOOKUP(A:A,[1]TDSheet!$A:$AI,35,0)</f>
        <v>0</v>
      </c>
      <c r="AJ59" s="13">
        <f t="shared" si="16"/>
        <v>0</v>
      </c>
      <c r="AK59" s="13">
        <f t="shared" si="17"/>
        <v>80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243</v>
      </c>
      <c r="D60" s="8">
        <v>630</v>
      </c>
      <c r="E60" s="8">
        <v>642</v>
      </c>
      <c r="F60" s="8">
        <v>201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710</v>
      </c>
      <c r="K60" s="13">
        <f t="shared" si="12"/>
        <v>-68</v>
      </c>
      <c r="L60" s="13">
        <f>VLOOKUP(A:A,[1]TDSheet!$A:$M,13,0)</f>
        <v>150</v>
      </c>
      <c r="M60" s="13">
        <f>VLOOKUP(A:A,[1]TDSheet!$A:$V,22,0)</f>
        <v>250</v>
      </c>
      <c r="N60" s="13">
        <f>VLOOKUP(A:A,[1]TDSheet!$A:$X,24,0)</f>
        <v>180</v>
      </c>
      <c r="O60" s="13"/>
      <c r="P60" s="13"/>
      <c r="Q60" s="13"/>
      <c r="R60" s="13"/>
      <c r="S60" s="13"/>
      <c r="T60" s="13"/>
      <c r="U60" s="13"/>
      <c r="V60" s="15"/>
      <c r="W60" s="13">
        <f t="shared" si="13"/>
        <v>128.4</v>
      </c>
      <c r="X60" s="15"/>
      <c r="Y60" s="16">
        <f t="shared" si="14"/>
        <v>6.0825545171339561</v>
      </c>
      <c r="Z60" s="13">
        <f t="shared" si="15"/>
        <v>1.5654205607476634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83</v>
      </c>
      <c r="AF60" s="13">
        <f>VLOOKUP(A:A,[1]TDSheet!$A:$AF,32,0)</f>
        <v>79.2</v>
      </c>
      <c r="AG60" s="13">
        <f>VLOOKUP(A:A,[1]TDSheet!$A:$AG,33,0)</f>
        <v>85.6</v>
      </c>
      <c r="AH60" s="13">
        <f>VLOOKUP(A:A,[3]TDSheet!$A:$D,4,0)</f>
        <v>192</v>
      </c>
      <c r="AI60" s="13">
        <f>VLOOKUP(A:A,[1]TDSheet!$A:$AI,35,0)</f>
        <v>0</v>
      </c>
      <c r="AJ60" s="13">
        <f t="shared" si="16"/>
        <v>0</v>
      </c>
      <c r="AK60" s="13">
        <f t="shared" si="17"/>
        <v>0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707.03099999999995</v>
      </c>
      <c r="D61" s="8">
        <v>1621.519</v>
      </c>
      <c r="E61" s="8">
        <v>1019.89</v>
      </c>
      <c r="F61" s="8">
        <v>531.90300000000002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1051.336</v>
      </c>
      <c r="K61" s="13">
        <f t="shared" si="12"/>
        <v>-31.446000000000026</v>
      </c>
      <c r="L61" s="13">
        <f>VLOOKUP(A:A,[1]TDSheet!$A:$M,13,0)</f>
        <v>250</v>
      </c>
      <c r="M61" s="13">
        <f>VLOOKUP(A:A,[1]TDSheet!$A:$V,22,0)</f>
        <v>100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3"/>
      <c r="V61" s="15"/>
      <c r="W61" s="13">
        <f t="shared" si="13"/>
        <v>203.97800000000001</v>
      </c>
      <c r="X61" s="15">
        <v>250</v>
      </c>
      <c r="Y61" s="16">
        <f t="shared" si="14"/>
        <v>6.5296404514212316</v>
      </c>
      <c r="Z61" s="13">
        <f t="shared" si="15"/>
        <v>2.6076488640931865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234.137</v>
      </c>
      <c r="AF61" s="13">
        <f>VLOOKUP(A:A,[1]TDSheet!$A:$AF,32,0)</f>
        <v>197.85640000000001</v>
      </c>
      <c r="AG61" s="13">
        <f>VLOOKUP(A:A,[1]TDSheet!$A:$AG,33,0)</f>
        <v>213.25880000000001</v>
      </c>
      <c r="AH61" s="13">
        <f>VLOOKUP(A:A,[3]TDSheet!$A:$D,4,0)</f>
        <v>134.291</v>
      </c>
      <c r="AI61" s="13" t="str">
        <f>VLOOKUP(A:A,[1]TDSheet!$A:$AI,35,0)</f>
        <v>оконч</v>
      </c>
      <c r="AJ61" s="13">
        <f t="shared" si="16"/>
        <v>0</v>
      </c>
      <c r="AK61" s="13">
        <f t="shared" si="17"/>
        <v>250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1889</v>
      </c>
      <c r="D62" s="8">
        <v>9</v>
      </c>
      <c r="E62" s="8">
        <v>901</v>
      </c>
      <c r="F62" s="8">
        <v>980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915</v>
      </c>
      <c r="K62" s="13">
        <f t="shared" si="12"/>
        <v>-14</v>
      </c>
      <c r="L62" s="13">
        <f>VLOOKUP(A:A,[1]TDSheet!$A:$M,13,0)</f>
        <v>0</v>
      </c>
      <c r="M62" s="13">
        <f>VLOOKUP(A:A,[1]TDSheet!$A:$V,22,0)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3"/>
        <v>180.2</v>
      </c>
      <c r="X62" s="15">
        <v>500</v>
      </c>
      <c r="Y62" s="16">
        <f t="shared" si="14"/>
        <v>8.2130965593784691</v>
      </c>
      <c r="Z62" s="13">
        <f t="shared" si="15"/>
        <v>5.4384017758046621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138.6</v>
      </c>
      <c r="AF62" s="13">
        <f>VLOOKUP(A:A,[1]TDSheet!$A:$AF,32,0)</f>
        <v>156.6</v>
      </c>
      <c r="AG62" s="13">
        <f>VLOOKUP(A:A,[1]TDSheet!$A:$AG,33,0)</f>
        <v>118.8</v>
      </c>
      <c r="AH62" s="13">
        <f>VLOOKUP(A:A,[3]TDSheet!$A:$D,4,0)</f>
        <v>318</v>
      </c>
      <c r="AI62" s="13">
        <f>VLOOKUP(A:A,[1]TDSheet!$A:$AI,35,0)</f>
        <v>0</v>
      </c>
      <c r="AJ62" s="13">
        <f t="shared" si="16"/>
        <v>0</v>
      </c>
      <c r="AK62" s="13">
        <f t="shared" si="17"/>
        <v>50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3.577</v>
      </c>
      <c r="D63" s="8">
        <v>303.61700000000002</v>
      </c>
      <c r="E63" s="8">
        <v>190.608</v>
      </c>
      <c r="F63" s="8">
        <v>108.71899999999999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207.31100000000001</v>
      </c>
      <c r="K63" s="13">
        <f t="shared" si="12"/>
        <v>-16.703000000000003</v>
      </c>
      <c r="L63" s="13">
        <f>VLOOKUP(A:A,[1]TDSheet!$A:$M,13,0)</f>
        <v>90</v>
      </c>
      <c r="M63" s="13">
        <f>VLOOKUP(A:A,[1]TDSheet!$A:$V,22,0)</f>
        <v>40</v>
      </c>
      <c r="N63" s="13">
        <f>VLOOKUP(A:A,[1]TDSheet!$A:$X,24,0)</f>
        <v>50</v>
      </c>
      <c r="O63" s="13"/>
      <c r="P63" s="13"/>
      <c r="Q63" s="13"/>
      <c r="R63" s="13"/>
      <c r="S63" s="13"/>
      <c r="T63" s="13"/>
      <c r="U63" s="13"/>
      <c r="V63" s="15"/>
      <c r="W63" s="13">
        <f t="shared" si="13"/>
        <v>38.121600000000001</v>
      </c>
      <c r="X63" s="15"/>
      <c r="Y63" s="16">
        <f t="shared" si="14"/>
        <v>7.5736327961050947</v>
      </c>
      <c r="Z63" s="13">
        <f t="shared" si="15"/>
        <v>2.8519002350373541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72.574399999999997</v>
      </c>
      <c r="AF63" s="13">
        <f>VLOOKUP(A:A,[1]TDSheet!$A:$AF,32,0)</f>
        <v>85.948800000000006</v>
      </c>
      <c r="AG63" s="13">
        <f>VLOOKUP(A:A,[1]TDSheet!$A:$AG,33,0)</f>
        <v>85.130200000000002</v>
      </c>
      <c r="AH63" s="13">
        <f>VLOOKUP(A:A,[3]TDSheet!$A:$D,4,0)</f>
        <v>31.047999999999998</v>
      </c>
      <c r="AI63" s="13">
        <f>VLOOKUP(A:A,[1]TDSheet!$A:$AI,35,0)</f>
        <v>0</v>
      </c>
      <c r="AJ63" s="13">
        <f t="shared" si="16"/>
        <v>0</v>
      </c>
      <c r="AK63" s="13">
        <f t="shared" si="17"/>
        <v>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1890</v>
      </c>
      <c r="D64" s="8">
        <v>4629</v>
      </c>
      <c r="E64" s="8">
        <v>4723</v>
      </c>
      <c r="F64" s="8">
        <v>1750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4768</v>
      </c>
      <c r="K64" s="13">
        <f t="shared" si="12"/>
        <v>-45</v>
      </c>
      <c r="L64" s="13">
        <f>VLOOKUP(A:A,[1]TDSheet!$A:$M,13,0)</f>
        <v>1000</v>
      </c>
      <c r="M64" s="13">
        <f>VLOOKUP(A:A,[1]TDSheet!$A:$V,22,0)</f>
        <v>500</v>
      </c>
      <c r="N64" s="13">
        <f>VLOOKUP(A:A,[1]TDSheet!$A:$X,24,0)</f>
        <v>750</v>
      </c>
      <c r="O64" s="13"/>
      <c r="P64" s="13"/>
      <c r="Q64" s="13"/>
      <c r="R64" s="13"/>
      <c r="S64" s="13"/>
      <c r="T64" s="13"/>
      <c r="U64" s="13"/>
      <c r="V64" s="15"/>
      <c r="W64" s="13">
        <f t="shared" si="13"/>
        <v>764.6</v>
      </c>
      <c r="X64" s="15">
        <v>900</v>
      </c>
      <c r="Y64" s="16">
        <f t="shared" si="14"/>
        <v>6.408579649489929</v>
      </c>
      <c r="Z64" s="13">
        <f t="shared" si="15"/>
        <v>2.2887784462464031</v>
      </c>
      <c r="AA64" s="13"/>
      <c r="AB64" s="13"/>
      <c r="AC64" s="13"/>
      <c r="AD64" s="13">
        <f>VLOOKUP(A:A,[1]TDSheet!$A:$AD,30,0)</f>
        <v>900</v>
      </c>
      <c r="AE64" s="13">
        <f>VLOOKUP(A:A,[1]TDSheet!$A:$AE,31,0)</f>
        <v>839.6</v>
      </c>
      <c r="AF64" s="13">
        <f>VLOOKUP(A:A,[1]TDSheet!$A:$AF,32,0)</f>
        <v>808.6</v>
      </c>
      <c r="AG64" s="13">
        <f>VLOOKUP(A:A,[1]TDSheet!$A:$AG,33,0)</f>
        <v>767.4</v>
      </c>
      <c r="AH64" s="13">
        <f>VLOOKUP(A:A,[3]TDSheet!$A:$D,4,0)</f>
        <v>779</v>
      </c>
      <c r="AI64" s="13">
        <f>VLOOKUP(A:A,[1]TDSheet!$A:$AI,35,0)</f>
        <v>0</v>
      </c>
      <c r="AJ64" s="13">
        <f t="shared" si="16"/>
        <v>0</v>
      </c>
      <c r="AK64" s="13">
        <f t="shared" si="17"/>
        <v>360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1605</v>
      </c>
      <c r="D65" s="8">
        <v>3387</v>
      </c>
      <c r="E65" s="8">
        <v>3238</v>
      </c>
      <c r="F65" s="8">
        <v>1685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3308</v>
      </c>
      <c r="K65" s="13">
        <f t="shared" si="12"/>
        <v>-70</v>
      </c>
      <c r="L65" s="13">
        <f>VLOOKUP(A:A,[1]TDSheet!$A:$M,13,0)</f>
        <v>450</v>
      </c>
      <c r="M65" s="13">
        <f>VLOOKUP(A:A,[1]TDSheet!$A:$V,22,0)</f>
        <v>550</v>
      </c>
      <c r="N65" s="13">
        <f>VLOOKUP(A:A,[1]TDSheet!$A:$X,24,0)</f>
        <v>650</v>
      </c>
      <c r="O65" s="13"/>
      <c r="P65" s="13"/>
      <c r="Q65" s="13"/>
      <c r="R65" s="13"/>
      <c r="S65" s="13"/>
      <c r="T65" s="13"/>
      <c r="U65" s="13"/>
      <c r="V65" s="15"/>
      <c r="W65" s="13">
        <f t="shared" si="13"/>
        <v>647.6</v>
      </c>
      <c r="X65" s="15">
        <v>800</v>
      </c>
      <c r="Y65" s="16">
        <f t="shared" si="14"/>
        <v>6.3851142680667072</v>
      </c>
      <c r="Z65" s="13">
        <f t="shared" si="15"/>
        <v>2.6019147621988883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778.8</v>
      </c>
      <c r="AF65" s="13">
        <f>VLOOKUP(A:A,[1]TDSheet!$A:$AF,32,0)</f>
        <v>696.6</v>
      </c>
      <c r="AG65" s="13">
        <f>VLOOKUP(A:A,[1]TDSheet!$A:$AG,33,0)</f>
        <v>638.4</v>
      </c>
      <c r="AH65" s="13">
        <f>VLOOKUP(A:A,[3]TDSheet!$A:$D,4,0)</f>
        <v>685</v>
      </c>
      <c r="AI65" s="13">
        <f>VLOOKUP(A:A,[1]TDSheet!$A:$AI,35,0)</f>
        <v>0</v>
      </c>
      <c r="AJ65" s="13">
        <f t="shared" si="16"/>
        <v>0</v>
      </c>
      <c r="AK65" s="13">
        <f t="shared" si="17"/>
        <v>320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378.31400000000002</v>
      </c>
      <c r="D66" s="8">
        <v>528.52200000000005</v>
      </c>
      <c r="E66" s="8">
        <v>680.57299999999998</v>
      </c>
      <c r="F66" s="8">
        <v>216.22399999999999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642.08000000000004</v>
      </c>
      <c r="K66" s="13">
        <f t="shared" si="12"/>
        <v>38.492999999999938</v>
      </c>
      <c r="L66" s="13">
        <f>VLOOKUP(A:A,[1]TDSheet!$A:$M,13,0)</f>
        <v>120</v>
      </c>
      <c r="M66" s="13">
        <f>VLOOKUP(A:A,[1]TDSheet!$A:$V,22,0)</f>
        <v>200</v>
      </c>
      <c r="N66" s="13">
        <f>VLOOKUP(A:A,[1]TDSheet!$A:$X,24,0)</f>
        <v>140</v>
      </c>
      <c r="O66" s="13"/>
      <c r="P66" s="13"/>
      <c r="Q66" s="13"/>
      <c r="R66" s="13"/>
      <c r="S66" s="13"/>
      <c r="T66" s="13"/>
      <c r="U66" s="13"/>
      <c r="V66" s="15"/>
      <c r="W66" s="13">
        <f t="shared" si="13"/>
        <v>136.1146</v>
      </c>
      <c r="X66" s="15">
        <v>200</v>
      </c>
      <c r="Y66" s="16">
        <f t="shared" si="14"/>
        <v>6.4373990740155715</v>
      </c>
      <c r="Z66" s="13">
        <f t="shared" si="15"/>
        <v>1.5885437712045585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135.94559999999998</v>
      </c>
      <c r="AF66" s="13">
        <f>VLOOKUP(A:A,[1]TDSheet!$A:$AF,32,0)</f>
        <v>136.72020000000001</v>
      </c>
      <c r="AG66" s="13">
        <f>VLOOKUP(A:A,[1]TDSheet!$A:$AG,33,0)</f>
        <v>117.68900000000001</v>
      </c>
      <c r="AH66" s="13">
        <f>VLOOKUP(A:A,[3]TDSheet!$A:$D,4,0)</f>
        <v>134.86099999999999</v>
      </c>
      <c r="AI66" s="13">
        <f>VLOOKUP(A:A,[1]TDSheet!$A:$AI,35,0)</f>
        <v>0</v>
      </c>
      <c r="AJ66" s="13">
        <f t="shared" si="16"/>
        <v>0</v>
      </c>
      <c r="AK66" s="13">
        <f t="shared" si="17"/>
        <v>200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99.552999999999997</v>
      </c>
      <c r="D67" s="8">
        <v>328.37900000000002</v>
      </c>
      <c r="E67" s="8">
        <v>288.108</v>
      </c>
      <c r="F67" s="8">
        <v>135.428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274.76600000000002</v>
      </c>
      <c r="K67" s="13">
        <f t="shared" si="12"/>
        <v>13.341999999999985</v>
      </c>
      <c r="L67" s="13">
        <f>VLOOKUP(A:A,[1]TDSheet!$A:$M,13,0)</f>
        <v>50</v>
      </c>
      <c r="M67" s="13">
        <f>VLOOKUP(A:A,[1]TDSheet!$A:$V,22,0)</f>
        <v>50</v>
      </c>
      <c r="N67" s="13">
        <f>VLOOKUP(A:A,[1]TDSheet!$A:$X,24,0)</f>
        <v>60</v>
      </c>
      <c r="O67" s="13"/>
      <c r="P67" s="13"/>
      <c r="Q67" s="13"/>
      <c r="R67" s="13"/>
      <c r="S67" s="13"/>
      <c r="T67" s="13"/>
      <c r="U67" s="13"/>
      <c r="V67" s="15"/>
      <c r="W67" s="13">
        <f t="shared" si="13"/>
        <v>57.621600000000001</v>
      </c>
      <c r="X67" s="15">
        <v>80</v>
      </c>
      <c r="Y67" s="16">
        <f t="shared" si="14"/>
        <v>6.5154039457425688</v>
      </c>
      <c r="Z67" s="13">
        <f t="shared" si="15"/>
        <v>2.3502991933580462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56.971600000000002</v>
      </c>
      <c r="AF67" s="13">
        <f>VLOOKUP(A:A,[1]TDSheet!$A:$AF,32,0)</f>
        <v>52.696799999999996</v>
      </c>
      <c r="AG67" s="13">
        <f>VLOOKUP(A:A,[1]TDSheet!$A:$AG,33,0)</f>
        <v>55.5732</v>
      </c>
      <c r="AH67" s="13">
        <f>VLOOKUP(A:A,[3]TDSheet!$A:$D,4,0)</f>
        <v>61.029000000000003</v>
      </c>
      <c r="AI67" s="13">
        <f>VLOOKUP(A:A,[1]TDSheet!$A:$AI,35,0)</f>
        <v>0</v>
      </c>
      <c r="AJ67" s="13">
        <f t="shared" si="16"/>
        <v>0</v>
      </c>
      <c r="AK67" s="13">
        <f t="shared" si="17"/>
        <v>80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218.28299999999999</v>
      </c>
      <c r="D68" s="8">
        <v>1409.0809999999999</v>
      </c>
      <c r="E68" s="8">
        <v>1071.0619999999999</v>
      </c>
      <c r="F68" s="8">
        <v>536.52800000000002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1058.116</v>
      </c>
      <c r="K68" s="13">
        <f t="shared" si="12"/>
        <v>12.945999999999913</v>
      </c>
      <c r="L68" s="13">
        <f>VLOOKUP(A:A,[1]TDSheet!$A:$M,13,0)</f>
        <v>300</v>
      </c>
      <c r="M68" s="13">
        <f>VLOOKUP(A:A,[1]TDSheet!$A:$V,22,0)</f>
        <v>200</v>
      </c>
      <c r="N68" s="13">
        <f>VLOOKUP(A:A,[1]TDSheet!$A:$X,24,0)</f>
        <v>250</v>
      </c>
      <c r="O68" s="13"/>
      <c r="P68" s="13"/>
      <c r="Q68" s="13"/>
      <c r="R68" s="13"/>
      <c r="S68" s="13"/>
      <c r="T68" s="13"/>
      <c r="U68" s="13"/>
      <c r="V68" s="15"/>
      <c r="W68" s="13">
        <f t="shared" si="13"/>
        <v>214.21239999999997</v>
      </c>
      <c r="X68" s="15">
        <v>250</v>
      </c>
      <c r="Y68" s="16">
        <f t="shared" si="14"/>
        <v>7.1729180943773576</v>
      </c>
      <c r="Z68" s="13">
        <f t="shared" si="15"/>
        <v>2.5046542590438281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157.5222</v>
      </c>
      <c r="AF68" s="13">
        <f>VLOOKUP(A:A,[1]TDSheet!$A:$AF,32,0)</f>
        <v>143.8614</v>
      </c>
      <c r="AG68" s="13">
        <f>VLOOKUP(A:A,[1]TDSheet!$A:$AG,33,0)</f>
        <v>164.94040000000001</v>
      </c>
      <c r="AH68" s="13">
        <f>VLOOKUP(A:A,[3]TDSheet!$A:$D,4,0)</f>
        <v>269.90199999999999</v>
      </c>
      <c r="AI68" s="13" t="str">
        <f>VLOOKUP(A:A,[1]TDSheet!$A:$AI,35,0)</f>
        <v>сниж</v>
      </c>
      <c r="AJ68" s="13">
        <f t="shared" si="16"/>
        <v>0</v>
      </c>
      <c r="AK68" s="13">
        <f t="shared" si="17"/>
        <v>250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246.465</v>
      </c>
      <c r="D69" s="8">
        <v>202.286</v>
      </c>
      <c r="E69" s="8">
        <v>304.42</v>
      </c>
      <c r="F69" s="8">
        <v>139.80500000000001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329.68200000000002</v>
      </c>
      <c r="K69" s="13">
        <f t="shared" si="12"/>
        <v>-25.262</v>
      </c>
      <c r="L69" s="13">
        <f>VLOOKUP(A:A,[1]TDSheet!$A:$M,13,0)</f>
        <v>140</v>
      </c>
      <c r="M69" s="13">
        <f>VLOOKUP(A:A,[1]TDSheet!$A:$V,22,0)</f>
        <v>0</v>
      </c>
      <c r="N69" s="13">
        <f>VLOOKUP(A:A,[1]TDSheet!$A:$X,24,0)</f>
        <v>30</v>
      </c>
      <c r="O69" s="13"/>
      <c r="P69" s="13"/>
      <c r="Q69" s="13"/>
      <c r="R69" s="13"/>
      <c r="S69" s="13"/>
      <c r="T69" s="13"/>
      <c r="U69" s="13"/>
      <c r="V69" s="15"/>
      <c r="W69" s="13">
        <f t="shared" si="13"/>
        <v>60.884</v>
      </c>
      <c r="X69" s="15">
        <v>90</v>
      </c>
      <c r="Y69" s="16">
        <f t="shared" si="14"/>
        <v>6.5666677616450952</v>
      </c>
      <c r="Z69" s="13">
        <f t="shared" si="15"/>
        <v>2.2962518888377899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63.776800000000001</v>
      </c>
      <c r="AF69" s="13">
        <f>VLOOKUP(A:A,[1]TDSheet!$A:$AF,32,0)</f>
        <v>67.5244</v>
      </c>
      <c r="AG69" s="13">
        <f>VLOOKUP(A:A,[1]TDSheet!$A:$AG,33,0)</f>
        <v>68.034199999999998</v>
      </c>
      <c r="AH69" s="13">
        <f>VLOOKUP(A:A,[3]TDSheet!$A:$D,4,0)</f>
        <v>75.475999999999999</v>
      </c>
      <c r="AI69" s="13">
        <f>VLOOKUP(A:A,[1]TDSheet!$A:$AI,35,0)</f>
        <v>0</v>
      </c>
      <c r="AJ69" s="13">
        <f t="shared" si="16"/>
        <v>0</v>
      </c>
      <c r="AK69" s="13">
        <f t="shared" si="17"/>
        <v>90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93</v>
      </c>
      <c r="D70" s="8">
        <v>145</v>
      </c>
      <c r="E70" s="8">
        <v>146</v>
      </c>
      <c r="F70" s="8">
        <v>89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159</v>
      </c>
      <c r="K70" s="13">
        <f t="shared" si="12"/>
        <v>-13</v>
      </c>
      <c r="L70" s="13">
        <f>VLOOKUP(A:A,[1]TDSheet!$A:$M,13,0)</f>
        <v>0</v>
      </c>
      <c r="M70" s="13">
        <f>VLOOKUP(A:A,[1]TDSheet!$A:$V,22,0)</f>
        <v>20</v>
      </c>
      <c r="N70" s="13">
        <f>VLOOKUP(A:A,[1]TDSheet!$A:$X,24,0)</f>
        <v>30</v>
      </c>
      <c r="O70" s="13"/>
      <c r="P70" s="13"/>
      <c r="Q70" s="13"/>
      <c r="R70" s="13"/>
      <c r="S70" s="13"/>
      <c r="T70" s="13"/>
      <c r="U70" s="13"/>
      <c r="V70" s="15"/>
      <c r="W70" s="13">
        <f t="shared" si="13"/>
        <v>29.2</v>
      </c>
      <c r="X70" s="15">
        <v>50</v>
      </c>
      <c r="Y70" s="16">
        <f t="shared" si="14"/>
        <v>6.4726027397260273</v>
      </c>
      <c r="Z70" s="13">
        <f t="shared" si="15"/>
        <v>3.047945205479452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26.8</v>
      </c>
      <c r="AF70" s="13">
        <f>VLOOKUP(A:A,[1]TDSheet!$A:$AF,32,0)</f>
        <v>32.799999999999997</v>
      </c>
      <c r="AG70" s="13">
        <f>VLOOKUP(A:A,[1]TDSheet!$A:$AG,33,0)</f>
        <v>29</v>
      </c>
      <c r="AH70" s="13">
        <f>VLOOKUP(A:A,[3]TDSheet!$A:$D,4,0)</f>
        <v>50</v>
      </c>
      <c r="AI70" s="13">
        <f>VLOOKUP(A:A,[1]TDSheet!$A:$AI,35,0)</f>
        <v>0</v>
      </c>
      <c r="AJ70" s="13">
        <f t="shared" si="16"/>
        <v>0</v>
      </c>
      <c r="AK70" s="13">
        <f t="shared" si="17"/>
        <v>30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238</v>
      </c>
      <c r="D71" s="8">
        <v>322</v>
      </c>
      <c r="E71" s="8">
        <v>437</v>
      </c>
      <c r="F71" s="8">
        <v>113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435</v>
      </c>
      <c r="K71" s="13">
        <f t="shared" si="12"/>
        <v>2</v>
      </c>
      <c r="L71" s="13">
        <f>VLOOKUP(A:A,[1]TDSheet!$A:$M,13,0)</f>
        <v>70</v>
      </c>
      <c r="M71" s="13">
        <f>VLOOKUP(A:A,[1]TDSheet!$A:$V,22,0)</f>
        <v>200</v>
      </c>
      <c r="N71" s="13">
        <f>VLOOKUP(A:A,[1]TDSheet!$A:$X,24,0)</f>
        <v>120</v>
      </c>
      <c r="O71" s="13"/>
      <c r="P71" s="13"/>
      <c r="Q71" s="13"/>
      <c r="R71" s="13"/>
      <c r="S71" s="13"/>
      <c r="T71" s="13"/>
      <c r="U71" s="13"/>
      <c r="V71" s="15"/>
      <c r="W71" s="13">
        <f t="shared" si="13"/>
        <v>87.4</v>
      </c>
      <c r="X71" s="15">
        <v>70</v>
      </c>
      <c r="Y71" s="16">
        <f t="shared" si="14"/>
        <v>6.5560640732265441</v>
      </c>
      <c r="Z71" s="13">
        <f t="shared" si="15"/>
        <v>1.2929061784897025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104</v>
      </c>
      <c r="AF71" s="13">
        <f>VLOOKUP(A:A,[1]TDSheet!$A:$AF,32,0)</f>
        <v>80.8</v>
      </c>
      <c r="AG71" s="13">
        <f>VLOOKUP(A:A,[1]TDSheet!$A:$AG,33,0)</f>
        <v>70.2</v>
      </c>
      <c r="AH71" s="13">
        <f>VLOOKUP(A:A,[3]TDSheet!$A:$D,4,0)</f>
        <v>49</v>
      </c>
      <c r="AI71" s="13" t="str">
        <f>VLOOKUP(A:A,[1]TDSheet!$A:$AI,35,0)</f>
        <v>продсент</v>
      </c>
      <c r="AJ71" s="13">
        <f t="shared" si="16"/>
        <v>0</v>
      </c>
      <c r="AK71" s="13">
        <f t="shared" si="17"/>
        <v>42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229</v>
      </c>
      <c r="D72" s="8">
        <v>653</v>
      </c>
      <c r="E72" s="8">
        <v>583</v>
      </c>
      <c r="F72" s="8">
        <v>283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591</v>
      </c>
      <c r="K72" s="13">
        <f t="shared" ref="K72:K111" si="18">E72-J72</f>
        <v>-8</v>
      </c>
      <c r="L72" s="13">
        <f>VLOOKUP(A:A,[1]TDSheet!$A:$M,13,0)</f>
        <v>50</v>
      </c>
      <c r="M72" s="13">
        <f>VLOOKUP(A:A,[1]TDSheet!$A:$V,22,0)</f>
        <v>100</v>
      </c>
      <c r="N72" s="13">
        <f>VLOOKUP(A:A,[1]TDSheet!$A:$X,24,0)</f>
        <v>120</v>
      </c>
      <c r="O72" s="13"/>
      <c r="P72" s="13"/>
      <c r="Q72" s="13"/>
      <c r="R72" s="13"/>
      <c r="S72" s="13"/>
      <c r="T72" s="13"/>
      <c r="U72" s="13"/>
      <c r="V72" s="15"/>
      <c r="W72" s="13">
        <f t="shared" ref="W72:W111" si="19">(E72-AD72)/5</f>
        <v>116.6</v>
      </c>
      <c r="X72" s="15">
        <v>200</v>
      </c>
      <c r="Y72" s="16">
        <f t="shared" ref="Y72:Y111" si="20">(F72+L72+M72+N72+V72+X72)/W72</f>
        <v>6.4579759862778729</v>
      </c>
      <c r="Z72" s="13">
        <f t="shared" ref="Z72:Z111" si="21">F72/W72</f>
        <v>2.4271012006861064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148.6</v>
      </c>
      <c r="AF72" s="13">
        <f>VLOOKUP(A:A,[1]TDSheet!$A:$AF,32,0)</f>
        <v>118.4</v>
      </c>
      <c r="AG72" s="13">
        <f>VLOOKUP(A:A,[1]TDSheet!$A:$AG,33,0)</f>
        <v>108.2</v>
      </c>
      <c r="AH72" s="13">
        <f>VLOOKUP(A:A,[3]TDSheet!$A:$D,4,0)</f>
        <v>142</v>
      </c>
      <c r="AI72" s="13" t="str">
        <f>VLOOKUP(A:A,[1]TDSheet!$A:$AI,35,0)</f>
        <v>продсент</v>
      </c>
      <c r="AJ72" s="13">
        <f t="shared" ref="AJ72:AJ111" si="22">V72*H72</f>
        <v>0</v>
      </c>
      <c r="AK72" s="13">
        <f t="shared" ref="AK72:AK111" si="23">X72*H72</f>
        <v>120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155.30500000000001</v>
      </c>
      <c r="D73" s="8">
        <v>167.96799999999999</v>
      </c>
      <c r="E73" s="8">
        <v>215.26900000000001</v>
      </c>
      <c r="F73" s="8">
        <v>74.123999999999995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231.28700000000001</v>
      </c>
      <c r="K73" s="13">
        <f t="shared" si="18"/>
        <v>-16.018000000000001</v>
      </c>
      <c r="L73" s="13">
        <f>VLOOKUP(A:A,[1]TDSheet!$A:$M,13,0)</f>
        <v>120</v>
      </c>
      <c r="M73" s="13">
        <f>VLOOKUP(A:A,[1]TDSheet!$A:$V,22,0)</f>
        <v>50</v>
      </c>
      <c r="N73" s="13">
        <f>VLOOKUP(A:A,[1]TDSheet!$A:$X,24,0)</f>
        <v>50</v>
      </c>
      <c r="O73" s="13"/>
      <c r="P73" s="13"/>
      <c r="Q73" s="13"/>
      <c r="R73" s="13"/>
      <c r="S73" s="13"/>
      <c r="T73" s="13"/>
      <c r="U73" s="13"/>
      <c r="V73" s="15"/>
      <c r="W73" s="13">
        <f t="shared" si="19"/>
        <v>43.053800000000003</v>
      </c>
      <c r="X73" s="15"/>
      <c r="Y73" s="16">
        <f t="shared" si="20"/>
        <v>6.8315456475386611</v>
      </c>
      <c r="Z73" s="13">
        <f t="shared" si="21"/>
        <v>1.7216598767123923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51.682000000000002</v>
      </c>
      <c r="AF73" s="13">
        <f>VLOOKUP(A:A,[1]TDSheet!$A:$AF,32,0)</f>
        <v>47.747799999999998</v>
      </c>
      <c r="AG73" s="13">
        <f>VLOOKUP(A:A,[1]TDSheet!$A:$AG,33,0)</f>
        <v>53.485199999999999</v>
      </c>
      <c r="AH73" s="13">
        <f>VLOOKUP(A:A,[3]TDSheet!$A:$D,4,0)</f>
        <v>17.795999999999999</v>
      </c>
      <c r="AI73" s="13" t="str">
        <f>VLOOKUP(A:A,[1]TDSheet!$A:$AI,35,0)</f>
        <v>увел</v>
      </c>
      <c r="AJ73" s="13">
        <f t="shared" si="22"/>
        <v>0</v>
      </c>
      <c r="AK73" s="13">
        <f t="shared" si="23"/>
        <v>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703</v>
      </c>
      <c r="D74" s="8">
        <v>570</v>
      </c>
      <c r="E74" s="8">
        <v>948</v>
      </c>
      <c r="F74" s="8">
        <v>301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951</v>
      </c>
      <c r="K74" s="13">
        <f t="shared" si="18"/>
        <v>-3</v>
      </c>
      <c r="L74" s="13">
        <f>VLOOKUP(A:A,[1]TDSheet!$A:$M,13,0)</f>
        <v>200</v>
      </c>
      <c r="M74" s="13">
        <f>VLOOKUP(A:A,[1]TDSheet!$A:$V,22,0)</f>
        <v>250</v>
      </c>
      <c r="N74" s="13">
        <f>VLOOKUP(A:A,[1]TDSheet!$A:$X,24,0)</f>
        <v>220</v>
      </c>
      <c r="O74" s="13"/>
      <c r="P74" s="13"/>
      <c r="Q74" s="13"/>
      <c r="R74" s="13"/>
      <c r="S74" s="13"/>
      <c r="T74" s="13"/>
      <c r="U74" s="13"/>
      <c r="V74" s="15"/>
      <c r="W74" s="13">
        <f t="shared" si="19"/>
        <v>189.6</v>
      </c>
      <c r="X74" s="15">
        <v>240</v>
      </c>
      <c r="Y74" s="16">
        <f t="shared" si="20"/>
        <v>6.3871308016877641</v>
      </c>
      <c r="Z74" s="13">
        <f t="shared" si="21"/>
        <v>1.5875527426160339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181.4</v>
      </c>
      <c r="AF74" s="13">
        <f>VLOOKUP(A:A,[1]TDSheet!$A:$AF,32,0)</f>
        <v>195.2</v>
      </c>
      <c r="AG74" s="13">
        <f>VLOOKUP(A:A,[1]TDSheet!$A:$AG,33,0)</f>
        <v>173.4</v>
      </c>
      <c r="AH74" s="13">
        <f>VLOOKUP(A:A,[3]TDSheet!$A:$D,4,0)</f>
        <v>154</v>
      </c>
      <c r="AI74" s="13" t="str">
        <f>VLOOKUP(A:A,[1]TDSheet!$A:$AI,35,0)</f>
        <v>оконч</v>
      </c>
      <c r="AJ74" s="13">
        <f t="shared" si="22"/>
        <v>0</v>
      </c>
      <c r="AK74" s="13">
        <f t="shared" si="23"/>
        <v>144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552</v>
      </c>
      <c r="D75" s="8">
        <v>872</v>
      </c>
      <c r="E75" s="8">
        <v>939</v>
      </c>
      <c r="F75" s="8">
        <v>474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953</v>
      </c>
      <c r="K75" s="13">
        <f t="shared" si="18"/>
        <v>-14</v>
      </c>
      <c r="L75" s="13">
        <f>VLOOKUP(A:A,[1]TDSheet!$A:$M,13,0)</f>
        <v>220</v>
      </c>
      <c r="M75" s="13">
        <f>VLOOKUP(A:A,[1]TDSheet!$A:$V,22,0)</f>
        <v>100</v>
      </c>
      <c r="N75" s="13">
        <f>VLOOKUP(A:A,[1]TDSheet!$A:$X,24,0)</f>
        <v>200</v>
      </c>
      <c r="O75" s="13"/>
      <c r="P75" s="13"/>
      <c r="Q75" s="13"/>
      <c r="R75" s="13"/>
      <c r="S75" s="13"/>
      <c r="T75" s="13"/>
      <c r="U75" s="13"/>
      <c r="V75" s="15"/>
      <c r="W75" s="13">
        <f t="shared" si="19"/>
        <v>187.8</v>
      </c>
      <c r="X75" s="15">
        <v>210</v>
      </c>
      <c r="Y75" s="16">
        <f t="shared" si="20"/>
        <v>6.4110756123535673</v>
      </c>
      <c r="Z75" s="13">
        <f t="shared" si="21"/>
        <v>2.5239616613418527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214.4</v>
      </c>
      <c r="AF75" s="13">
        <f>VLOOKUP(A:A,[1]TDSheet!$A:$AF,32,0)</f>
        <v>210.2</v>
      </c>
      <c r="AG75" s="13">
        <f>VLOOKUP(A:A,[1]TDSheet!$A:$AG,33,0)</f>
        <v>196.4</v>
      </c>
      <c r="AH75" s="13">
        <f>VLOOKUP(A:A,[3]TDSheet!$A:$D,4,0)</f>
        <v>178</v>
      </c>
      <c r="AI75" s="13">
        <f>VLOOKUP(A:A,[1]TDSheet!$A:$AI,35,0)</f>
        <v>0</v>
      </c>
      <c r="AJ75" s="13">
        <f t="shared" si="22"/>
        <v>0</v>
      </c>
      <c r="AK75" s="13">
        <f t="shared" si="23"/>
        <v>126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490</v>
      </c>
      <c r="D76" s="8">
        <v>880</v>
      </c>
      <c r="E76" s="8">
        <v>828</v>
      </c>
      <c r="F76" s="8">
        <v>527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848</v>
      </c>
      <c r="K76" s="13">
        <f t="shared" si="18"/>
        <v>-20</v>
      </c>
      <c r="L76" s="13">
        <f>VLOOKUP(A:A,[1]TDSheet!$A:$M,13,0)</f>
        <v>250</v>
      </c>
      <c r="M76" s="13">
        <f>VLOOKUP(A:A,[1]TDSheet!$A:$V,22,0)</f>
        <v>0</v>
      </c>
      <c r="N76" s="13">
        <f>VLOOKUP(A:A,[1]TDSheet!$A:$X,24,0)</f>
        <v>150</v>
      </c>
      <c r="O76" s="13"/>
      <c r="P76" s="13"/>
      <c r="Q76" s="13"/>
      <c r="R76" s="13"/>
      <c r="S76" s="13"/>
      <c r="T76" s="13"/>
      <c r="U76" s="13"/>
      <c r="V76" s="15"/>
      <c r="W76" s="13">
        <f t="shared" si="19"/>
        <v>165.6</v>
      </c>
      <c r="X76" s="15">
        <v>150</v>
      </c>
      <c r="Y76" s="16">
        <f t="shared" si="20"/>
        <v>6.5036231884057969</v>
      </c>
      <c r="Z76" s="13">
        <f t="shared" si="21"/>
        <v>3.1823671497584543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155.6</v>
      </c>
      <c r="AF76" s="13">
        <f>VLOOKUP(A:A,[1]TDSheet!$A:$AF,32,0)</f>
        <v>123.2</v>
      </c>
      <c r="AG76" s="13">
        <f>VLOOKUP(A:A,[1]TDSheet!$A:$AG,33,0)</f>
        <v>184.8</v>
      </c>
      <c r="AH76" s="13">
        <f>VLOOKUP(A:A,[3]TDSheet!$A:$D,4,0)</f>
        <v>179</v>
      </c>
      <c r="AI76" s="13">
        <f>VLOOKUP(A:A,[1]TDSheet!$A:$AI,35,0)</f>
        <v>0</v>
      </c>
      <c r="AJ76" s="13">
        <f t="shared" si="22"/>
        <v>0</v>
      </c>
      <c r="AK76" s="13">
        <f t="shared" si="23"/>
        <v>60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233</v>
      </c>
      <c r="D77" s="8">
        <v>1131</v>
      </c>
      <c r="E77" s="8">
        <v>918</v>
      </c>
      <c r="F77" s="8">
        <v>230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1008</v>
      </c>
      <c r="K77" s="13">
        <f t="shared" si="18"/>
        <v>-90</v>
      </c>
      <c r="L77" s="13">
        <f>VLOOKUP(A:A,[1]TDSheet!$A:$M,13,0)</f>
        <v>500</v>
      </c>
      <c r="M77" s="13">
        <f>VLOOKUP(A:A,[1]TDSheet!$A:$V,22,0)</f>
        <v>50</v>
      </c>
      <c r="N77" s="13">
        <f>VLOOKUP(A:A,[1]TDSheet!$A:$X,24,0)</f>
        <v>200</v>
      </c>
      <c r="O77" s="13"/>
      <c r="P77" s="13"/>
      <c r="Q77" s="13"/>
      <c r="R77" s="13"/>
      <c r="S77" s="13"/>
      <c r="T77" s="13"/>
      <c r="U77" s="13"/>
      <c r="V77" s="15"/>
      <c r="W77" s="13">
        <f t="shared" si="19"/>
        <v>183.6</v>
      </c>
      <c r="X77" s="15">
        <v>220</v>
      </c>
      <c r="Y77" s="16">
        <f t="shared" si="20"/>
        <v>6.5359477124183005</v>
      </c>
      <c r="Z77" s="13">
        <f t="shared" si="21"/>
        <v>1.252723311546841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221.6</v>
      </c>
      <c r="AF77" s="13">
        <f>VLOOKUP(A:A,[1]TDSheet!$A:$AF,32,0)</f>
        <v>92</v>
      </c>
      <c r="AG77" s="13">
        <f>VLOOKUP(A:A,[1]TDSheet!$A:$AG,33,0)</f>
        <v>252.8</v>
      </c>
      <c r="AH77" s="13">
        <f>VLOOKUP(A:A,[3]TDSheet!$A:$D,4,0)</f>
        <v>258</v>
      </c>
      <c r="AI77" s="13">
        <f>VLOOKUP(A:A,[1]TDSheet!$A:$AI,35,0)</f>
        <v>0</v>
      </c>
      <c r="AJ77" s="13">
        <f t="shared" si="22"/>
        <v>0</v>
      </c>
      <c r="AK77" s="13">
        <f t="shared" si="23"/>
        <v>72.600000000000009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237</v>
      </c>
      <c r="D78" s="8">
        <v>1179</v>
      </c>
      <c r="E78" s="8">
        <v>659</v>
      </c>
      <c r="F78" s="8">
        <v>395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670</v>
      </c>
      <c r="K78" s="13">
        <f t="shared" si="18"/>
        <v>-11</v>
      </c>
      <c r="L78" s="13">
        <f>VLOOKUP(A:A,[1]TDSheet!$A:$M,13,0)</f>
        <v>100</v>
      </c>
      <c r="M78" s="13">
        <f>VLOOKUP(A:A,[1]TDSheet!$A:$V,22,0)</f>
        <v>0</v>
      </c>
      <c r="N78" s="13">
        <f>VLOOKUP(A:A,[1]TDSheet!$A:$X,24,0)</f>
        <v>120</v>
      </c>
      <c r="O78" s="13"/>
      <c r="P78" s="13"/>
      <c r="Q78" s="13"/>
      <c r="R78" s="13"/>
      <c r="S78" s="13"/>
      <c r="T78" s="13"/>
      <c r="U78" s="13"/>
      <c r="V78" s="15"/>
      <c r="W78" s="13">
        <f t="shared" si="19"/>
        <v>131.80000000000001</v>
      </c>
      <c r="X78" s="15">
        <v>220</v>
      </c>
      <c r="Y78" s="16">
        <f t="shared" si="20"/>
        <v>6.3353566009104698</v>
      </c>
      <c r="Z78" s="13">
        <f t="shared" si="21"/>
        <v>2.9969650986342939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152.80000000000001</v>
      </c>
      <c r="AF78" s="13">
        <f>VLOOKUP(A:A,[1]TDSheet!$A:$AF,32,0)</f>
        <v>128.6</v>
      </c>
      <c r="AG78" s="13">
        <f>VLOOKUP(A:A,[1]TDSheet!$A:$AG,33,0)</f>
        <v>141.6</v>
      </c>
      <c r="AH78" s="13">
        <f>VLOOKUP(A:A,[3]TDSheet!$A:$D,4,0)</f>
        <v>177</v>
      </c>
      <c r="AI78" s="13">
        <f>VLOOKUP(A:A,[1]TDSheet!$A:$AI,35,0)</f>
        <v>0</v>
      </c>
      <c r="AJ78" s="13">
        <f t="shared" si="22"/>
        <v>0</v>
      </c>
      <c r="AK78" s="13">
        <f t="shared" si="23"/>
        <v>77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252</v>
      </c>
      <c r="D79" s="8">
        <v>455</v>
      </c>
      <c r="E79" s="8">
        <v>254</v>
      </c>
      <c r="F79" s="8">
        <v>122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291</v>
      </c>
      <c r="K79" s="13">
        <f t="shared" si="18"/>
        <v>-37</v>
      </c>
      <c r="L79" s="13">
        <f>VLOOKUP(A:A,[1]TDSheet!$A:$M,13,0)</f>
        <v>110</v>
      </c>
      <c r="M79" s="13">
        <f>VLOOKUP(A:A,[1]TDSheet!$A:$V,22,0)</f>
        <v>20</v>
      </c>
      <c r="N79" s="13">
        <f>VLOOKUP(A:A,[1]TDSheet!$A:$X,24,0)</f>
        <v>50</v>
      </c>
      <c r="O79" s="13"/>
      <c r="P79" s="13"/>
      <c r="Q79" s="13"/>
      <c r="R79" s="13"/>
      <c r="S79" s="13"/>
      <c r="T79" s="13"/>
      <c r="U79" s="13"/>
      <c r="V79" s="15"/>
      <c r="W79" s="13">
        <f t="shared" si="19"/>
        <v>50.8</v>
      </c>
      <c r="X79" s="15">
        <v>40</v>
      </c>
      <c r="Y79" s="16">
        <f t="shared" si="20"/>
        <v>6.7322834645669296</v>
      </c>
      <c r="Z79" s="13">
        <f t="shared" si="21"/>
        <v>2.4015748031496065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71.599999999999994</v>
      </c>
      <c r="AF79" s="13">
        <f>VLOOKUP(A:A,[1]TDSheet!$A:$AF,32,0)</f>
        <v>62.6</v>
      </c>
      <c r="AG79" s="13">
        <f>VLOOKUP(A:A,[1]TDSheet!$A:$AG,33,0)</f>
        <v>54.4</v>
      </c>
      <c r="AH79" s="13">
        <f>VLOOKUP(A:A,[3]TDSheet!$A:$D,4,0)</f>
        <v>21</v>
      </c>
      <c r="AI79" s="13">
        <f>VLOOKUP(A:A,[1]TDSheet!$A:$AI,35,0)</f>
        <v>0</v>
      </c>
      <c r="AJ79" s="13">
        <f t="shared" si="22"/>
        <v>0</v>
      </c>
      <c r="AK79" s="13">
        <f t="shared" si="23"/>
        <v>13.200000000000001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3040</v>
      </c>
      <c r="D80" s="8">
        <v>4817</v>
      </c>
      <c r="E80" s="8">
        <v>5975</v>
      </c>
      <c r="F80" s="8">
        <v>1720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6133</v>
      </c>
      <c r="K80" s="13">
        <f t="shared" si="18"/>
        <v>-158</v>
      </c>
      <c r="L80" s="13">
        <f>VLOOKUP(A:A,[1]TDSheet!$A:$M,13,0)</f>
        <v>1200</v>
      </c>
      <c r="M80" s="13">
        <f>VLOOKUP(A:A,[1]TDSheet!$A:$V,22,0)</f>
        <v>1000</v>
      </c>
      <c r="N80" s="13">
        <f>VLOOKUP(A:A,[1]TDSheet!$A:$X,24,0)</f>
        <v>1000</v>
      </c>
      <c r="O80" s="13"/>
      <c r="P80" s="13"/>
      <c r="Q80" s="13"/>
      <c r="R80" s="13"/>
      <c r="S80" s="13"/>
      <c r="T80" s="13"/>
      <c r="U80" s="13"/>
      <c r="V80" s="15"/>
      <c r="W80" s="13">
        <f t="shared" si="19"/>
        <v>989.8</v>
      </c>
      <c r="X80" s="15">
        <v>1400</v>
      </c>
      <c r="Y80" s="16">
        <f t="shared" si="20"/>
        <v>6.385128308749243</v>
      </c>
      <c r="Z80" s="13">
        <f t="shared" si="21"/>
        <v>1.7377247928874522</v>
      </c>
      <c r="AA80" s="13"/>
      <c r="AB80" s="13"/>
      <c r="AC80" s="13"/>
      <c r="AD80" s="13">
        <f>VLOOKUP(A:A,[1]TDSheet!$A:$AD,30,0)</f>
        <v>1026</v>
      </c>
      <c r="AE80" s="13">
        <f>VLOOKUP(A:A,[1]TDSheet!$A:$AE,31,0)</f>
        <v>1025.2</v>
      </c>
      <c r="AF80" s="13">
        <f>VLOOKUP(A:A,[1]TDSheet!$A:$AF,32,0)</f>
        <v>1059.2</v>
      </c>
      <c r="AG80" s="13">
        <f>VLOOKUP(A:A,[1]TDSheet!$A:$AG,33,0)</f>
        <v>970.6</v>
      </c>
      <c r="AH80" s="13">
        <f>VLOOKUP(A:A,[3]TDSheet!$A:$D,4,0)</f>
        <v>869</v>
      </c>
      <c r="AI80" s="13" t="str">
        <f>VLOOKUP(A:A,[1]TDSheet!$A:$AI,35,0)</f>
        <v>оконч</v>
      </c>
      <c r="AJ80" s="13">
        <f t="shared" si="22"/>
        <v>0</v>
      </c>
      <c r="AK80" s="13">
        <f t="shared" si="23"/>
        <v>489.99999999999994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6004</v>
      </c>
      <c r="D81" s="8">
        <v>10907</v>
      </c>
      <c r="E81" s="8">
        <v>11676</v>
      </c>
      <c r="F81" s="8">
        <v>5133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11792</v>
      </c>
      <c r="K81" s="13">
        <f t="shared" si="18"/>
        <v>-116</v>
      </c>
      <c r="L81" s="13">
        <f>VLOOKUP(A:A,[1]TDSheet!$A:$M,13,0)</f>
        <v>2200</v>
      </c>
      <c r="M81" s="13">
        <f>VLOOKUP(A:A,[1]TDSheet!$A:$V,22,0)</f>
        <v>2100</v>
      </c>
      <c r="N81" s="13">
        <f>VLOOKUP(A:A,[1]TDSheet!$A:$X,24,0)</f>
        <v>2000</v>
      </c>
      <c r="O81" s="13"/>
      <c r="P81" s="13"/>
      <c r="Q81" s="13"/>
      <c r="R81" s="13"/>
      <c r="S81" s="13"/>
      <c r="T81" s="13"/>
      <c r="U81" s="13"/>
      <c r="V81" s="15"/>
      <c r="W81" s="13">
        <f t="shared" si="19"/>
        <v>2155.1999999999998</v>
      </c>
      <c r="X81" s="15">
        <v>2800</v>
      </c>
      <c r="Y81" s="16">
        <f t="shared" si="20"/>
        <v>6.6040274684484048</v>
      </c>
      <c r="Z81" s="13">
        <f t="shared" si="21"/>
        <v>2.381681514476615</v>
      </c>
      <c r="AA81" s="13"/>
      <c r="AB81" s="13"/>
      <c r="AC81" s="13"/>
      <c r="AD81" s="13">
        <f>VLOOKUP(A:A,[1]TDSheet!$A:$AD,30,0)</f>
        <v>900</v>
      </c>
      <c r="AE81" s="13">
        <f>VLOOKUP(A:A,[1]TDSheet!$A:$AE,31,0)</f>
        <v>2268.1999999999998</v>
      </c>
      <c r="AF81" s="13">
        <f>VLOOKUP(A:A,[1]TDSheet!$A:$AF,32,0)</f>
        <v>2072.4</v>
      </c>
      <c r="AG81" s="13">
        <f>VLOOKUP(A:A,[1]TDSheet!$A:$AG,33,0)</f>
        <v>1981.2</v>
      </c>
      <c r="AH81" s="13">
        <f>VLOOKUP(A:A,[3]TDSheet!$A:$D,4,0)</f>
        <v>1617</v>
      </c>
      <c r="AI81" s="13" t="str">
        <f>VLOOKUP(A:A,[1]TDSheet!$A:$AI,35,0)</f>
        <v>ябсент</v>
      </c>
      <c r="AJ81" s="13">
        <f t="shared" si="22"/>
        <v>0</v>
      </c>
      <c r="AK81" s="13">
        <f t="shared" si="23"/>
        <v>979.99999999999989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462</v>
      </c>
      <c r="D82" s="8">
        <v>360</v>
      </c>
      <c r="E82" s="8">
        <v>789</v>
      </c>
      <c r="F82" s="8">
        <v>19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820</v>
      </c>
      <c r="K82" s="13">
        <f t="shared" si="18"/>
        <v>-31</v>
      </c>
      <c r="L82" s="13">
        <f>VLOOKUP(A:A,[1]TDSheet!$A:$M,13,0)</f>
        <v>70</v>
      </c>
      <c r="M82" s="13">
        <f>VLOOKUP(A:A,[1]TDSheet!$A:$V,22,0)</f>
        <v>250</v>
      </c>
      <c r="N82" s="13">
        <f>VLOOKUP(A:A,[1]TDSheet!$A:$X,24,0)</f>
        <v>250</v>
      </c>
      <c r="O82" s="13"/>
      <c r="P82" s="13"/>
      <c r="Q82" s="13"/>
      <c r="R82" s="13"/>
      <c r="S82" s="13"/>
      <c r="T82" s="13"/>
      <c r="U82" s="13"/>
      <c r="V82" s="15"/>
      <c r="W82" s="13">
        <f t="shared" si="19"/>
        <v>157.80000000000001</v>
      </c>
      <c r="X82" s="15">
        <v>400</v>
      </c>
      <c r="Y82" s="16">
        <f t="shared" si="20"/>
        <v>6.2674271229404308</v>
      </c>
      <c r="Z82" s="13">
        <f t="shared" si="21"/>
        <v>0.12040557667934093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157.19999999999999</v>
      </c>
      <c r="AF82" s="13">
        <f>VLOOKUP(A:A,[1]TDSheet!$A:$AF,32,0)</f>
        <v>148.6</v>
      </c>
      <c r="AG82" s="13">
        <f>VLOOKUP(A:A,[1]TDSheet!$A:$AG,33,0)</f>
        <v>106</v>
      </c>
      <c r="AH82" s="13">
        <f>VLOOKUP(A:A,[3]TDSheet!$A:$D,4,0)</f>
        <v>238</v>
      </c>
      <c r="AI82" s="13">
        <f>VLOOKUP(A:A,[1]TDSheet!$A:$AI,35,0)</f>
        <v>0</v>
      </c>
      <c r="AJ82" s="13">
        <f t="shared" si="22"/>
        <v>0</v>
      </c>
      <c r="AK82" s="13">
        <f t="shared" si="23"/>
        <v>160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489.76799999999997</v>
      </c>
      <c r="D83" s="8">
        <v>466.54300000000001</v>
      </c>
      <c r="E83" s="8">
        <v>483.74</v>
      </c>
      <c r="F83" s="8">
        <v>468.40499999999997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466.91199999999998</v>
      </c>
      <c r="K83" s="13">
        <f t="shared" si="18"/>
        <v>16.828000000000031</v>
      </c>
      <c r="L83" s="13">
        <f>VLOOKUP(A:A,[1]TDSheet!$A:$M,13,0)</f>
        <v>0</v>
      </c>
      <c r="M83" s="13">
        <f>VLOOKUP(A:A,[1]TDSheet!$A:$V,22,0)</f>
        <v>0</v>
      </c>
      <c r="N83" s="13">
        <f>VLOOKUP(A:A,[1]TDSheet!$A:$X,24,0)</f>
        <v>60</v>
      </c>
      <c r="O83" s="13"/>
      <c r="P83" s="13"/>
      <c r="Q83" s="13"/>
      <c r="R83" s="13"/>
      <c r="S83" s="13"/>
      <c r="T83" s="13"/>
      <c r="U83" s="13"/>
      <c r="V83" s="15"/>
      <c r="W83" s="13">
        <f t="shared" si="19"/>
        <v>96.748000000000005</v>
      </c>
      <c r="X83" s="15">
        <v>100</v>
      </c>
      <c r="Y83" s="16">
        <f t="shared" si="20"/>
        <v>6.4952763881423898</v>
      </c>
      <c r="Z83" s="13">
        <f t="shared" si="21"/>
        <v>4.8414954314301069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180.15440000000001</v>
      </c>
      <c r="AF83" s="13">
        <f>VLOOKUP(A:A,[1]TDSheet!$A:$AF,32,0)</f>
        <v>157.8554</v>
      </c>
      <c r="AG83" s="13">
        <f>VLOOKUP(A:A,[1]TDSheet!$A:$AG,33,0)</f>
        <v>102.465</v>
      </c>
      <c r="AH83" s="13">
        <f>VLOOKUP(A:A,[3]TDSheet!$A:$D,4,0)</f>
        <v>81.010000000000005</v>
      </c>
      <c r="AI83" s="13">
        <f>VLOOKUP(A:A,[1]TDSheet!$A:$AI,35,0)</f>
        <v>0</v>
      </c>
      <c r="AJ83" s="13">
        <f t="shared" si="22"/>
        <v>0</v>
      </c>
      <c r="AK83" s="13">
        <f t="shared" si="23"/>
        <v>100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168</v>
      </c>
      <c r="D84" s="8">
        <v>465</v>
      </c>
      <c r="E84" s="8">
        <v>406</v>
      </c>
      <c r="F84" s="8">
        <v>213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430</v>
      </c>
      <c r="K84" s="13">
        <f t="shared" si="18"/>
        <v>-24</v>
      </c>
      <c r="L84" s="13">
        <f>VLOOKUP(A:A,[1]TDSheet!$A:$M,13,0)</f>
        <v>50</v>
      </c>
      <c r="M84" s="13">
        <f>VLOOKUP(A:A,[1]TDSheet!$A:$V,22,0)</f>
        <v>70</v>
      </c>
      <c r="N84" s="13">
        <f>VLOOKUP(A:A,[1]TDSheet!$A:$X,24,0)</f>
        <v>70</v>
      </c>
      <c r="O84" s="13"/>
      <c r="P84" s="13"/>
      <c r="Q84" s="13"/>
      <c r="R84" s="13"/>
      <c r="S84" s="13"/>
      <c r="T84" s="13"/>
      <c r="U84" s="13"/>
      <c r="V84" s="15"/>
      <c r="W84" s="13">
        <f t="shared" si="19"/>
        <v>81.2</v>
      </c>
      <c r="X84" s="15">
        <v>120</v>
      </c>
      <c r="Y84" s="16">
        <f t="shared" si="20"/>
        <v>6.4408866995073888</v>
      </c>
      <c r="Z84" s="13">
        <f t="shared" si="21"/>
        <v>2.6231527093596059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75.2</v>
      </c>
      <c r="AF84" s="13">
        <f>VLOOKUP(A:A,[1]TDSheet!$A:$AF,32,0)</f>
        <v>73.599999999999994</v>
      </c>
      <c r="AG84" s="13">
        <f>VLOOKUP(A:A,[1]TDSheet!$A:$AG,33,0)</f>
        <v>74.599999999999994</v>
      </c>
      <c r="AH84" s="13">
        <f>VLOOKUP(A:A,[3]TDSheet!$A:$D,4,0)</f>
        <v>114</v>
      </c>
      <c r="AI84" s="13">
        <f>VLOOKUP(A:A,[1]TDSheet!$A:$AI,35,0)</f>
        <v>0</v>
      </c>
      <c r="AJ84" s="13">
        <f t="shared" si="22"/>
        <v>0</v>
      </c>
      <c r="AK84" s="13">
        <f t="shared" si="23"/>
        <v>48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51.356000000000002</v>
      </c>
      <c r="D85" s="8">
        <v>69.200999999999993</v>
      </c>
      <c r="E85" s="8">
        <v>81.778999999999996</v>
      </c>
      <c r="F85" s="8">
        <v>35.883000000000003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82.51</v>
      </c>
      <c r="K85" s="13">
        <f t="shared" si="18"/>
        <v>-0.73100000000000875</v>
      </c>
      <c r="L85" s="13">
        <f>VLOOKUP(A:A,[1]TDSheet!$A:$M,13,0)</f>
        <v>30</v>
      </c>
      <c r="M85" s="13">
        <f>VLOOKUP(A:A,[1]TDSheet!$A:$V,22,0)</f>
        <v>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/>
      <c r="W85" s="13">
        <f t="shared" si="19"/>
        <v>16.355799999999999</v>
      </c>
      <c r="X85" s="15">
        <v>40</v>
      </c>
      <c r="Y85" s="16">
        <f t="shared" si="20"/>
        <v>6.4737279741743006</v>
      </c>
      <c r="Z85" s="13">
        <f t="shared" si="21"/>
        <v>2.1939006346372545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18.098800000000001</v>
      </c>
      <c r="AF85" s="13">
        <f>VLOOKUP(A:A,[1]TDSheet!$A:$AF,32,0)</f>
        <v>17.0274</v>
      </c>
      <c r="AG85" s="13">
        <f>VLOOKUP(A:A,[1]TDSheet!$A:$AG,33,0)</f>
        <v>16.210799999999999</v>
      </c>
      <c r="AH85" s="13">
        <f>VLOOKUP(A:A,[3]TDSheet!$A:$D,4,0)</f>
        <v>22.957000000000001</v>
      </c>
      <c r="AI85" s="13">
        <f>VLOOKUP(A:A,[1]TDSheet!$A:$AI,35,0)</f>
        <v>0</v>
      </c>
      <c r="AJ85" s="13">
        <f t="shared" si="22"/>
        <v>0</v>
      </c>
      <c r="AK85" s="13">
        <f t="shared" si="23"/>
        <v>40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393</v>
      </c>
      <c r="D86" s="8">
        <v>1119</v>
      </c>
      <c r="E86" s="8">
        <v>886</v>
      </c>
      <c r="F86" s="8">
        <v>603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911</v>
      </c>
      <c r="K86" s="13">
        <f t="shared" si="18"/>
        <v>-25</v>
      </c>
      <c r="L86" s="13">
        <f>VLOOKUP(A:A,[1]TDSheet!$A:$M,13,0)</f>
        <v>150</v>
      </c>
      <c r="M86" s="13">
        <f>VLOOKUP(A:A,[1]TDSheet!$A:$V,22,0)</f>
        <v>50</v>
      </c>
      <c r="N86" s="13">
        <f>VLOOKUP(A:A,[1]TDSheet!$A:$X,24,0)</f>
        <v>200</v>
      </c>
      <c r="O86" s="13"/>
      <c r="P86" s="13"/>
      <c r="Q86" s="13"/>
      <c r="R86" s="13"/>
      <c r="S86" s="13"/>
      <c r="T86" s="13"/>
      <c r="U86" s="13"/>
      <c r="V86" s="15"/>
      <c r="W86" s="13">
        <f t="shared" si="19"/>
        <v>177.2</v>
      </c>
      <c r="X86" s="15">
        <v>200</v>
      </c>
      <c r="Y86" s="16">
        <f t="shared" si="20"/>
        <v>6.788939051918736</v>
      </c>
      <c r="Z86" s="13">
        <f t="shared" si="21"/>
        <v>3.40293453724605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253</v>
      </c>
      <c r="AF86" s="13">
        <f>VLOOKUP(A:A,[1]TDSheet!$A:$AF,32,0)</f>
        <v>188</v>
      </c>
      <c r="AG86" s="13">
        <f>VLOOKUP(A:A,[1]TDSheet!$A:$AG,33,0)</f>
        <v>207.2</v>
      </c>
      <c r="AH86" s="13">
        <f>VLOOKUP(A:A,[3]TDSheet!$A:$D,4,0)</f>
        <v>158</v>
      </c>
      <c r="AI86" s="13">
        <f>VLOOKUP(A:A,[1]TDSheet!$A:$AI,35,0)</f>
        <v>0</v>
      </c>
      <c r="AJ86" s="13">
        <f t="shared" si="22"/>
        <v>0</v>
      </c>
      <c r="AK86" s="13">
        <f t="shared" si="23"/>
        <v>40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307</v>
      </c>
      <c r="D87" s="8">
        <v>1368</v>
      </c>
      <c r="E87" s="8">
        <v>952</v>
      </c>
      <c r="F87" s="8">
        <v>32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967</v>
      </c>
      <c r="K87" s="13">
        <f t="shared" si="18"/>
        <v>-15</v>
      </c>
      <c r="L87" s="13">
        <f>VLOOKUP(A:A,[1]TDSheet!$A:$M,13,0)</f>
        <v>150</v>
      </c>
      <c r="M87" s="13">
        <f>VLOOKUP(A:A,[1]TDSheet!$A:$V,22,0)</f>
        <v>300</v>
      </c>
      <c r="N87" s="13">
        <f>VLOOKUP(A:A,[1]TDSheet!$A:$X,24,0)</f>
        <v>250</v>
      </c>
      <c r="O87" s="13"/>
      <c r="P87" s="13"/>
      <c r="Q87" s="13"/>
      <c r="R87" s="13"/>
      <c r="S87" s="13"/>
      <c r="T87" s="13"/>
      <c r="U87" s="13"/>
      <c r="V87" s="15"/>
      <c r="W87" s="13">
        <f t="shared" si="19"/>
        <v>190.4</v>
      </c>
      <c r="X87" s="15">
        <v>420</v>
      </c>
      <c r="Y87" s="16">
        <f t="shared" si="20"/>
        <v>6.0504201680672267</v>
      </c>
      <c r="Z87" s="13">
        <f t="shared" si="21"/>
        <v>0.16806722689075629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92.4</v>
      </c>
      <c r="AF87" s="13">
        <f>VLOOKUP(A:A,[1]TDSheet!$A:$AF,32,0)</f>
        <v>100.2</v>
      </c>
      <c r="AG87" s="13">
        <f>VLOOKUP(A:A,[1]TDSheet!$A:$AG,33,0)</f>
        <v>78.2</v>
      </c>
      <c r="AH87" s="13">
        <f>VLOOKUP(A:A,[3]TDSheet!$A:$D,4,0)</f>
        <v>227</v>
      </c>
      <c r="AI87" s="13" t="str">
        <f>VLOOKUP(A:A,[1]TDSheet!$A:$AI,35,0)</f>
        <v>мелакц</v>
      </c>
      <c r="AJ87" s="13">
        <f t="shared" si="22"/>
        <v>0</v>
      </c>
      <c r="AK87" s="13">
        <f t="shared" si="23"/>
        <v>126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315.23599999999999</v>
      </c>
      <c r="D88" s="8">
        <v>306.22899999999998</v>
      </c>
      <c r="E88" s="8">
        <v>470.41699999999997</v>
      </c>
      <c r="F88" s="8">
        <v>149.345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467.892</v>
      </c>
      <c r="K88" s="13">
        <f t="shared" si="18"/>
        <v>2.5249999999999773</v>
      </c>
      <c r="L88" s="13">
        <f>VLOOKUP(A:A,[1]TDSheet!$A:$M,13,0)</f>
        <v>100</v>
      </c>
      <c r="M88" s="13">
        <f>VLOOKUP(A:A,[1]TDSheet!$A:$V,22,0)</f>
        <v>120</v>
      </c>
      <c r="N88" s="13">
        <f>VLOOKUP(A:A,[1]TDSheet!$A:$X,24,0)</f>
        <v>130</v>
      </c>
      <c r="O88" s="13"/>
      <c r="P88" s="13"/>
      <c r="Q88" s="13"/>
      <c r="R88" s="13"/>
      <c r="S88" s="13"/>
      <c r="T88" s="13"/>
      <c r="U88" s="13"/>
      <c r="V88" s="15"/>
      <c r="W88" s="13">
        <f t="shared" si="19"/>
        <v>94.083399999999997</v>
      </c>
      <c r="X88" s="15">
        <v>120</v>
      </c>
      <c r="Y88" s="16">
        <f t="shared" si="20"/>
        <v>6.5829359908336649</v>
      </c>
      <c r="Z88" s="13">
        <f t="shared" si="21"/>
        <v>1.587368228614187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102.41980000000001</v>
      </c>
      <c r="AF88" s="13">
        <f>VLOOKUP(A:A,[1]TDSheet!$A:$AF,32,0)</f>
        <v>104.6908</v>
      </c>
      <c r="AG88" s="13">
        <f>VLOOKUP(A:A,[1]TDSheet!$A:$AG,33,0)</f>
        <v>84.633799999999994</v>
      </c>
      <c r="AH88" s="13">
        <f>VLOOKUP(A:A,[3]TDSheet!$A:$D,4,0)</f>
        <v>79.680999999999997</v>
      </c>
      <c r="AI88" s="13">
        <f>VLOOKUP(A:A,[1]TDSheet!$A:$AI,35,0)</f>
        <v>0</v>
      </c>
      <c r="AJ88" s="13">
        <f t="shared" si="22"/>
        <v>0</v>
      </c>
      <c r="AK88" s="13">
        <f t="shared" si="23"/>
        <v>120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3465.3069999999998</v>
      </c>
      <c r="D89" s="8">
        <v>3688.5039999999999</v>
      </c>
      <c r="E89" s="8">
        <v>5242.2049999999999</v>
      </c>
      <c r="F89" s="8">
        <v>1861.4829999999999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5258.4279999999999</v>
      </c>
      <c r="K89" s="13">
        <f t="shared" si="18"/>
        <v>-16.222999999999956</v>
      </c>
      <c r="L89" s="13">
        <f>VLOOKUP(A:A,[1]TDSheet!$A:$M,13,0)</f>
        <v>900</v>
      </c>
      <c r="M89" s="13">
        <f>VLOOKUP(A:A,[1]TDSheet!$A:$V,22,0)</f>
        <v>1500</v>
      </c>
      <c r="N89" s="13">
        <f>VLOOKUP(A:A,[1]TDSheet!$A:$X,24,0)</f>
        <v>1500</v>
      </c>
      <c r="O89" s="13"/>
      <c r="P89" s="13"/>
      <c r="Q89" s="13"/>
      <c r="R89" s="13"/>
      <c r="S89" s="13"/>
      <c r="T89" s="13"/>
      <c r="U89" s="13"/>
      <c r="V89" s="15"/>
      <c r="W89" s="13">
        <f t="shared" si="19"/>
        <v>1048.441</v>
      </c>
      <c r="X89" s="15">
        <v>1100</v>
      </c>
      <c r="Y89" s="16">
        <f t="shared" si="20"/>
        <v>6.5444626831648129</v>
      </c>
      <c r="Z89" s="13">
        <f t="shared" si="21"/>
        <v>1.7754771131613509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1056.9248</v>
      </c>
      <c r="AF89" s="13">
        <f>VLOOKUP(A:A,[1]TDSheet!$A:$AF,32,0)</f>
        <v>1017.7314</v>
      </c>
      <c r="AG89" s="13">
        <f>VLOOKUP(A:A,[1]TDSheet!$A:$AG,33,0)</f>
        <v>990.45480000000009</v>
      </c>
      <c r="AH89" s="13">
        <f>VLOOKUP(A:A,[3]TDSheet!$A:$D,4,0)</f>
        <v>683.68100000000004</v>
      </c>
      <c r="AI89" s="13" t="str">
        <f>VLOOKUP(A:A,[1]TDSheet!$A:$AI,35,0)</f>
        <v>оконч</v>
      </c>
      <c r="AJ89" s="13">
        <f t="shared" si="22"/>
        <v>0</v>
      </c>
      <c r="AK89" s="13">
        <f t="shared" si="23"/>
        <v>1100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3751.0189999999998</v>
      </c>
      <c r="D90" s="8">
        <v>8010.1229999999996</v>
      </c>
      <c r="E90" s="8">
        <v>6290.0410000000002</v>
      </c>
      <c r="F90" s="8">
        <v>5371.9160000000002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6478.9219999999996</v>
      </c>
      <c r="K90" s="13">
        <f t="shared" si="18"/>
        <v>-188.8809999999994</v>
      </c>
      <c r="L90" s="13">
        <f>VLOOKUP(A:A,[1]TDSheet!$A:$M,13,0)</f>
        <v>1500</v>
      </c>
      <c r="M90" s="13">
        <f>VLOOKUP(A:A,[1]TDSheet!$A:$V,22,0)</f>
        <v>300</v>
      </c>
      <c r="N90" s="13">
        <f>VLOOKUP(A:A,[1]TDSheet!$A:$X,24,0)</f>
        <v>1200</v>
      </c>
      <c r="O90" s="13"/>
      <c r="P90" s="13"/>
      <c r="Q90" s="13"/>
      <c r="R90" s="13"/>
      <c r="S90" s="13"/>
      <c r="T90" s="13"/>
      <c r="U90" s="13"/>
      <c r="V90" s="15">
        <v>1000</v>
      </c>
      <c r="W90" s="13">
        <f t="shared" si="19"/>
        <v>1258.0082</v>
      </c>
      <c r="X90" s="15"/>
      <c r="Y90" s="16">
        <f t="shared" si="20"/>
        <v>7.4498051761506812</v>
      </c>
      <c r="Z90" s="13">
        <f t="shared" si="21"/>
        <v>4.2701756634018766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1163.0891999999999</v>
      </c>
      <c r="AF90" s="13">
        <f>VLOOKUP(A:A,[1]TDSheet!$A:$AF,32,0)</f>
        <v>1170.7793999999999</v>
      </c>
      <c r="AG90" s="13">
        <f>VLOOKUP(A:A,[1]TDSheet!$A:$AG,33,0)</f>
        <v>1068.8409999999999</v>
      </c>
      <c r="AH90" s="13">
        <f>VLOOKUP(A:A,[3]TDSheet!$A:$D,4,0)</f>
        <v>948.27700000000004</v>
      </c>
      <c r="AI90" s="13" t="str">
        <f>VLOOKUP(A:A,[1]TDSheet!$A:$AI,35,0)</f>
        <v>ябсент</v>
      </c>
      <c r="AJ90" s="13">
        <f t="shared" si="22"/>
        <v>1000</v>
      </c>
      <c r="AK90" s="13">
        <f t="shared" si="23"/>
        <v>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4156.1869999999999</v>
      </c>
      <c r="D91" s="8">
        <v>9698.4920000000002</v>
      </c>
      <c r="E91" s="8">
        <v>7288.0420000000004</v>
      </c>
      <c r="F91" s="8">
        <v>6376.2709999999997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7573.1679999999997</v>
      </c>
      <c r="K91" s="13">
        <f t="shared" si="18"/>
        <v>-285.12599999999929</v>
      </c>
      <c r="L91" s="13">
        <f>VLOOKUP(A:A,[1]TDSheet!$A:$M,13,0)</f>
        <v>1100</v>
      </c>
      <c r="M91" s="13">
        <f>VLOOKUP(A:A,[1]TDSheet!$A:$V,22,0)</f>
        <v>0</v>
      </c>
      <c r="N91" s="13">
        <f>VLOOKUP(A:A,[1]TDSheet!$A:$X,24,0)</f>
        <v>1000</v>
      </c>
      <c r="O91" s="13"/>
      <c r="P91" s="13"/>
      <c r="Q91" s="13"/>
      <c r="R91" s="13"/>
      <c r="S91" s="13"/>
      <c r="T91" s="13"/>
      <c r="U91" s="13"/>
      <c r="V91" s="15">
        <v>1000</v>
      </c>
      <c r="W91" s="13">
        <f t="shared" si="19"/>
        <v>1457.6084000000001</v>
      </c>
      <c r="X91" s="15"/>
      <c r="Y91" s="16">
        <f t="shared" si="20"/>
        <v>6.5012461508866171</v>
      </c>
      <c r="Z91" s="13">
        <f t="shared" si="21"/>
        <v>4.3744746531372893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1921.4776000000002</v>
      </c>
      <c r="AF91" s="13">
        <f>VLOOKUP(A:A,[1]TDSheet!$A:$AF,32,0)</f>
        <v>1820.1221999999998</v>
      </c>
      <c r="AG91" s="13">
        <f>VLOOKUP(A:A,[1]TDSheet!$A:$AG,33,0)</f>
        <v>1742.1896000000002</v>
      </c>
      <c r="AH91" s="13">
        <f>VLOOKUP(A:A,[3]TDSheet!$A:$D,4,0)</f>
        <v>1379.258</v>
      </c>
      <c r="AI91" s="13" t="str">
        <f>VLOOKUP(A:A,[1]TDSheet!$A:$AI,35,0)</f>
        <v>сниж</v>
      </c>
      <c r="AJ91" s="13">
        <f t="shared" si="22"/>
        <v>1000</v>
      </c>
      <c r="AK91" s="13">
        <f t="shared" si="23"/>
        <v>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176.93799999999999</v>
      </c>
      <c r="D92" s="8">
        <v>180.62100000000001</v>
      </c>
      <c r="E92" s="8">
        <v>224.63300000000001</v>
      </c>
      <c r="F92" s="8">
        <v>132.11099999999999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226.31299999999999</v>
      </c>
      <c r="K92" s="13">
        <f t="shared" si="18"/>
        <v>-1.6799999999999784</v>
      </c>
      <c r="L92" s="13">
        <f>VLOOKUP(A:A,[1]TDSheet!$A:$M,13,0)</f>
        <v>20</v>
      </c>
      <c r="M92" s="13">
        <f>VLOOKUP(A:A,[1]TDSheet!$A:$V,22,0)</f>
        <v>30</v>
      </c>
      <c r="N92" s="13">
        <f>VLOOKUP(A:A,[1]TDSheet!$A:$X,24,0)</f>
        <v>50</v>
      </c>
      <c r="O92" s="13"/>
      <c r="P92" s="13"/>
      <c r="Q92" s="13"/>
      <c r="R92" s="13"/>
      <c r="S92" s="13"/>
      <c r="T92" s="13"/>
      <c r="U92" s="13"/>
      <c r="V92" s="15"/>
      <c r="W92" s="13">
        <f t="shared" si="19"/>
        <v>44.926600000000001</v>
      </c>
      <c r="X92" s="15">
        <v>60</v>
      </c>
      <c r="Y92" s="16">
        <f t="shared" si="20"/>
        <v>6.5019609763480872</v>
      </c>
      <c r="Z92" s="13">
        <f t="shared" si="21"/>
        <v>2.940596439525804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44.080399999999997</v>
      </c>
      <c r="AF92" s="13">
        <f>VLOOKUP(A:A,[1]TDSheet!$A:$AF,32,0)</f>
        <v>46.436799999999998</v>
      </c>
      <c r="AG92" s="13">
        <f>VLOOKUP(A:A,[1]TDSheet!$A:$AG,33,0)</f>
        <v>41.861200000000004</v>
      </c>
      <c r="AH92" s="13">
        <f>VLOOKUP(A:A,[3]TDSheet!$A:$D,4,0)</f>
        <v>67.36</v>
      </c>
      <c r="AI92" s="13">
        <f>VLOOKUP(A:A,[1]TDSheet!$A:$AI,35,0)</f>
        <v>0</v>
      </c>
      <c r="AJ92" s="13">
        <f t="shared" si="22"/>
        <v>0</v>
      </c>
      <c r="AK92" s="13">
        <f t="shared" si="23"/>
        <v>60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108</v>
      </c>
      <c r="D93" s="8">
        <v>51</v>
      </c>
      <c r="E93" s="8">
        <v>158</v>
      </c>
      <c r="F93" s="8"/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179</v>
      </c>
      <c r="K93" s="13">
        <f t="shared" si="18"/>
        <v>-21</v>
      </c>
      <c r="L93" s="13">
        <f>VLOOKUP(A:A,[1]TDSheet!$A:$M,13,0)</f>
        <v>30</v>
      </c>
      <c r="M93" s="13">
        <f>VLOOKUP(A:A,[1]TDSheet!$A:$V,22,0)</f>
        <v>50</v>
      </c>
      <c r="N93" s="13">
        <f>VLOOKUP(A:A,[1]TDSheet!$A:$X,24,0)</f>
        <v>50</v>
      </c>
      <c r="O93" s="13"/>
      <c r="P93" s="13"/>
      <c r="Q93" s="13"/>
      <c r="R93" s="13"/>
      <c r="S93" s="13"/>
      <c r="T93" s="13"/>
      <c r="U93" s="13"/>
      <c r="V93" s="15"/>
      <c r="W93" s="13">
        <f t="shared" si="19"/>
        <v>31.6</v>
      </c>
      <c r="X93" s="15">
        <v>70</v>
      </c>
      <c r="Y93" s="16">
        <f t="shared" si="20"/>
        <v>6.3291139240506329</v>
      </c>
      <c r="Z93" s="13">
        <f t="shared" si="21"/>
        <v>0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37</v>
      </c>
      <c r="AF93" s="13">
        <f>VLOOKUP(A:A,[1]TDSheet!$A:$AF,32,0)</f>
        <v>24.4</v>
      </c>
      <c r="AG93" s="13">
        <f>VLOOKUP(A:A,[1]TDSheet!$A:$AG,33,0)</f>
        <v>22</v>
      </c>
      <c r="AH93" s="13">
        <f>VLOOKUP(A:A,[3]TDSheet!$A:$D,4,0)</f>
        <v>56</v>
      </c>
      <c r="AI93" s="13">
        <f>VLOOKUP(A:A,[1]TDSheet!$A:$AI,35,0)</f>
        <v>0</v>
      </c>
      <c r="AJ93" s="13">
        <f t="shared" si="22"/>
        <v>0</v>
      </c>
      <c r="AK93" s="13">
        <f t="shared" si="23"/>
        <v>35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37.677999999999997</v>
      </c>
      <c r="D94" s="8">
        <v>20.379000000000001</v>
      </c>
      <c r="E94" s="8">
        <v>17.481000000000002</v>
      </c>
      <c r="F94" s="8">
        <v>29.416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20.100000000000001</v>
      </c>
      <c r="K94" s="13">
        <f t="shared" si="18"/>
        <v>-2.6189999999999998</v>
      </c>
      <c r="L94" s="13">
        <f>VLOOKUP(A:A,[1]TDSheet!$A:$M,13,0)</f>
        <v>0</v>
      </c>
      <c r="M94" s="13">
        <f>VLOOKUP(A:A,[1]TDSheet!$A:$V,22,0)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/>
      <c r="W94" s="13">
        <f t="shared" si="19"/>
        <v>3.4962000000000004</v>
      </c>
      <c r="X94" s="15"/>
      <c r="Y94" s="16">
        <f t="shared" si="20"/>
        <v>8.4137063097076812</v>
      </c>
      <c r="Z94" s="13">
        <f t="shared" si="21"/>
        <v>8.4137063097076812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5.9926000000000004</v>
      </c>
      <c r="AF94" s="13">
        <f>VLOOKUP(A:A,[1]TDSheet!$A:$AF,32,0)</f>
        <v>5.1351999999999993</v>
      </c>
      <c r="AG94" s="13">
        <f>VLOOKUP(A:A,[1]TDSheet!$A:$AG,33,0)</f>
        <v>2.3548</v>
      </c>
      <c r="AH94" s="13">
        <f>VLOOKUP(A:A,[3]TDSheet!$A:$D,4,0)</f>
        <v>7.4550000000000001</v>
      </c>
      <c r="AI94" s="13" t="str">
        <f>VLOOKUP(A:A,[1]TDSheet!$A:$AI,35,0)</f>
        <v>увел</v>
      </c>
      <c r="AJ94" s="13">
        <f t="shared" si="22"/>
        <v>0</v>
      </c>
      <c r="AK94" s="13">
        <f t="shared" si="23"/>
        <v>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735</v>
      </c>
      <c r="D95" s="8">
        <v>1949</v>
      </c>
      <c r="E95" s="8">
        <v>2417</v>
      </c>
      <c r="F95" s="8">
        <v>235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2551</v>
      </c>
      <c r="K95" s="13">
        <f t="shared" si="18"/>
        <v>-134</v>
      </c>
      <c r="L95" s="13">
        <f>VLOOKUP(A:A,[1]TDSheet!$A:$M,13,0)</f>
        <v>280</v>
      </c>
      <c r="M95" s="13">
        <f>VLOOKUP(A:A,[1]TDSheet!$A:$V,22,0)</f>
        <v>400</v>
      </c>
      <c r="N95" s="13">
        <f>VLOOKUP(A:A,[1]TDSheet!$A:$X,24,0)</f>
        <v>500</v>
      </c>
      <c r="O95" s="13"/>
      <c r="P95" s="13"/>
      <c r="Q95" s="13"/>
      <c r="R95" s="13"/>
      <c r="S95" s="13"/>
      <c r="T95" s="13"/>
      <c r="U95" s="13"/>
      <c r="V95" s="15"/>
      <c r="W95" s="13">
        <f t="shared" si="19"/>
        <v>339.4</v>
      </c>
      <c r="X95" s="15">
        <v>600</v>
      </c>
      <c r="Y95" s="16">
        <f t="shared" si="20"/>
        <v>5.936947554507956</v>
      </c>
      <c r="Z95" s="13">
        <f t="shared" si="21"/>
        <v>0.69239835002946382</v>
      </c>
      <c r="AA95" s="13"/>
      <c r="AB95" s="13"/>
      <c r="AC95" s="13"/>
      <c r="AD95" s="13">
        <f>VLOOKUP(A:A,[1]TDSheet!$A:$AD,30,0)</f>
        <v>720</v>
      </c>
      <c r="AE95" s="13">
        <f>VLOOKUP(A:A,[1]TDSheet!$A:$AE,31,0)</f>
        <v>324.2</v>
      </c>
      <c r="AF95" s="13">
        <f>VLOOKUP(A:A,[1]TDSheet!$A:$AF,32,0)</f>
        <v>282.60000000000002</v>
      </c>
      <c r="AG95" s="13">
        <f>VLOOKUP(A:A,[1]TDSheet!$A:$AG,33,0)</f>
        <v>262.60000000000002</v>
      </c>
      <c r="AH95" s="13">
        <f>VLOOKUP(A:A,[3]TDSheet!$A:$D,4,0)</f>
        <v>476</v>
      </c>
      <c r="AI95" s="13">
        <f>VLOOKUP(A:A,[1]TDSheet!$A:$AI,35,0)</f>
        <v>0</v>
      </c>
      <c r="AJ95" s="13">
        <f t="shared" si="22"/>
        <v>0</v>
      </c>
      <c r="AK95" s="13">
        <f t="shared" si="23"/>
        <v>180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502</v>
      </c>
      <c r="D96" s="8">
        <v>724</v>
      </c>
      <c r="E96" s="8">
        <v>985</v>
      </c>
      <c r="F96" s="8">
        <v>210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1021</v>
      </c>
      <c r="K96" s="13">
        <f t="shared" si="18"/>
        <v>-36</v>
      </c>
      <c r="L96" s="13">
        <f>VLOOKUP(A:A,[1]TDSheet!$A:$M,13,0)</f>
        <v>130</v>
      </c>
      <c r="M96" s="13">
        <f>VLOOKUP(A:A,[1]TDSheet!$A:$V,22,0)</f>
        <v>220</v>
      </c>
      <c r="N96" s="13">
        <f>VLOOKUP(A:A,[1]TDSheet!$A:$X,24,0)</f>
        <v>190</v>
      </c>
      <c r="O96" s="13"/>
      <c r="P96" s="13"/>
      <c r="Q96" s="13"/>
      <c r="R96" s="13"/>
      <c r="S96" s="13"/>
      <c r="T96" s="13"/>
      <c r="U96" s="13"/>
      <c r="V96" s="15"/>
      <c r="W96" s="13">
        <f t="shared" si="19"/>
        <v>197</v>
      </c>
      <c r="X96" s="15">
        <v>400</v>
      </c>
      <c r="Y96" s="16">
        <f t="shared" si="20"/>
        <v>5.8375634517766501</v>
      </c>
      <c r="Z96" s="13">
        <f t="shared" si="21"/>
        <v>1.0659898477157361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172.2</v>
      </c>
      <c r="AF96" s="13">
        <f>VLOOKUP(A:A,[1]TDSheet!$A:$AF,32,0)</f>
        <v>174.6</v>
      </c>
      <c r="AG96" s="13">
        <f>VLOOKUP(A:A,[1]TDSheet!$A:$AG,33,0)</f>
        <v>157.6</v>
      </c>
      <c r="AH96" s="13">
        <f>VLOOKUP(A:A,[3]TDSheet!$A:$D,4,0)</f>
        <v>297</v>
      </c>
      <c r="AI96" s="13">
        <f>VLOOKUP(A:A,[1]TDSheet!$A:$AI,35,0)</f>
        <v>0</v>
      </c>
      <c r="AJ96" s="13">
        <f t="shared" si="22"/>
        <v>0</v>
      </c>
      <c r="AK96" s="13">
        <f t="shared" si="23"/>
        <v>120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505</v>
      </c>
      <c r="D97" s="8">
        <v>1593</v>
      </c>
      <c r="E97" s="8">
        <v>1591</v>
      </c>
      <c r="F97" s="8">
        <v>481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1613</v>
      </c>
      <c r="K97" s="13">
        <f t="shared" si="18"/>
        <v>-22</v>
      </c>
      <c r="L97" s="13">
        <f>VLOOKUP(A:A,[1]TDSheet!$A:$M,13,0)</f>
        <v>280</v>
      </c>
      <c r="M97" s="13">
        <f>VLOOKUP(A:A,[1]TDSheet!$A:$V,22,0)</f>
        <v>100</v>
      </c>
      <c r="N97" s="13">
        <f>VLOOKUP(A:A,[1]TDSheet!$A:$X,24,0)</f>
        <v>250</v>
      </c>
      <c r="O97" s="13"/>
      <c r="P97" s="13"/>
      <c r="Q97" s="13"/>
      <c r="R97" s="13"/>
      <c r="S97" s="13"/>
      <c r="T97" s="13"/>
      <c r="U97" s="13"/>
      <c r="V97" s="15"/>
      <c r="W97" s="13">
        <f t="shared" si="19"/>
        <v>258.2</v>
      </c>
      <c r="X97" s="15">
        <v>500</v>
      </c>
      <c r="Y97" s="16">
        <f t="shared" si="20"/>
        <v>6.2393493415956627</v>
      </c>
      <c r="Z97" s="13">
        <f t="shared" si="21"/>
        <v>1.86289697908598</v>
      </c>
      <c r="AA97" s="13"/>
      <c r="AB97" s="13"/>
      <c r="AC97" s="13"/>
      <c r="AD97" s="13">
        <f>VLOOKUP(A:A,[1]TDSheet!$A:$AD,30,0)</f>
        <v>300</v>
      </c>
      <c r="AE97" s="13">
        <f>VLOOKUP(A:A,[1]TDSheet!$A:$AE,31,0)</f>
        <v>246.4</v>
      </c>
      <c r="AF97" s="13">
        <f>VLOOKUP(A:A,[1]TDSheet!$A:$AF,32,0)</f>
        <v>240.4</v>
      </c>
      <c r="AG97" s="13">
        <f>VLOOKUP(A:A,[1]TDSheet!$A:$AG,33,0)</f>
        <v>244.2</v>
      </c>
      <c r="AH97" s="13">
        <f>VLOOKUP(A:A,[3]TDSheet!$A:$D,4,0)</f>
        <v>381</v>
      </c>
      <c r="AI97" s="13">
        <f>VLOOKUP(A:A,[1]TDSheet!$A:$AI,35,0)</f>
        <v>0</v>
      </c>
      <c r="AJ97" s="13">
        <f t="shared" si="22"/>
        <v>0</v>
      </c>
      <c r="AK97" s="13">
        <f t="shared" si="23"/>
        <v>150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356</v>
      </c>
      <c r="D98" s="8">
        <v>885</v>
      </c>
      <c r="E98" s="8">
        <v>820</v>
      </c>
      <c r="F98" s="8">
        <v>403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839</v>
      </c>
      <c r="K98" s="13">
        <f t="shared" si="18"/>
        <v>-19</v>
      </c>
      <c r="L98" s="13">
        <f>VLOOKUP(A:A,[1]TDSheet!$A:$M,13,0)</f>
        <v>100</v>
      </c>
      <c r="M98" s="13">
        <f>VLOOKUP(A:A,[1]TDSheet!$A:$V,22,0)</f>
        <v>50</v>
      </c>
      <c r="N98" s="13">
        <f>VLOOKUP(A:A,[1]TDSheet!$A:$X,24,0)</f>
        <v>170</v>
      </c>
      <c r="O98" s="13"/>
      <c r="P98" s="13"/>
      <c r="Q98" s="13"/>
      <c r="R98" s="13"/>
      <c r="S98" s="13"/>
      <c r="T98" s="13"/>
      <c r="U98" s="13"/>
      <c r="V98" s="15"/>
      <c r="W98" s="13">
        <f t="shared" si="19"/>
        <v>164</v>
      </c>
      <c r="X98" s="15">
        <v>300</v>
      </c>
      <c r="Y98" s="16">
        <f t="shared" si="20"/>
        <v>6.2378048780487809</v>
      </c>
      <c r="Z98" s="13">
        <f t="shared" si="21"/>
        <v>2.4573170731707319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165</v>
      </c>
      <c r="AF98" s="13">
        <f>VLOOKUP(A:A,[1]TDSheet!$A:$AF,32,0)</f>
        <v>167.8</v>
      </c>
      <c r="AG98" s="13">
        <f>VLOOKUP(A:A,[1]TDSheet!$A:$AG,33,0)</f>
        <v>156.4</v>
      </c>
      <c r="AH98" s="13">
        <f>VLOOKUP(A:A,[3]TDSheet!$A:$D,4,0)</f>
        <v>231</v>
      </c>
      <c r="AI98" s="13">
        <f>VLOOKUP(A:A,[1]TDSheet!$A:$AI,35,0)</f>
        <v>0</v>
      </c>
      <c r="AJ98" s="13">
        <f t="shared" si="22"/>
        <v>0</v>
      </c>
      <c r="AK98" s="13">
        <f t="shared" si="23"/>
        <v>90</v>
      </c>
      <c r="AL98" s="13"/>
      <c r="AM98" s="13"/>
      <c r="AN98" s="13"/>
    </row>
    <row r="99" spans="1:40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>
        <v>60</v>
      </c>
      <c r="E99" s="8">
        <v>60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60</v>
      </c>
      <c r="K99" s="13">
        <f t="shared" si="18"/>
        <v>0</v>
      </c>
      <c r="L99" s="13">
        <f>VLOOKUP(A:A,[1]TDSheet!$A:$M,13,0)</f>
        <v>0</v>
      </c>
      <c r="M99" s="13">
        <f>VLOOKUP(A:A,[1]TDSheet!$A:$V,22,0)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19"/>
        <v>0</v>
      </c>
      <c r="X99" s="15"/>
      <c r="Y99" s="16" t="e">
        <f t="shared" si="20"/>
        <v>#DIV/0!</v>
      </c>
      <c r="Z99" s="13" t="e">
        <f t="shared" si="21"/>
        <v>#DIV/0!</v>
      </c>
      <c r="AA99" s="13"/>
      <c r="AB99" s="13"/>
      <c r="AC99" s="13"/>
      <c r="AD99" s="13">
        <f>VLOOKUP(A:A,[1]TDSheet!$A:$AD,30,0)</f>
        <v>60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22"/>
        <v>0</v>
      </c>
      <c r="AK99" s="13">
        <f t="shared" si="23"/>
        <v>0</v>
      </c>
      <c r="AL99" s="13"/>
      <c r="AM99" s="13"/>
      <c r="AN99" s="13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7.6429999999999998</v>
      </c>
      <c r="D100" s="8">
        <v>1.101</v>
      </c>
      <c r="E100" s="8">
        <v>0</v>
      </c>
      <c r="F100" s="8"/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6.5</v>
      </c>
      <c r="K100" s="13">
        <f t="shared" si="18"/>
        <v>-6.5</v>
      </c>
      <c r="L100" s="13">
        <f>VLOOKUP(A:A,[1]TDSheet!$A:$M,13,0)</f>
        <v>0</v>
      </c>
      <c r="M100" s="13">
        <f>VLOOKUP(A:A,[1]TDSheet!$A:$V,22,0)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9"/>
        <v>0</v>
      </c>
      <c r="X100" s="15"/>
      <c r="Y100" s="16" t="e">
        <f t="shared" si="20"/>
        <v>#DIV/0!</v>
      </c>
      <c r="Z100" s="13" t="e">
        <f t="shared" si="21"/>
        <v>#DIV/0!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1.1448</v>
      </c>
      <c r="AF100" s="13">
        <f>VLOOKUP(A:A,[1]TDSheet!$A:$AF,32,0)</f>
        <v>0.57079999999999997</v>
      </c>
      <c r="AG100" s="13">
        <f>VLOOKUP(A:A,[1]TDSheet!$A:$AG,33,0)</f>
        <v>0</v>
      </c>
      <c r="AH100" s="13">
        <v>0</v>
      </c>
      <c r="AI100" s="13">
        <f>VLOOKUP(A:A,[1]TDSheet!$A:$AI,35,0)</f>
        <v>0</v>
      </c>
      <c r="AJ100" s="13">
        <f t="shared" si="22"/>
        <v>0</v>
      </c>
      <c r="AK100" s="13">
        <f t="shared" si="23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1</v>
      </c>
      <c r="D101" s="8">
        <v>13</v>
      </c>
      <c r="E101" s="8">
        <v>4</v>
      </c>
      <c r="F101" s="8">
        <v>10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14</v>
      </c>
      <c r="K101" s="13">
        <f t="shared" si="18"/>
        <v>-10</v>
      </c>
      <c r="L101" s="13">
        <f>VLOOKUP(A:A,[1]TDSheet!$A:$M,13,0)</f>
        <v>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9"/>
        <v>0.8</v>
      </c>
      <c r="X101" s="15"/>
      <c r="Y101" s="16">
        <f t="shared" si="20"/>
        <v>12.5</v>
      </c>
      <c r="Z101" s="13">
        <f t="shared" si="21"/>
        <v>12.5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</v>
      </c>
      <c r="AF101" s="13">
        <f>VLOOKUP(A:A,[1]TDSheet!$A:$AF,32,0)</f>
        <v>0</v>
      </c>
      <c r="AG101" s="13">
        <f>VLOOKUP(A:A,[1]TDSheet!$A:$AG,33,0)</f>
        <v>1.2</v>
      </c>
      <c r="AH101" s="13">
        <f>VLOOKUP(A:A,[3]TDSheet!$A:$D,4,0)</f>
        <v>2</v>
      </c>
      <c r="AI101" s="13">
        <f>VLOOKUP(A:A,[1]TDSheet!$A:$AI,35,0)</f>
        <v>0</v>
      </c>
      <c r="AJ101" s="13">
        <f t="shared" si="22"/>
        <v>0</v>
      </c>
      <c r="AK101" s="13">
        <f t="shared" si="23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104</v>
      </c>
      <c r="B102" s="7" t="s">
        <v>12</v>
      </c>
      <c r="C102" s="8">
        <v>163</v>
      </c>
      <c r="D102" s="8">
        <v>677</v>
      </c>
      <c r="E102" s="8">
        <v>628</v>
      </c>
      <c r="F102" s="8">
        <v>201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637</v>
      </c>
      <c r="K102" s="13">
        <f t="shared" si="18"/>
        <v>-9</v>
      </c>
      <c r="L102" s="13">
        <f>VLOOKUP(A:A,[1]TDSheet!$A:$M,13,0)</f>
        <v>100</v>
      </c>
      <c r="M102" s="13">
        <f>VLOOKUP(A:A,[1]TDSheet!$A:$V,22,0)</f>
        <v>250</v>
      </c>
      <c r="N102" s="13">
        <f>VLOOKUP(A:A,[1]TDSheet!$A:$X,24,0)</f>
        <v>250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19"/>
        <v>125.6</v>
      </c>
      <c r="X102" s="15">
        <v>350</v>
      </c>
      <c r="Y102" s="16">
        <f t="shared" si="20"/>
        <v>9.1640127388535042</v>
      </c>
      <c r="Z102" s="13">
        <f t="shared" si="21"/>
        <v>1.6003184713375798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81</v>
      </c>
      <c r="AF102" s="13">
        <f>VLOOKUP(A:A,[1]TDSheet!$A:$AF,32,0)</f>
        <v>133.80000000000001</v>
      </c>
      <c r="AG102" s="13">
        <f>VLOOKUP(A:A,[1]TDSheet!$A:$AG,33,0)</f>
        <v>114.8</v>
      </c>
      <c r="AH102" s="13">
        <f>VLOOKUP(A:A,[3]TDSheet!$A:$D,4,0)</f>
        <v>221</v>
      </c>
      <c r="AI102" s="13">
        <f>VLOOKUP(A:A,[1]TDSheet!$A:$AI,35,0)</f>
        <v>0</v>
      </c>
      <c r="AJ102" s="13">
        <f t="shared" si="22"/>
        <v>0</v>
      </c>
      <c r="AK102" s="13">
        <f t="shared" si="23"/>
        <v>42</v>
      </c>
      <c r="AL102" s="13"/>
      <c r="AM102" s="13"/>
      <c r="AN102" s="13"/>
    </row>
    <row r="103" spans="1:40" s="1" customFormat="1" ht="21.95" customHeight="1" outlineLevel="1" x14ac:dyDescent="0.2">
      <c r="A103" s="7" t="s">
        <v>105</v>
      </c>
      <c r="B103" s="7" t="s">
        <v>12</v>
      </c>
      <c r="C103" s="8">
        <v>25</v>
      </c>
      <c r="D103" s="8">
        <v>710</v>
      </c>
      <c r="E103" s="8">
        <v>522</v>
      </c>
      <c r="F103" s="8">
        <v>195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558</v>
      </c>
      <c r="K103" s="13">
        <f t="shared" si="18"/>
        <v>-36</v>
      </c>
      <c r="L103" s="13">
        <f>VLOOKUP(A:A,[1]TDSheet!$A:$M,13,0)</f>
        <v>0</v>
      </c>
      <c r="M103" s="13">
        <f>VLOOKUP(A:A,[1]TDSheet!$A:$V,22,0)</f>
        <v>250</v>
      </c>
      <c r="N103" s="13">
        <f>VLOOKUP(A:A,[1]TDSheet!$A:$X,24,0)</f>
        <v>200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19"/>
        <v>104.4</v>
      </c>
      <c r="X103" s="15">
        <v>300</v>
      </c>
      <c r="Y103" s="16">
        <f t="shared" si="20"/>
        <v>9.0517241379310338</v>
      </c>
      <c r="Z103" s="13">
        <f t="shared" si="21"/>
        <v>1.867816091954023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46</v>
      </c>
      <c r="AF103" s="13">
        <f>VLOOKUP(A:A,[1]TDSheet!$A:$AF,32,0)</f>
        <v>94.2</v>
      </c>
      <c r="AG103" s="13">
        <f>VLOOKUP(A:A,[1]TDSheet!$A:$AG,33,0)</f>
        <v>75</v>
      </c>
      <c r="AH103" s="13">
        <f>VLOOKUP(A:A,[3]TDSheet!$A:$D,4,0)</f>
        <v>153</v>
      </c>
      <c r="AI103" s="13">
        <f>VLOOKUP(A:A,[1]TDSheet!$A:$AI,35,0)</f>
        <v>0</v>
      </c>
      <c r="AJ103" s="13">
        <f t="shared" si="22"/>
        <v>0</v>
      </c>
      <c r="AK103" s="13">
        <f t="shared" si="23"/>
        <v>21.000000000000004</v>
      </c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16</v>
      </c>
      <c r="D104" s="8">
        <v>252</v>
      </c>
      <c r="E104" s="8">
        <v>251</v>
      </c>
      <c r="F104" s="8">
        <v>4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419</v>
      </c>
      <c r="K104" s="13">
        <f t="shared" si="18"/>
        <v>-168</v>
      </c>
      <c r="L104" s="13">
        <f>VLOOKUP(A:A,[1]TDSheet!$A:$M,13,0)</f>
        <v>100</v>
      </c>
      <c r="M104" s="13">
        <f>VLOOKUP(A:A,[1]TDSheet!$A:$V,22,0)</f>
        <v>250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19"/>
        <v>50.2</v>
      </c>
      <c r="X104" s="15">
        <v>100</v>
      </c>
      <c r="Y104" s="16">
        <f t="shared" si="20"/>
        <v>11.035856573705178</v>
      </c>
      <c r="Z104" s="13">
        <f t="shared" si="21"/>
        <v>7.9681274900398405E-2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31.2</v>
      </c>
      <c r="AF104" s="13">
        <f>VLOOKUP(A:A,[1]TDSheet!$A:$AF,32,0)</f>
        <v>60.8</v>
      </c>
      <c r="AG104" s="13">
        <f>VLOOKUP(A:A,[1]TDSheet!$A:$AG,33,0)</f>
        <v>56</v>
      </c>
      <c r="AH104" s="13">
        <f>VLOOKUP(A:A,[3]TDSheet!$A:$D,4,0)</f>
        <v>64</v>
      </c>
      <c r="AI104" s="13">
        <f>VLOOKUP(A:A,[1]TDSheet!$A:$AI,35,0)</f>
        <v>0</v>
      </c>
      <c r="AJ104" s="13">
        <f t="shared" si="22"/>
        <v>0</v>
      </c>
      <c r="AK104" s="13">
        <f t="shared" si="23"/>
        <v>7.0000000000000009</v>
      </c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431</v>
      </c>
      <c r="D105" s="8">
        <v>988</v>
      </c>
      <c r="E105" s="8">
        <v>1114</v>
      </c>
      <c r="F105" s="8">
        <v>274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1141</v>
      </c>
      <c r="K105" s="13">
        <f t="shared" si="18"/>
        <v>-27</v>
      </c>
      <c r="L105" s="13">
        <f>VLOOKUP(A:A,[1]TDSheet!$A:$M,13,0)</f>
        <v>220</v>
      </c>
      <c r="M105" s="13">
        <f>VLOOKUP(A:A,[1]TDSheet!$A:$V,22,0)</f>
        <v>450</v>
      </c>
      <c r="N105" s="13">
        <f>VLOOKUP(A:A,[1]TDSheet!$A:$X,24,0)</f>
        <v>500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19"/>
        <v>222.8</v>
      </c>
      <c r="X105" s="15">
        <v>450</v>
      </c>
      <c r="Y105" s="16">
        <f t="shared" si="20"/>
        <v>8.5008976660682229</v>
      </c>
      <c r="Z105" s="13">
        <f t="shared" si="21"/>
        <v>1.229802513464991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148.4</v>
      </c>
      <c r="AF105" s="13">
        <f>VLOOKUP(A:A,[1]TDSheet!$A:$AF,32,0)</f>
        <v>225</v>
      </c>
      <c r="AG105" s="13">
        <f>VLOOKUP(A:A,[1]TDSheet!$A:$AG,33,0)</f>
        <v>193</v>
      </c>
      <c r="AH105" s="13">
        <f>VLOOKUP(A:A,[3]TDSheet!$A:$D,4,0)</f>
        <v>328</v>
      </c>
      <c r="AI105" s="13">
        <f>VLOOKUP(A:A,[1]TDSheet!$A:$AI,35,0)</f>
        <v>0</v>
      </c>
      <c r="AJ105" s="13">
        <f t="shared" si="22"/>
        <v>0</v>
      </c>
      <c r="AK105" s="13">
        <f t="shared" si="23"/>
        <v>31.500000000000004</v>
      </c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462</v>
      </c>
      <c r="D106" s="8">
        <v>1045</v>
      </c>
      <c r="E106" s="8">
        <v>1229</v>
      </c>
      <c r="F106" s="8">
        <v>248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1258</v>
      </c>
      <c r="K106" s="13">
        <f t="shared" si="18"/>
        <v>-29</v>
      </c>
      <c r="L106" s="13">
        <f>VLOOKUP(A:A,[1]TDSheet!$A:$M,13,0)</f>
        <v>250</v>
      </c>
      <c r="M106" s="13">
        <f>VLOOKUP(A:A,[1]TDSheet!$A:$V,22,0)</f>
        <v>450</v>
      </c>
      <c r="N106" s="13">
        <f>VLOOKUP(A:A,[1]TDSheet!$A:$X,24,0)</f>
        <v>500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19"/>
        <v>245.8</v>
      </c>
      <c r="X106" s="15">
        <v>500</v>
      </c>
      <c r="Y106" s="16">
        <f t="shared" si="20"/>
        <v>7.9251423921887714</v>
      </c>
      <c r="Z106" s="13">
        <f t="shared" si="21"/>
        <v>1.0089503661513426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149.80000000000001</v>
      </c>
      <c r="AF106" s="13">
        <f>VLOOKUP(A:A,[1]TDSheet!$A:$AF,32,0)</f>
        <v>235</v>
      </c>
      <c r="AG106" s="13">
        <f>VLOOKUP(A:A,[1]TDSheet!$A:$AG,33,0)</f>
        <v>209.4</v>
      </c>
      <c r="AH106" s="13">
        <f>VLOOKUP(A:A,[3]TDSheet!$A:$D,4,0)</f>
        <v>386</v>
      </c>
      <c r="AI106" s="13">
        <f>VLOOKUP(A:A,[1]TDSheet!$A:$AI,35,0)</f>
        <v>0</v>
      </c>
      <c r="AJ106" s="13">
        <f t="shared" si="22"/>
        <v>0</v>
      </c>
      <c r="AK106" s="13">
        <f t="shared" si="23"/>
        <v>35</v>
      </c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426</v>
      </c>
      <c r="D107" s="8">
        <v>948</v>
      </c>
      <c r="E107" s="8">
        <v>902</v>
      </c>
      <c r="F107" s="8">
        <v>457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920</v>
      </c>
      <c r="K107" s="13">
        <f t="shared" si="18"/>
        <v>-18</v>
      </c>
      <c r="L107" s="13">
        <f>VLOOKUP(A:A,[1]TDSheet!$A:$M,13,0)</f>
        <v>50</v>
      </c>
      <c r="M107" s="13">
        <f>VLOOKUP(A:A,[1]TDSheet!$A:$V,22,0)</f>
        <v>300</v>
      </c>
      <c r="N107" s="13">
        <f>VLOOKUP(A:A,[1]TDSheet!$A:$X,24,0)</f>
        <v>300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19"/>
        <v>180.4</v>
      </c>
      <c r="X107" s="15">
        <v>300</v>
      </c>
      <c r="Y107" s="16">
        <f t="shared" si="20"/>
        <v>7.799334811529933</v>
      </c>
      <c r="Z107" s="13">
        <f t="shared" si="21"/>
        <v>2.5332594235033259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112.6</v>
      </c>
      <c r="AF107" s="13">
        <f>VLOOKUP(A:A,[1]TDSheet!$A:$AF,32,0)</f>
        <v>195.2</v>
      </c>
      <c r="AG107" s="13">
        <f>VLOOKUP(A:A,[1]TDSheet!$A:$AG,33,0)</f>
        <v>165.4</v>
      </c>
      <c r="AH107" s="13">
        <f>VLOOKUP(A:A,[3]TDSheet!$A:$D,4,0)</f>
        <v>288</v>
      </c>
      <c r="AI107" s="13">
        <f>VLOOKUP(A:A,[1]TDSheet!$A:$AI,35,0)</f>
        <v>0</v>
      </c>
      <c r="AJ107" s="13">
        <f t="shared" si="22"/>
        <v>0</v>
      </c>
      <c r="AK107" s="13">
        <f t="shared" si="23"/>
        <v>21.000000000000004</v>
      </c>
      <c r="AL107" s="13"/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91</v>
      </c>
      <c r="D108" s="8">
        <v>239</v>
      </c>
      <c r="E108" s="8">
        <v>281</v>
      </c>
      <c r="F108" s="8">
        <v>31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541</v>
      </c>
      <c r="K108" s="13">
        <f t="shared" si="18"/>
        <v>-260</v>
      </c>
      <c r="L108" s="13">
        <f>VLOOKUP(A:A,[1]TDSheet!$A:$M,13,0)</f>
        <v>70</v>
      </c>
      <c r="M108" s="13">
        <f>VLOOKUP(A:A,[1]TDSheet!$A:$V,22,0)</f>
        <v>450</v>
      </c>
      <c r="N108" s="13">
        <f>VLOOKUP(A:A,[1]TDSheet!$A:$X,24,0)</f>
        <v>200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19"/>
        <v>56.2</v>
      </c>
      <c r="X108" s="15">
        <v>200</v>
      </c>
      <c r="Y108" s="16">
        <f t="shared" si="20"/>
        <v>16.921708185053379</v>
      </c>
      <c r="Z108" s="13">
        <f t="shared" si="21"/>
        <v>0.55160142348754448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13.8</v>
      </c>
      <c r="AF108" s="13">
        <f>VLOOKUP(A:A,[1]TDSheet!$A:$AF,32,0)</f>
        <v>0</v>
      </c>
      <c r="AG108" s="13">
        <f>VLOOKUP(A:A,[1]TDSheet!$A:$AG,33,0)</f>
        <v>41.4</v>
      </c>
      <c r="AH108" s="13">
        <f>VLOOKUP(A:A,[3]TDSheet!$A:$D,4,0)</f>
        <v>2</v>
      </c>
      <c r="AI108" s="13">
        <f>VLOOKUP(A:A,[1]TDSheet!$A:$AI,35,0)</f>
        <v>0</v>
      </c>
      <c r="AJ108" s="13">
        <f t="shared" si="22"/>
        <v>0</v>
      </c>
      <c r="AK108" s="13">
        <f t="shared" si="23"/>
        <v>11</v>
      </c>
      <c r="AL108" s="13"/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12</v>
      </c>
      <c r="C109" s="8">
        <v>-19</v>
      </c>
      <c r="D109" s="8">
        <v>19</v>
      </c>
      <c r="E109" s="8">
        <v>0</v>
      </c>
      <c r="F109" s="8">
        <v>-5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28</v>
      </c>
      <c r="K109" s="13">
        <f t="shared" si="18"/>
        <v>-28</v>
      </c>
      <c r="L109" s="13">
        <f>VLOOKUP(A:A,[1]TDSheet!$A:$M,13,0)</f>
        <v>0</v>
      </c>
      <c r="M109" s="13">
        <f>VLOOKUP(A:A,[1]TDSheet!$A:$V,22,0)</f>
        <v>100</v>
      </c>
      <c r="N109" s="13">
        <f>VLOOKUP(A:A,[1]TDSheet!$A:$X,24,0)</f>
        <v>100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19"/>
        <v>0</v>
      </c>
      <c r="X109" s="15">
        <v>100</v>
      </c>
      <c r="Y109" s="16" t="e">
        <f t="shared" si="20"/>
        <v>#DIV/0!</v>
      </c>
      <c r="Z109" s="13" t="e">
        <f t="shared" si="21"/>
        <v>#DIV/0!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0.8</v>
      </c>
      <c r="AF109" s="13">
        <f>VLOOKUP(A:A,[1]TDSheet!$A:$AF,32,0)</f>
        <v>53.8</v>
      </c>
      <c r="AG109" s="13">
        <f>VLOOKUP(A:A,[1]TDSheet!$A:$AG,33,0)</f>
        <v>32.799999999999997</v>
      </c>
      <c r="AH109" s="13">
        <v>0</v>
      </c>
      <c r="AI109" s="13">
        <f>VLOOKUP(A:A,[1]TDSheet!$A:$AI,35,0)</f>
        <v>0</v>
      </c>
      <c r="AJ109" s="13">
        <f t="shared" si="22"/>
        <v>0</v>
      </c>
      <c r="AK109" s="13">
        <f t="shared" si="23"/>
        <v>5.5</v>
      </c>
      <c r="AL109" s="13"/>
      <c r="AM109" s="13"/>
      <c r="AN109" s="13"/>
    </row>
    <row r="110" spans="1:40" s="1" customFormat="1" ht="21.95" customHeight="1" outlineLevel="1" x14ac:dyDescent="0.2">
      <c r="A110" s="7" t="s">
        <v>112</v>
      </c>
      <c r="B110" s="7" t="s">
        <v>12</v>
      </c>
      <c r="C110" s="8">
        <v>430</v>
      </c>
      <c r="D110" s="8">
        <v>689</v>
      </c>
      <c r="E110" s="18">
        <v>531</v>
      </c>
      <c r="F110" s="18">
        <v>303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580</v>
      </c>
      <c r="K110" s="13">
        <f t="shared" si="18"/>
        <v>-49</v>
      </c>
      <c r="L110" s="13">
        <f>VLOOKUP(A:A,[1]TDSheet!$A:$M,13,0)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19"/>
        <v>106.2</v>
      </c>
      <c r="X110" s="15"/>
      <c r="Y110" s="16">
        <f t="shared" si="20"/>
        <v>2.8531073446327682</v>
      </c>
      <c r="Z110" s="13">
        <f t="shared" si="21"/>
        <v>2.8531073446327682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146.80000000000001</v>
      </c>
      <c r="AF110" s="13">
        <f>VLOOKUP(A:A,[1]TDSheet!$A:$AF,32,0)</f>
        <v>133.19999999999999</v>
      </c>
      <c r="AG110" s="13">
        <f>VLOOKUP(A:A,[1]TDSheet!$A:$AG,33,0)</f>
        <v>124.2</v>
      </c>
      <c r="AH110" s="13">
        <f>VLOOKUP(A:A,[3]TDSheet!$A:$D,4,0)</f>
        <v>158</v>
      </c>
      <c r="AI110" s="13">
        <f>VLOOKUP(A:A,[1]TDSheet!$A:$AI,35,0)</f>
        <v>0</v>
      </c>
      <c r="AJ110" s="13">
        <f t="shared" si="22"/>
        <v>0</v>
      </c>
      <c r="AK110" s="13">
        <f t="shared" si="23"/>
        <v>0</v>
      </c>
      <c r="AL110" s="13"/>
      <c r="AM110" s="13"/>
      <c r="AN110" s="13"/>
    </row>
    <row r="111" spans="1:40" s="1" customFormat="1" ht="21.95" customHeight="1" outlineLevel="1" x14ac:dyDescent="0.2">
      <c r="A111" s="7" t="s">
        <v>113</v>
      </c>
      <c r="B111" s="7" t="s">
        <v>12</v>
      </c>
      <c r="C111" s="8">
        <v>510</v>
      </c>
      <c r="D111" s="8">
        <v>2041</v>
      </c>
      <c r="E111" s="18">
        <v>1996</v>
      </c>
      <c r="F111" s="18">
        <v>513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2038</v>
      </c>
      <c r="K111" s="13">
        <f t="shared" si="18"/>
        <v>-42</v>
      </c>
      <c r="L111" s="13">
        <f>VLOOKUP(A:A,[1]TDSheet!$A:$M,13,0)</f>
        <v>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9"/>
        <v>399.2</v>
      </c>
      <c r="X111" s="15"/>
      <c r="Y111" s="16">
        <f t="shared" si="20"/>
        <v>1.2850701402805611</v>
      </c>
      <c r="Z111" s="13">
        <f t="shared" si="21"/>
        <v>1.2850701402805611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622.6</v>
      </c>
      <c r="AF111" s="13">
        <f>VLOOKUP(A:A,[1]TDSheet!$A:$AF,32,0)</f>
        <v>582</v>
      </c>
      <c r="AG111" s="13">
        <f>VLOOKUP(A:A,[1]TDSheet!$A:$AG,33,0)</f>
        <v>522.4</v>
      </c>
      <c r="AH111" s="13">
        <f>VLOOKUP(A:A,[3]TDSheet!$A:$D,4,0)</f>
        <v>550</v>
      </c>
      <c r="AI111" s="13">
        <f>VLOOKUP(A:A,[1]TDSheet!$A:$AI,35,0)</f>
        <v>0</v>
      </c>
      <c r="AJ111" s="13">
        <f t="shared" si="22"/>
        <v>0</v>
      </c>
      <c r="AK111" s="13">
        <f t="shared" si="23"/>
        <v>0</v>
      </c>
      <c r="AL111" s="13"/>
      <c r="AM111" s="13"/>
      <c r="AN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2025-09-04T09:24:34Z</dcterms:modified>
</cp:coreProperties>
</file>