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DB5E16A-871B-4837-A7B6-20553F6B6A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102" i="1" l="1"/>
  <c r="BN102" i="1"/>
  <c r="Z102" i="1"/>
  <c r="BP139" i="1"/>
  <c r="BN139" i="1"/>
  <c r="Z139" i="1"/>
  <c r="Y145" i="1"/>
  <c r="BP144" i="1"/>
  <c r="BN144" i="1"/>
  <c r="Z144" i="1"/>
  <c r="Z145" i="1" s="1"/>
  <c r="BP148" i="1"/>
  <c r="BN148" i="1"/>
  <c r="Z148" i="1"/>
  <c r="BP174" i="1"/>
  <c r="BN174" i="1"/>
  <c r="Z174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Z263" i="1" s="1"/>
  <c r="BP268" i="1"/>
  <c r="BN268" i="1"/>
  <c r="Z268" i="1"/>
  <c r="BP323" i="1"/>
  <c r="BN323" i="1"/>
  <c r="Z323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Z30" i="1"/>
  <c r="BN30" i="1"/>
  <c r="Z57" i="1"/>
  <c r="BN57" i="1"/>
  <c r="Z69" i="1"/>
  <c r="BN69" i="1"/>
  <c r="BP75" i="1"/>
  <c r="BN75" i="1"/>
  <c r="Z75" i="1"/>
  <c r="BP118" i="1"/>
  <c r="BN118" i="1"/>
  <c r="Z118" i="1"/>
  <c r="BP164" i="1"/>
  <c r="BN164" i="1"/>
  <c r="Z164" i="1"/>
  <c r="BP193" i="1"/>
  <c r="BN193" i="1"/>
  <c r="Z193" i="1"/>
  <c r="BP216" i="1"/>
  <c r="BN216" i="1"/>
  <c r="Z216" i="1"/>
  <c r="BP243" i="1"/>
  <c r="BN243" i="1"/>
  <c r="Z243" i="1"/>
  <c r="Z246" i="1" s="1"/>
  <c r="BP260" i="1"/>
  <c r="BN260" i="1"/>
  <c r="Z260" i="1"/>
  <c r="BP299" i="1"/>
  <c r="BN299" i="1"/>
  <c r="Z29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Z449" i="1" s="1"/>
  <c r="BP456" i="1"/>
  <c r="BN456" i="1"/>
  <c r="Z456" i="1"/>
  <c r="BP476" i="1"/>
  <c r="BN476" i="1"/>
  <c r="Z476" i="1"/>
  <c r="Y489" i="1"/>
  <c r="BP487" i="1"/>
  <c r="BN487" i="1"/>
  <c r="Z487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Z150" i="1"/>
  <c r="BN150" i="1"/>
  <c r="Y170" i="1"/>
  <c r="Z162" i="1"/>
  <c r="BN162" i="1"/>
  <c r="Z166" i="1"/>
  <c r="BN166" i="1"/>
  <c r="Z172" i="1"/>
  <c r="BN172" i="1"/>
  <c r="BP172" i="1"/>
  <c r="Z189" i="1"/>
  <c r="BN189" i="1"/>
  <c r="Y201" i="1"/>
  <c r="Z195" i="1"/>
  <c r="BN195" i="1"/>
  <c r="Z199" i="1"/>
  <c r="BN199" i="1"/>
  <c r="Z207" i="1"/>
  <c r="BN207" i="1"/>
  <c r="Z212" i="1"/>
  <c r="BN212" i="1"/>
  <c r="Y218" i="1"/>
  <c r="Z223" i="1"/>
  <c r="BN223" i="1"/>
  <c r="Z228" i="1"/>
  <c r="BN228" i="1"/>
  <c r="Y247" i="1"/>
  <c r="Z245" i="1"/>
  <c r="BN245" i="1"/>
  <c r="Y246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Z324" i="1" s="1"/>
  <c r="Y331" i="1"/>
  <c r="BP327" i="1"/>
  <c r="BN327" i="1"/>
  <c r="Z327" i="1"/>
  <c r="Z330" i="1" s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Y360" i="1"/>
  <c r="BP368" i="1"/>
  <c r="BN368" i="1"/>
  <c r="Z368" i="1"/>
  <c r="Z370" i="1" s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l="1"/>
  <c r="Z464" i="1"/>
  <c r="Z458" i="1"/>
  <c r="Z479" i="1"/>
  <c r="Z317" i="1"/>
  <c r="Z311" i="1"/>
  <c r="Z337" i="1"/>
  <c r="Z175" i="1"/>
  <c r="Z140" i="1"/>
  <c r="Z359" i="1"/>
  <c r="Z190" i="1"/>
  <c r="Z151" i="1"/>
  <c r="Z443" i="1"/>
  <c r="Z255" i="1"/>
  <c r="Z489" i="1"/>
  <c r="Z349" i="1"/>
  <c r="Z201" i="1"/>
  <c r="Z106" i="1"/>
  <c r="Z98" i="1"/>
  <c r="Z90" i="1"/>
  <c r="Z64" i="1"/>
  <c r="Z58" i="1"/>
  <c r="Y505" i="1"/>
  <c r="Y502" i="1"/>
  <c r="Y504" i="1" s="1"/>
  <c r="Y503" i="1"/>
  <c r="Z32" i="1"/>
  <c r="X504" i="1"/>
  <c r="Z473" i="1"/>
  <c r="Z398" i="1"/>
  <c r="Z303" i="1"/>
  <c r="Z293" i="1"/>
  <c r="Z415" i="1"/>
  <c r="Z231" i="1"/>
  <c r="Z112" i="1"/>
  <c r="Z44" i="1"/>
  <c r="Y501" i="1"/>
  <c r="Z213" i="1"/>
  <c r="Z119" i="1"/>
  <c r="Z506" i="1" l="1"/>
</calcChain>
</file>

<file path=xl/sharedStrings.xml><?xml version="1.0" encoding="utf-8"?>
<sst xmlns="http://schemas.openxmlformats.org/spreadsheetml/2006/main" count="2207" uniqueCount="789">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</sst>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Y507" sqref="Y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45907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80">
        <v>0.375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21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22</v>
      </c>
      <c r="Q10" s="721"/>
      <c r="R10" s="722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1"/>
      <c r="R11" s="672"/>
      <c r="U11" s="24" t="s">
        <v>27</v>
      </c>
      <c r="V11" s="809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8" t="s">
        <v>38</v>
      </c>
      <c r="D17" s="596" t="s">
        <v>39</v>
      </c>
      <c r="E17" s="651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50"/>
      <c r="R17" s="650"/>
      <c r="S17" s="650"/>
      <c r="T17" s="651"/>
      <c r="U17" s="876" t="s">
        <v>51</v>
      </c>
      <c r="V17" s="594"/>
      <c r="W17" s="596" t="s">
        <v>52</v>
      </c>
      <c r="X17" s="596" t="s">
        <v>53</v>
      </c>
      <c r="Y17" s="874" t="s">
        <v>54</v>
      </c>
      <c r="Z17" s="784" t="s">
        <v>55</v>
      </c>
      <c r="AA17" s="763" t="s">
        <v>56</v>
      </c>
      <c r="AB17" s="763" t="s">
        <v>57</v>
      </c>
      <c r="AC17" s="763" t="s">
        <v>58</v>
      </c>
      <c r="AD17" s="763" t="s">
        <v>59</v>
      </c>
      <c r="AE17" s="836"/>
      <c r="AF17" s="83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6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6" t="s">
        <v>137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6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167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6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5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193</v>
      </c>
      <c r="B97" s="54" t="s">
        <v>194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customHeight="1" x14ac:dyDescent="0.25">
      <c r="A100" s="577" t="s">
        <v>196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103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204</v>
      </c>
      <c r="B105" s="54" t="s">
        <v>205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customHeight="1" x14ac:dyDescent="0.25">
      <c r="A108" s="566" t="s">
        <v>137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206</v>
      </c>
      <c r="B109" s="54" t="s">
        <v>207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211</v>
      </c>
      <c r="B111" s="54" t="s">
        <v>212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73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1">
        <f>IFERROR(X115/H115,"0")+IFERROR(X116/H116,"0")+IFERROR(X117/H117,"0")+IFERROR(X118/H118,"0")</f>
        <v>0</v>
      </c>
      <c r="Y119" s="551">
        <f>IFERROR(Y115/H115,"0")+IFERROR(Y116/H116,"0")+IFERROR(Y117/H117,"0")+IFERROR(Y118/H118,"0")</f>
        <v>0</v>
      </c>
      <c r="Z119" s="551">
        <f>IFERROR(IF(Z115="",0,Z115),"0")+IFERROR(IF(Z116="",0,Z116),"0")+IFERROR(IF(Z117="",0,Z117),"0")+IFERROR(IF(Z118="",0,Z118),"0")</f>
        <v>0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1">
        <f>IFERROR(SUM(X115:X118),"0")</f>
        <v>0</v>
      </c>
      <c r="Y120" s="551">
        <f>IFERROR(SUM(Y115:Y118),"0")</f>
        <v>0</v>
      </c>
      <c r="Z120" s="37"/>
      <c r="AA120" s="552"/>
      <c r="AB120" s="552"/>
      <c r="AC120" s="552"/>
    </row>
    <row r="121" spans="1:68" ht="14.25" customHeight="1" x14ac:dyDescent="0.25">
      <c r="A121" s="566" t="s">
        <v>167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223</v>
      </c>
      <c r="B122" s="54" t="s">
        <v>224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69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229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103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230</v>
      </c>
      <c r="B129" s="54" t="s">
        <v>233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64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234</v>
      </c>
      <c r="B133" s="54" t="s">
        <v>235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69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73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238</v>
      </c>
      <c r="B138" s="54" t="s">
        <v>239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69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101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103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241</v>
      </c>
      <c r="B144" s="54" t="s">
        <v>242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64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253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254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137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64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6" t="s">
        <v>95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291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69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294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103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137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64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6" t="s">
        <v>73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customHeight="1" x14ac:dyDescent="0.25">
      <c r="A215" s="566" t="s">
        <v>167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69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7" t="s">
        <v>354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103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">
        <v>367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7" t="s">
        <v>377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137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381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7" t="s">
        <v>384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386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0" t="s">
        <v>418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425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427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437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444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449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71</v>
      </c>
      <c r="Q293" s="570"/>
      <c r="R293" s="570"/>
      <c r="S293" s="570"/>
      <c r="T293" s="570"/>
      <c r="U293" s="570"/>
      <c r="V293" s="571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71</v>
      </c>
      <c r="Q294" s="570"/>
      <c r="R294" s="570"/>
      <c r="S294" s="570"/>
      <c r="T294" s="570"/>
      <c r="U294" s="570"/>
      <c r="V294" s="571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64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71</v>
      </c>
      <c r="Q303" s="570"/>
      <c r="R303" s="570"/>
      <c r="S303" s="570"/>
      <c r="T303" s="570"/>
      <c r="U303" s="570"/>
      <c r="V303" s="571"/>
      <c r="W303" s="37" t="s">
        <v>72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71</v>
      </c>
      <c r="Q304" s="570"/>
      <c r="R304" s="570"/>
      <c r="S304" s="570"/>
      <c r="T304" s="570"/>
      <c r="U304" s="570"/>
      <c r="V304" s="571"/>
      <c r="W304" s="37" t="s">
        <v>69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6" t="s">
        <v>73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71</v>
      </c>
      <c r="Q311" s="570"/>
      <c r="R311" s="570"/>
      <c r="S311" s="570"/>
      <c r="T311" s="570"/>
      <c r="U311" s="570"/>
      <c r="V311" s="571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71</v>
      </c>
      <c r="Q312" s="570"/>
      <c r="R312" s="570"/>
      <c r="S312" s="570"/>
      <c r="T312" s="570"/>
      <c r="U312" s="570"/>
      <c r="V312" s="571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167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71</v>
      </c>
      <c r="Q317" s="570"/>
      <c r="R317" s="570"/>
      <c r="S317" s="570"/>
      <c r="T317" s="570"/>
      <c r="U317" s="570"/>
      <c r="V317" s="571"/>
      <c r="W317" s="37" t="s">
        <v>72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71</v>
      </c>
      <c r="Q318" s="570"/>
      <c r="R318" s="570"/>
      <c r="S318" s="570"/>
      <c r="T318" s="570"/>
      <c r="U318" s="570"/>
      <c r="V318" s="571"/>
      <c r="W318" s="37" t="s">
        <v>69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6" t="s">
        <v>95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2" t="s">
        <v>511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71</v>
      </c>
      <c r="Q324" s="570"/>
      <c r="R324" s="570"/>
      <c r="S324" s="570"/>
      <c r="T324" s="570"/>
      <c r="U324" s="570"/>
      <c r="V324" s="571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71</v>
      </c>
      <c r="Q325" s="570"/>
      <c r="R325" s="570"/>
      <c r="S325" s="570"/>
      <c r="T325" s="570"/>
      <c r="U325" s="570"/>
      <c r="V325" s="571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521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71</v>
      </c>
      <c r="Q330" s="570"/>
      <c r="R330" s="570"/>
      <c r="S330" s="570"/>
      <c r="T330" s="570"/>
      <c r="U330" s="570"/>
      <c r="V330" s="571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71</v>
      </c>
      <c r="Q331" s="570"/>
      <c r="R331" s="570"/>
      <c r="S331" s="570"/>
      <c r="T331" s="570"/>
      <c r="U331" s="570"/>
      <c r="V331" s="571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530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73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71</v>
      </c>
      <c r="Q337" s="570"/>
      <c r="R337" s="570"/>
      <c r="S337" s="570"/>
      <c r="T337" s="570"/>
      <c r="U337" s="570"/>
      <c r="V337" s="571"/>
      <c r="W337" s="37" t="s">
        <v>72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71</v>
      </c>
      <c r="Q338" s="570"/>
      <c r="R338" s="570"/>
      <c r="S338" s="570"/>
      <c r="T338" s="570"/>
      <c r="U338" s="570"/>
      <c r="V338" s="571"/>
      <c r="W338" s="37" t="s">
        <v>69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540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541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103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1000</v>
      </c>
      <c r="Y345" s="550">
        <f t="shared" si="38"/>
        <v>1005</v>
      </c>
      <c r="Z345" s="36">
        <f>IFERROR(IF(Y345=0,"",ROUNDUP(Y345/H345,0)*0.02175),"")</f>
        <v>1.4572499999999999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1032</v>
      </c>
      <c r="BN345" s="64">
        <f t="shared" si="40"/>
        <v>1037.1600000000001</v>
      </c>
      <c r="BO345" s="64">
        <f t="shared" si="41"/>
        <v>1.3888888888888888</v>
      </c>
      <c r="BP345" s="64">
        <f t="shared" si="42"/>
        <v>1.3958333333333333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71</v>
      </c>
      <c r="Q349" s="570"/>
      <c r="R349" s="570"/>
      <c r="S349" s="570"/>
      <c r="T349" s="570"/>
      <c r="U349" s="570"/>
      <c r="V349" s="571"/>
      <c r="W349" s="37" t="s">
        <v>72</v>
      </c>
      <c r="X349" s="551">
        <f>IFERROR(X342/H342,"0")+IFERROR(X343/H343,"0")+IFERROR(X344/H344,"0")+IFERROR(X345/H345,"0")+IFERROR(X346/H346,"0")+IFERROR(X347/H347,"0")+IFERROR(X348/H348,"0")</f>
        <v>133.33333333333334</v>
      </c>
      <c r="Y349" s="551">
        <f>IFERROR(Y342/H342,"0")+IFERROR(Y343/H343,"0")+IFERROR(Y344/H344,"0")+IFERROR(Y345/H345,"0")+IFERROR(Y346/H346,"0")+IFERROR(Y347/H347,"0")+IFERROR(Y348/H348,"0")</f>
        <v>134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2.9144999999999999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71</v>
      </c>
      <c r="Q350" s="570"/>
      <c r="R350" s="570"/>
      <c r="S350" s="570"/>
      <c r="T350" s="570"/>
      <c r="U350" s="570"/>
      <c r="V350" s="571"/>
      <c r="W350" s="37" t="s">
        <v>69</v>
      </c>
      <c r="X350" s="551">
        <f>IFERROR(SUM(X342:X348),"0")</f>
        <v>2000</v>
      </c>
      <c r="Y350" s="551">
        <f>IFERROR(SUM(Y342:Y348),"0")</f>
        <v>2010</v>
      </c>
      <c r="Z350" s="37"/>
      <c r="AA350" s="552"/>
      <c r="AB350" s="552"/>
      <c r="AC350" s="552"/>
    </row>
    <row r="351" spans="1:68" ht="14.25" customHeight="1" x14ac:dyDescent="0.25">
      <c r="A351" s="566" t="s">
        <v>137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71</v>
      </c>
      <c r="Q354" s="570"/>
      <c r="R354" s="570"/>
      <c r="S354" s="570"/>
      <c r="T354" s="570"/>
      <c r="U354" s="570"/>
      <c r="V354" s="571"/>
      <c r="W354" s="37" t="s">
        <v>72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71</v>
      </c>
      <c r="Q355" s="570"/>
      <c r="R355" s="570"/>
      <c r="S355" s="570"/>
      <c r="T355" s="570"/>
      <c r="U355" s="570"/>
      <c r="V355" s="571"/>
      <c r="W355" s="37" t="s">
        <v>69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customHeight="1" x14ac:dyDescent="0.25">
      <c r="A356" s="566" t="s">
        <v>73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71</v>
      </c>
      <c r="Q359" s="570"/>
      <c r="R359" s="570"/>
      <c r="S359" s="570"/>
      <c r="T359" s="570"/>
      <c r="U359" s="570"/>
      <c r="V359" s="571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71</v>
      </c>
      <c r="Q360" s="570"/>
      <c r="R360" s="570"/>
      <c r="S360" s="570"/>
      <c r="T360" s="570"/>
      <c r="U360" s="570"/>
      <c r="V360" s="571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167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4" t="s">
        <v>574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71</v>
      </c>
      <c r="Q363" s="570"/>
      <c r="R363" s="570"/>
      <c r="S363" s="570"/>
      <c r="T363" s="570"/>
      <c r="U363" s="570"/>
      <c r="V363" s="571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71</v>
      </c>
      <c r="Q364" s="570"/>
      <c r="R364" s="570"/>
      <c r="S364" s="570"/>
      <c r="T364" s="570"/>
      <c r="U364" s="570"/>
      <c r="V364" s="571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576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577</v>
      </c>
      <c r="B367" s="54" t="s">
        <v>578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71</v>
      </c>
      <c r="Q370" s="570"/>
      <c r="R370" s="570"/>
      <c r="S370" s="570"/>
      <c r="T370" s="570"/>
      <c r="U370" s="570"/>
      <c r="V370" s="571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71</v>
      </c>
      <c r="Q371" s="570"/>
      <c r="R371" s="570"/>
      <c r="S371" s="570"/>
      <c r="T371" s="570"/>
      <c r="U371" s="570"/>
      <c r="V371" s="571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64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71</v>
      </c>
      <c r="Q374" s="570"/>
      <c r="R374" s="570"/>
      <c r="S374" s="570"/>
      <c r="T374" s="570"/>
      <c r="U374" s="570"/>
      <c r="V374" s="571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71</v>
      </c>
      <c r="Q375" s="570"/>
      <c r="R375" s="570"/>
      <c r="S375" s="570"/>
      <c r="T375" s="570"/>
      <c r="U375" s="570"/>
      <c r="V375" s="571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73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71</v>
      </c>
      <c r="Q379" s="570"/>
      <c r="R379" s="570"/>
      <c r="S379" s="570"/>
      <c r="T379" s="570"/>
      <c r="U379" s="570"/>
      <c r="V379" s="571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71</v>
      </c>
      <c r="Q380" s="570"/>
      <c r="R380" s="570"/>
      <c r="S380" s="570"/>
      <c r="T380" s="570"/>
      <c r="U380" s="570"/>
      <c r="V380" s="571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6" t="s">
        <v>167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71</v>
      </c>
      <c r="Q383" s="570"/>
      <c r="R383" s="570"/>
      <c r="S383" s="570"/>
      <c r="T383" s="570"/>
      <c r="U383" s="570"/>
      <c r="V383" s="571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71</v>
      </c>
      <c r="Q384" s="570"/>
      <c r="R384" s="570"/>
      <c r="S384" s="570"/>
      <c r="T384" s="570"/>
      <c r="U384" s="570"/>
      <c r="V384" s="571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596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597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64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71</v>
      </c>
      <c r="Q398" s="570"/>
      <c r="R398" s="570"/>
      <c r="S398" s="570"/>
      <c r="T398" s="570"/>
      <c r="U398" s="570"/>
      <c r="V398" s="571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71</v>
      </c>
      <c r="Q399" s="570"/>
      <c r="R399" s="570"/>
      <c r="S399" s="570"/>
      <c r="T399" s="570"/>
      <c r="U399" s="570"/>
      <c r="V399" s="571"/>
      <c r="W399" s="37" t="s">
        <v>69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6" t="s">
        <v>73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71</v>
      </c>
      <c r="Q403" s="570"/>
      <c r="R403" s="570"/>
      <c r="S403" s="570"/>
      <c r="T403" s="570"/>
      <c r="U403" s="570"/>
      <c r="V403" s="571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71</v>
      </c>
      <c r="Q404" s="570"/>
      <c r="R404" s="570"/>
      <c r="S404" s="570"/>
      <c r="T404" s="570"/>
      <c r="U404" s="570"/>
      <c r="V404" s="571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629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137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71</v>
      </c>
      <c r="Q408" s="570"/>
      <c r="R408" s="570"/>
      <c r="S408" s="570"/>
      <c r="T408" s="570"/>
      <c r="U408" s="570"/>
      <c r="V408" s="571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71</v>
      </c>
      <c r="Q409" s="570"/>
      <c r="R409" s="570"/>
      <c r="S409" s="570"/>
      <c r="T409" s="570"/>
      <c r="U409" s="570"/>
      <c r="V409" s="571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64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71</v>
      </c>
      <c r="Q415" s="570"/>
      <c r="R415" s="570"/>
      <c r="S415" s="570"/>
      <c r="T415" s="570"/>
      <c r="U415" s="570"/>
      <c r="V415" s="571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71</v>
      </c>
      <c r="Q416" s="570"/>
      <c r="R416" s="570"/>
      <c r="S416" s="570"/>
      <c r="T416" s="570"/>
      <c r="U416" s="570"/>
      <c r="V416" s="571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644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64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71</v>
      </c>
      <c r="Q420" s="570"/>
      <c r="R420" s="570"/>
      <c r="S420" s="570"/>
      <c r="T420" s="570"/>
      <c r="U420" s="570"/>
      <c r="V420" s="571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71</v>
      </c>
      <c r="Q421" s="570"/>
      <c r="R421" s="570"/>
      <c r="S421" s="570"/>
      <c r="T421" s="570"/>
      <c r="U421" s="570"/>
      <c r="V421" s="571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648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64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71</v>
      </c>
      <c r="Q425" s="570"/>
      <c r="R425" s="570"/>
      <c r="S425" s="570"/>
      <c r="T425" s="570"/>
      <c r="U425" s="570"/>
      <c r="V425" s="571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71</v>
      </c>
      <c r="Q426" s="570"/>
      <c r="R426" s="570"/>
      <c r="S426" s="570"/>
      <c r="T426" s="570"/>
      <c r="U426" s="570"/>
      <c r="V426" s="571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652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652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103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4" t="s">
        <v>664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">
        <v>681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71</v>
      </c>
      <c r="Q443" s="570"/>
      <c r="R443" s="570"/>
      <c r="S443" s="570"/>
      <c r="T443" s="570"/>
      <c r="U443" s="570"/>
      <c r="V443" s="571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71</v>
      </c>
      <c r="Q444" s="570"/>
      <c r="R444" s="570"/>
      <c r="S444" s="570"/>
      <c r="T444" s="570"/>
      <c r="U444" s="570"/>
      <c r="V444" s="571"/>
      <c r="W444" s="37" t="s">
        <v>69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6" t="s">
        <v>137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691</v>
      </c>
      <c r="B447" s="54" t="s">
        <v>692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693</v>
      </c>
      <c r="B448" s="54" t="s">
        <v>694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71</v>
      </c>
      <c r="Q449" s="570"/>
      <c r="R449" s="570"/>
      <c r="S449" s="570"/>
      <c r="T449" s="570"/>
      <c r="U449" s="570"/>
      <c r="V449" s="571"/>
      <c r="W449" s="37" t="s">
        <v>72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71</v>
      </c>
      <c r="Q450" s="570"/>
      <c r="R450" s="570"/>
      <c r="S450" s="570"/>
      <c r="T450" s="570"/>
      <c r="U450" s="570"/>
      <c r="V450" s="571"/>
      <c r="W450" s="37" t="s">
        <v>69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6" t="s">
        <v>64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71</v>
      </c>
      <c r="Q458" s="570"/>
      <c r="R458" s="570"/>
      <c r="S458" s="570"/>
      <c r="T458" s="570"/>
      <c r="U458" s="570"/>
      <c r="V458" s="571"/>
      <c r="W458" s="37" t="s">
        <v>72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71</v>
      </c>
      <c r="Q459" s="570"/>
      <c r="R459" s="570"/>
      <c r="S459" s="570"/>
      <c r="T459" s="570"/>
      <c r="U459" s="570"/>
      <c r="V459" s="571"/>
      <c r="W459" s="37" t="s">
        <v>69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6" t="s">
        <v>73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710</v>
      </c>
      <c r="B461" s="54" t="s">
        <v>711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713</v>
      </c>
      <c r="B462" s="54" t="s">
        <v>714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716</v>
      </c>
      <c r="B463" s="54" t="s">
        <v>717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71</v>
      </c>
      <c r="Q464" s="570"/>
      <c r="R464" s="570"/>
      <c r="S464" s="570"/>
      <c r="T464" s="570"/>
      <c r="U464" s="570"/>
      <c r="V464" s="571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71</v>
      </c>
      <c r="Q465" s="570"/>
      <c r="R465" s="570"/>
      <c r="S465" s="570"/>
      <c r="T465" s="570"/>
      <c r="U465" s="570"/>
      <c r="V465" s="571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719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719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720</v>
      </c>
      <c r="B469" s="54" t="s">
        <v>721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723</v>
      </c>
      <c r="B470" s="54" t="s">
        <v>724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71</v>
      </c>
      <c r="Q473" s="570"/>
      <c r="R473" s="570"/>
      <c r="S473" s="570"/>
      <c r="T473" s="570"/>
      <c r="U473" s="570"/>
      <c r="V473" s="571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71</v>
      </c>
      <c r="Q474" s="570"/>
      <c r="R474" s="570"/>
      <c r="S474" s="570"/>
      <c r="T474" s="570"/>
      <c r="U474" s="570"/>
      <c r="V474" s="571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137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731</v>
      </c>
      <c r="B476" s="54" t="s">
        <v>732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736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71</v>
      </c>
      <c r="Q479" s="570"/>
      <c r="R479" s="570"/>
      <c r="S479" s="570"/>
      <c r="T479" s="570"/>
      <c r="U479" s="570"/>
      <c r="V479" s="571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71</v>
      </c>
      <c r="Q480" s="570"/>
      <c r="R480" s="570"/>
      <c r="S480" s="570"/>
      <c r="T480" s="570"/>
      <c r="U480" s="570"/>
      <c r="V480" s="571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64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741</v>
      </c>
      <c r="B482" s="54" t="s">
        <v>742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744</v>
      </c>
      <c r="B483" s="54" t="s">
        <v>745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73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751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167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752</v>
      </c>
      <c r="B492" s="54" t="s">
        <v>753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755</v>
      </c>
      <c r="B493" s="54" t="s">
        <v>756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758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137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759</v>
      </c>
      <c r="B498" s="54" t="s">
        <v>760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8" t="s">
        <v>761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3000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3015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3096</v>
      </c>
      <c r="Y502" s="551">
        <f>IFERROR(SUM(BN22:BN498),"0")</f>
        <v>3111.4800000000005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3221</v>
      </c>
      <c r="Y504" s="551">
        <f>GrossWeightTotalR+PalletQtyTotalR*25</f>
        <v>3236.4800000000005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200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201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4.3717499999999996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253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540</v>
      </c>
      <c r="U508" s="663"/>
      <c r="V508" s="579" t="s">
        <v>596</v>
      </c>
      <c r="W508" s="662"/>
      <c r="X508" s="662"/>
      <c r="Y508" s="663"/>
      <c r="Z508" s="546" t="s">
        <v>652</v>
      </c>
      <c r="AA508" s="579" t="s">
        <v>719</v>
      </c>
      <c r="AB508" s="663"/>
      <c r="AC508" s="52"/>
      <c r="AF508" s="547"/>
    </row>
    <row r="509" spans="1:68" ht="14.25" customHeight="1" thickTop="1" x14ac:dyDescent="0.2">
      <c r="A509" s="626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3015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2025-09-04T09:26:03Z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