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5F690E-F39F-4AB4-B89C-26DCEBF45F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BP430" i="1" s="1"/>
  <c r="P430" i="1"/>
  <c r="X426" i="1"/>
  <c r="X425" i="1"/>
  <c r="BO424" i="1"/>
  <c r="BM424" i="1"/>
  <c r="Y424" i="1"/>
  <c r="Y511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53" i="1" l="1"/>
  <c r="BN53" i="1"/>
  <c r="Z129" i="1"/>
  <c r="BN129" i="1"/>
  <c r="Z197" i="1"/>
  <c r="BN197" i="1"/>
  <c r="Z307" i="1"/>
  <c r="BN307" i="1"/>
  <c r="Z309" i="1"/>
  <c r="BN309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Z435" i="1"/>
  <c r="BN435" i="1"/>
  <c r="Z442" i="1"/>
  <c r="BN442" i="1"/>
  <c r="J9" i="1"/>
  <c r="F9" i="1"/>
  <c r="F10" i="1"/>
  <c r="Z22" i="1"/>
  <c r="Z23" i="1" s="1"/>
  <c r="BN22" i="1"/>
  <c r="BP22" i="1"/>
  <c r="Z26" i="1"/>
  <c r="BN26" i="1"/>
  <c r="Z63" i="1"/>
  <c r="BN63" i="1"/>
  <c r="Z110" i="1"/>
  <c r="BN110" i="1"/>
  <c r="Z156" i="1"/>
  <c r="Z157" i="1" s="1"/>
  <c r="BN156" i="1"/>
  <c r="BP156" i="1"/>
  <c r="Z160" i="1"/>
  <c r="BN160" i="1"/>
  <c r="Z178" i="1"/>
  <c r="Z179" i="1" s="1"/>
  <c r="BN178" i="1"/>
  <c r="BP178" i="1"/>
  <c r="Y179" i="1"/>
  <c r="Z183" i="1"/>
  <c r="BN183" i="1"/>
  <c r="Z210" i="1"/>
  <c r="BN210" i="1"/>
  <c r="Z291" i="1"/>
  <c r="BN291" i="1"/>
  <c r="Z329" i="1"/>
  <c r="BN329" i="1"/>
  <c r="Z334" i="1"/>
  <c r="BN334" i="1"/>
  <c r="Z397" i="1"/>
  <c r="BN397" i="1"/>
  <c r="Z454" i="1"/>
  <c r="BN454" i="1"/>
  <c r="BP102" i="1"/>
  <c r="BN102" i="1"/>
  <c r="Z102" i="1"/>
  <c r="BP139" i="1"/>
  <c r="BN139" i="1"/>
  <c r="Z139" i="1"/>
  <c r="Y145" i="1"/>
  <c r="BP144" i="1"/>
  <c r="BN144" i="1"/>
  <c r="Z144" i="1"/>
  <c r="Z145" i="1" s="1"/>
  <c r="BP148" i="1"/>
  <c r="BN148" i="1"/>
  <c r="Z148" i="1"/>
  <c r="BP174" i="1"/>
  <c r="BN174" i="1"/>
  <c r="Z174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23" i="1"/>
  <c r="BN323" i="1"/>
  <c r="Z323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Z30" i="1"/>
  <c r="BN30" i="1"/>
  <c r="Z57" i="1"/>
  <c r="BN57" i="1"/>
  <c r="Z69" i="1"/>
  <c r="BN69" i="1"/>
  <c r="BP75" i="1"/>
  <c r="BN75" i="1"/>
  <c r="Z75" i="1"/>
  <c r="BP118" i="1"/>
  <c r="BN118" i="1"/>
  <c r="Z118" i="1"/>
  <c r="BP164" i="1"/>
  <c r="BN164" i="1"/>
  <c r="Z164" i="1"/>
  <c r="BP193" i="1"/>
  <c r="BN193" i="1"/>
  <c r="Z193" i="1"/>
  <c r="BP216" i="1"/>
  <c r="BN216" i="1"/>
  <c r="Z216" i="1"/>
  <c r="BP243" i="1"/>
  <c r="BN243" i="1"/>
  <c r="Z243" i="1"/>
  <c r="BP260" i="1"/>
  <c r="BN260" i="1"/>
  <c r="Z260" i="1"/>
  <c r="BP299" i="1"/>
  <c r="BN299" i="1"/>
  <c r="Z29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Z150" i="1"/>
  <c r="BN150" i="1"/>
  <c r="Y170" i="1"/>
  <c r="Z162" i="1"/>
  <c r="BN162" i="1"/>
  <c r="Z166" i="1"/>
  <c r="BN166" i="1"/>
  <c r="Z172" i="1"/>
  <c r="BN172" i="1"/>
  <c r="BP172" i="1"/>
  <c r="Z189" i="1"/>
  <c r="BN189" i="1"/>
  <c r="Y201" i="1"/>
  <c r="Z195" i="1"/>
  <c r="BN195" i="1"/>
  <c r="Z199" i="1"/>
  <c r="BN199" i="1"/>
  <c r="Z207" i="1"/>
  <c r="BN207" i="1"/>
  <c r="Z212" i="1"/>
  <c r="BN212" i="1"/>
  <c r="Y218" i="1"/>
  <c r="Z223" i="1"/>
  <c r="BN223" i="1"/>
  <c r="Z228" i="1"/>
  <c r="BN228" i="1"/>
  <c r="Y247" i="1"/>
  <c r="Z245" i="1"/>
  <c r="BN245" i="1"/>
  <c r="Y246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Y125" i="1"/>
  <c r="G511" i="1"/>
  <c r="Y131" i="1"/>
  <c r="BP128" i="1"/>
  <c r="BN128" i="1"/>
  <c r="Z128" i="1"/>
  <c r="Z130" i="1" s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Y186" i="1"/>
  <c r="Y191" i="1"/>
  <c r="BP188" i="1"/>
  <c r="BN188" i="1"/>
  <c r="Z188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BP358" i="1"/>
  <c r="BN358" i="1"/>
  <c r="Z358" i="1"/>
  <c r="Y360" i="1"/>
  <c r="BP368" i="1"/>
  <c r="BN368" i="1"/>
  <c r="Z368" i="1"/>
  <c r="Z370" i="1" s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379" i="1" l="1"/>
  <c r="Z403" i="1"/>
  <c r="Z270" i="1"/>
  <c r="Z70" i="1"/>
  <c r="Z354" i="1"/>
  <c r="Z185" i="1"/>
  <c r="Z124" i="1"/>
  <c r="Z169" i="1"/>
  <c r="Z330" i="1"/>
  <c r="Z324" i="1"/>
  <c r="Z449" i="1"/>
  <c r="Z246" i="1"/>
  <c r="Z263" i="1"/>
  <c r="Z494" i="1"/>
  <c r="Z464" i="1"/>
  <c r="Z458" i="1"/>
  <c r="Z479" i="1"/>
  <c r="Z317" i="1"/>
  <c r="Z311" i="1"/>
  <c r="Z337" i="1"/>
  <c r="Z175" i="1"/>
  <c r="Z140" i="1"/>
  <c r="Z359" i="1"/>
  <c r="Z190" i="1"/>
  <c r="Z151" i="1"/>
  <c r="Z443" i="1"/>
  <c r="Z255" i="1"/>
  <c r="Z489" i="1"/>
  <c r="Z349" i="1"/>
  <c r="Z201" i="1"/>
  <c r="Z106" i="1"/>
  <c r="Z98" i="1"/>
  <c r="Z90" i="1"/>
  <c r="Z64" i="1"/>
  <c r="Z58" i="1"/>
  <c r="Y505" i="1"/>
  <c r="Y502" i="1"/>
  <c r="Y503" i="1"/>
  <c r="Z32" i="1"/>
  <c r="X504" i="1"/>
  <c r="Z473" i="1"/>
  <c r="Z398" i="1"/>
  <c r="Z303" i="1"/>
  <c r="Z293" i="1"/>
  <c r="Z415" i="1"/>
  <c r="Z231" i="1"/>
  <c r="Z112" i="1"/>
  <c r="Z44" i="1"/>
  <c r="Y501" i="1"/>
  <c r="Z213" i="1"/>
  <c r="Z119" i="1"/>
  <c r="Y504" i="1" l="1"/>
  <c r="Z506" i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<sst xmlns="http://schemas.openxmlformats.org/spreadsheetml/2006/main" count="2208" uniqueCount="790">
  <si>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</si>
  <si>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</si>
  <si>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</si>
  <si>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</si>
  <si>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</si>
  <si>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</si>
  <si>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</si>
  <si>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</si>
  <si>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</si>
  <si>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</si>
  <si>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</si>
  <si>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</si>
  <si>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</si>
  <si>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</si>
  <si>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</si>
  <si>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</si>
  <si>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</si>
  <si>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</si>
  <si>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</si>
  <si>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</si>
  <si>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</si>
  <si>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</si>
  <si>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</si>
  <si>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</si>
  <si>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</si>
  <si>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</si>
  <si>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</si>
  <si>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</si>
  <si>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</si>
  <si>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</si>
  <si>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</si>
  <si>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</si>
  <si>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</si>
  <si>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</si>
  <si>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</si>
  <si>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</si>
  <si>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</si>
  <si>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</si>
  <si>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</si>
  <si>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</si>
  <si>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</si>
  <si>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</si>
  <si>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</si>
  <si>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</si>
  <si>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</si>
  <si>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</si>
  <si>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</si>
  <si>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</si>
  <si>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</si>
  <si>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</si>
  <si>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</si>
  <si>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</si>
  <si>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</si>
  <si>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</si>
  <si>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</si>
  <si>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</si>
  <si>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</si>
  <si>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</si>
  <si>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</si>
  <si>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</si>
  <si>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</si>
  <si>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</si>
  <si>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</si>
  <si>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</si>
  <si>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</si>
  <si>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</si>
  <si>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</si>
  <si>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</si>
  <si>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</si>
  <si>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</si>
  <si>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</si>
  <si>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</si>
  <si>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</si>
  <si>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</si>
  <si>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</si>
  <si>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</si>
  <si>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</si>
  <si>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</si>
  <si>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</si>
  <si>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</si>
  <si>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</si>
  <si>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</si>
  <si>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</si>
  <si>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</si>
  <si>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</si>
  <si>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</si>
  <si>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</si>
  <si>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</si>
  <si>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</si>
  <si>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</si>
  <si>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</si>
  <si>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</si>
  <si>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</si>
  <si>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</si>
  <si>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</si>
  <si>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</si>
  <si>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</si>
  <si>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</si>
  <si>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</si>
  <si>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</si>
  <si>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</si>
  <si>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</si>
  <si>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</si>
  <si>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</si>
  <si>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</si>
  <si>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</si>
  <si>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</si>
  <si>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</si>
  <si>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</si>
  <si>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</si>
  <si>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</si>
  <si>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</si>
  <si>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</si>
  <si>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</si>
  <si>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</si>
  <si>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</si>
  <si>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</si>
  <si>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</si>
  <si>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</si>
  <si>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</si>
  <si>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</si>
  <si>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</si>
  <si>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</si>
  <si>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</si>
  <si>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</si>
  <si>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</si>
  <si>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</si>
  <si>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</si>
  <si>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</si>
  <si>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</si>
  <si>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</si>
  <si>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</si>
  <si>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</si>
  <si>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</si>
  <si>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</si>
  <si>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</si>
  <si>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</si>
  <si>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</si>
  <si>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</si>
  <si>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</si>
  <si>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</si>
  <si>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</si>
  <si>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</si>
  <si>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</si>
  <si>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</si>
  <si>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</si>
  <si>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</si>
  <si>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</si>
  <si>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</si>
  <si>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</si>
  <si>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</si>
  <si>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</si>
  <si>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</si>
  <si>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</si>
  <si>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</si>
  <si>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</si>
  <si>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</si>
  <si>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</si>
  <si>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</si>
  <si>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</si>
  <si>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</si>
  <si>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</si>
  <si>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</si>
  <si>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</si>
  <si>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</si>
  <si>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</si>
  <si>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</si>
  <si>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</si>
  <si>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</si>
  <si>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</si>
  <si>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</si>
  <si>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</si>
  <si>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</si>
  <si>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</si>
  <si>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</si>
  <si>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</si>
  <si>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</si>
  <si>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</si>
  <si>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</si>
  <si>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</si>
  <si>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</si>
  <si>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</si>
  <si>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</si>
  <si>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</si>
  <si>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</si>
  <si>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</si>
  <si>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</si>
  <si>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</si>
  <si>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</si>
  <si>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</si>
  <si>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</si>
  <si>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</si>
  <si>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</si>
  <si>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</si>
  <si>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</si>
  <si>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</si>
  <si>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</si>
  <si>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</si>
  <si>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</si>
  <si>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</si>
  <si>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</si>
  <si>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</si>
  <si>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</si>
  <si>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</si>
  <si>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</si>
  <si>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</si>
  <si>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</si>
  <si>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</si>
  <si>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</si>
  <si>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</si>
  <si>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</si>
  <si>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</si>
  <si>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</si>
  <si>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</si>
  <si>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</si>
  <si>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</si>
  <si>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</si>
  <si>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</si>
  <si>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</si>
  <si>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</si>
  <si>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</si>
  <si>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</si>
  <si>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</si>
  <si>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</si>
  <si>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</si>
  <si>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</si>
  <si>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</si>
  <si>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</si>
  <si>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</si>
  <si>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</si>
  <si>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</si>
  <si>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</si>
  <si>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</si>
  <si>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</si>
  <si>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</si>
  <si>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</si>
  <si>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</si>
  <si>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</si>
  <si>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</si>
  <si>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</si>
  <si>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</si>
  <si>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</si>
  <si>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</si>
  <si>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</si>
  <si>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</si>
  <si>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</si>
  <si>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</si>
  <si>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</si>
  <si>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</si>
  <si>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</si>
  <si>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</si>
  <si>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</si>
  <si>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</si>
  <si>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</si>
  <si>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</si>
  <si>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</si>
  <si>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</si>
  <si>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</si>
  <si>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</si>
  <si>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</si>
  <si>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</si>
  <si>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</si>
  <si>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</si>
  <si>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</si>
  <si>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</si>
  <si>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</si>
  <si>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</si>
  <si>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</si>
  <si>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</si>
  <si>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</si>
  <si>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</si>
  <si>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</si>
  <si>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</si>
  <si>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</si>
  <si>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</si>
  <si>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</si>
  <si>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</si>
  <si>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</si>
  <si>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</si>
  <si>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</si>
  <si>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</si>
  <si>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</si>
  <si>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</si>
  <si>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</si>
  <si>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</si>
  <si>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</si>
  <si>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</si>
  <si>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</si>
  <si>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</si>
  <si>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</si>
  <si>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</si>
  <si>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</si>
  <si>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</si>
  <si>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</si>
  <si>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</si>
  <si>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</si>
  <si>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</si>
  <si>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</si>
  <si>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</si>
  <si>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</si>
  <si>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</si>
  <si>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</si>
  <si>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</si>
  <si>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</si>
  <si>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</si>
  <si>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</si>
  <si>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</si>
  <si>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</si>
  <si>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</si>
  <si>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</si>
  <si>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</si>
  <si>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</si>
  <si>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</si>
  <si>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</si>
  <si>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</si>
  <si>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</si>
  <si>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</si>
  <si>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</si>
  <si>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</si>
  <si>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</si>
  <si>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</si>
  <si>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</si>
  <si>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</si>
  <si>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</si>
  <si>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</si>
  <si>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</si>
  <si>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</si>
  <si>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</si>
  <si>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</si>
  <si>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</si>
  <si>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</si>
  <si>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</si>
  <si>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</si>
  <si>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</si>
  <si>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</si>
  <si>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</si>
  <si>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</si>
  <si>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</si>
  <si>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</si>
  <si>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</si>
  <si>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</si>
  <si>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</si>
  <si>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</si>
  <si>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</si>
  <si>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</si>
  <si>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</si>
  <si>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</si>
  <si>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</si>
  <si>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</si>
  <si>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</si>
  <si>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</si>
  <si>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</si>
  <si>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</si>
  <si>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</si>
  <si>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</si>
  <si>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</si>
  <si>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</si>
  <si>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</si>
  <si>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</si>
  <si>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</si>
  <si>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</si>
  <si>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</si>
  <si>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</si>
  <si>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</si>
  <si>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</si>
  <si>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</si>
  <si>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</si>
  <si>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</si>
  <si>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</si>
  <si>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</si>
  <si>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</si>
  <si>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</si>
  <si>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</si>
  <si>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</si>
  <si>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</si>
  <si>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</si>
  <si>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</si>
  <si>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</si>
  <si>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</si>
  <si>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</si>
  <si>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</si>
  <si>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</si>
  <si>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</si>
  <si>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</si>
  <si>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</si>
  <si>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</si>
  <si>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</si>
  <si>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</si>
  <si>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</si>
  <si>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</si>
  <si>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</si>
  <si>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</si>
  <si>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</si>
  <si>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</si>
  <si>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</si>
  <si>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</si>
  <si>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</si>
  <si>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</si>
  <si>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</si>
  <si>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</si>
  <si>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</si>
  <si>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</si>
  <si>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</si>
  <si>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</si>
  <si>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</si>
  <si>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</si>
  <si>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</si>
  <si>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</si>
  <si>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</si>
  <si>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</si>
  <si>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</si>
  <si>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</si>
  <si>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</si>
  <si>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</si>
  <si>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</si>
  <si>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</si>
  <si>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</si>
  <si>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</si>
  <si>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</si>
  <si>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</si>
  <si>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</si>
  <si>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</si>
  <si>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</si>
  <si>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</si>
  <si>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</si>
  <si>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</si>
  <si>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</si>
  <si>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</si>
  <si>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</si>
  <si>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</si>
  <si>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</si>
  <si>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</si>
  <si>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</si>
  <si>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</si>
  <si>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</si>
  <si>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</si>
  <si>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</si>
  <si>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</si>
  <si>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</si>
  <si>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</si>
  <si>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</si>
  <si>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</si>
  <si>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</si>
  <si>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</si>
  <si>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</si>
  <si>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</si>
  <si>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</si>
  <si>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</si>
  <si>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</si>
  <si>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</si>
  <si>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</si>
  <si>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</si>
  <si>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</si>
  <si>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</si>
  <si>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</si>
  <si>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</si>
  <si>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</si>
  <si>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</si>
  <si>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</si>
  <si>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</si>
  <si>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</si>
  <si>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</si>
  <si>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</si>
  <si>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</si>
  <si>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</si>
  <si>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</si>
  <si>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</si>
  <si>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</si>
  <si>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</si>
  <si>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</si>
  <si>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</si>
  <si>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</si>
  <si>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</si>
  <si>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</si>
  <si>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</si>
  <si>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</si>
  <si>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</si>
  <si>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</si>
  <si>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</si>
  <si>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</si>
  <si>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</si>
  <si>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</si>
  <si>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</si>
  <si>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</si>
  <si>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</si>
  <si>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</si>
  <si>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</si>
  <si>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</si>
  <si>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</si>
  <si>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</si>
  <si>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</si>
  <si>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</si>
  <si>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</si>
  <si>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</si>
  <si>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</si>
  <si>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</si>
  <si>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</si>
  <si>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</si>
  <si>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</si>
  <si>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</si>
  <si>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</si>
  <si>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</si>
  <si>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</si>
  <si>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</si>
  <si>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</si>
  <si>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</si>
  <si>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</si>
  <si>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</si>
  <si>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</si>
  <si>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</si>
  <si>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</si>
  <si>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</si>
  <si>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</si>
  <si>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</si>
  <si>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</si>
  <si>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</si>
  <si>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</si>
  <si>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</si>
  <si>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</si>
  <si>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</si>
  <si>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</si>
  <si>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</si>
  <si>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</si>
  <si>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</si>
  <si>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</si>
  <si>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</si>
  <si>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</si>
  <si>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</si>
  <si>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</si>
  <si>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</si>
  <si>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</si>
  <si>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</si>
  <si>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</si>
  <si>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</si>
  <si>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</si>
  <si>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</si>
  <si>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</si>
  <si>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</si>
  <si>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</si>
  <si>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</si>
  <si>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</si>
  <si>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</si>
  <si>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</si>
  <si>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</si>
  <si>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</si>
  <si>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</si>
  <si>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</si>
  <si>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</si>
  <si>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</si>
  <si>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</si>
  <si>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</si>
  <si>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</si>
  <si>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</si>
  <si>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</si>
  <si>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</si>
  <si>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</si>
  <si>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</si>
  <si>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</si>
  <si>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</si>
  <si>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</si>
  <si>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</si>
  <si>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</si>
  <si>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</si>
  <si>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</si>
  <si>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</si>
  <si>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</si>
  <si>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</si>
  <si>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</si>
  <si>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</si>
  <si>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</si>
  <si>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</si>
  <si>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</si>
  <si>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</si>
  <si>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</si>
  <si>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</si>
  <si>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</si>
  <si>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</si>
  <si>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</si>
  <si>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</si>
  <si>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</si>
  <si>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</si>
  <si>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</si>
  <si>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</si>
  <si>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</si>
  <si>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</si>
  <si>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</si>
  <si>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</si>
  <si>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</si>
  <si>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</si>
  <si>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</si>
  <si>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</si>
  <si>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</si>
  <si>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</si>
  <si>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</si>
  <si>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</si>
  <si>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</si>
  <si>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</si>
  <si>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</si>
  <si>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</si>
  <si>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</si>
  <si>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</si>
  <si>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</si>
  <si>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</si>
  <si>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</si>
  <si>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</si>
  <si>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</si>
  <si>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</si>
  <si>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</si>
  <si>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</si>
  <si>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</si>
  <si>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</si>
  <si>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</si>
  <si>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</si>
  <si>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</si>
  <si>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</si>
  <si>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</si>
  <si>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</si>
  <si>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</si>
  <si>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</si>
  <si>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</si>
  <si>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</si>
  <si>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</si>
  <si>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</si>
  <si>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</si>
  <si>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</si>
  <si>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</si>
  <si>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</si>
  <si>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</si>
  <si>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</si>
  <si>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</si>
  <si>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</si>
  <si>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</si>
  <si>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</si>
  <si>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</si>
  <si>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</si>
  <si>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</si>
  <si>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</si>
  <si>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</si>
  <si>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</si>
  <si>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</si>
  <si>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</si>
  <si>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</si>
  <si>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</si>
  <si>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</si>
  <si>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</si>
  <si>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</si>
  <si>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</si>
  <si>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</si>
  <si>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</si>
  <si>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</si>
  <si>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</si>
  <si>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</si>
  <si>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</si>
  <si>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</si>
  <si>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</si>
  <si>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</si>
  <si>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</si>
  <si>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</si>
  <si>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</si>
  <si>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</si>
  <si>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</si>
  <si>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</si>
  <si>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</si>
  <si>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</si>
  <si>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</si>
  <si>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</si>
  <si>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</si>
  <si>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</si>
  <si>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</si>
  <si>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</si>
  <si>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</si>
  <si>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</si>
  <si>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</si>
  <si>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</si>
  <si>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</si>
  <si>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</si>
  <si>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</si>
  <si>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</si>
  <si>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</si>
  <si>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</si>
  <si>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</si>
  <si>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</si>
  <si>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</si>
  <si>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</si>
  <si>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</si>
  <si>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</si>
  <si>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</si>
  <si>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</si>
  <si>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</si>
  <si>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</si>
  <si>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</si>
  <si>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</si>
  <si>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</si>
  <si>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</si>
  <si>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</si>
  <si>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</si>
  <si>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</si>
  <si>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</si>
  <si>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</si>
  <si>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</si>
  <si>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</si>
  <si>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</si>
  <si>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</si>
  <si>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</si>
  <si>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</si>
  <si>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</si>
  <si>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</si>
  <si>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</si>
  <si>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</si>
  <si>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</si>
  <si>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</si>
  <si>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</si>
  <si>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</si>
  <si>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</si>
  <si>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</si>
  <si>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</si>
  <si>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</si>
  <si>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</si>
  <si>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</si>
  <si>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</si>
  <si>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</si>
  <si>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</si>
  <si>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</si>
  <si>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</si>
  <si>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</si>
  <si>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</si>
  <si>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</si>
  <si>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</si>
  <si>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</si>
  <si>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</si>
  <si>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</si>
  <si>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</si>
  <si>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</si>
  <si>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</si>
  <si>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</si>
  <si>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</si>
  <si>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</si>
  <si>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</si>
  <si>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</si>
  <si>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</si>
  <si>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</si>
  <si>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</si>
  <si>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</si>
  <si>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</si>
  <si>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</si>
  <si>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</si>
  <si>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</si>
  <si>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</si>
  <si>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</si>
  <si>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</si>
  <si>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</si>
  <si>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</si>
  <si>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</si>
  <si>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</si>
  <si>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</si>
  <si>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</si>
  <si>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</si>
  <si>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</si>
  <si>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</si>
  <si>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</si>
  <si>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</si>
  <si>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</si>
  <si>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</si>
  <si>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</si>
  <si>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</si>
  <si>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</si>
  <si>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</si>
  <si>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</si>
  <si>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</si>
  <si>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</si>
  <si>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</si>
  <si>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</si>
  <si>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</si>
  <si>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</si>
  <si>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</si>
  <si>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</si>
  <si>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</si>
  <si>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</si>
  <si>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</si>
  <si>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</si>
  <si>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</si>
  <si>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</si>
  <si>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</si>
  <si>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</si>
  <si>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</si>
  <si>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</si>
  <si>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</si>
  <si>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</si>
  <si>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</si>
  <si>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5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</si>
</sst>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789</v>
      </c>
      <c r="I5" s="799"/>
      <c r="J5" s="799"/>
      <c r="K5" s="799"/>
      <c r="L5" s="799"/>
      <c r="M5" s="722"/>
      <c r="N5" s="58"/>
      <c r="P5" s="24" t="s">
        <v>10</v>
      </c>
      <c r="Q5" s="856">
        <v>45907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Воскресенье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1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47">
        <v>0.41666666666666669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21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22</v>
      </c>
      <c r="Q10" s="713"/>
      <c r="R10" s="714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4" t="s">
        <v>28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1" t="s">
        <v>38</v>
      </c>
      <c r="D17" s="596" t="s">
        <v>39</v>
      </c>
      <c r="E17" s="65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9"/>
      <c r="R17" s="649"/>
      <c r="S17" s="649"/>
      <c r="T17" s="650"/>
      <c r="U17" s="870" t="s">
        <v>51</v>
      </c>
      <c r="V17" s="594"/>
      <c r="W17" s="596" t="s">
        <v>52</v>
      </c>
      <c r="X17" s="596" t="s">
        <v>53</v>
      </c>
      <c r="Y17" s="877" t="s">
        <v>54</v>
      </c>
      <c r="Z17" s="794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71</v>
      </c>
      <c r="Q23" s="559"/>
      <c r="R23" s="559"/>
      <c r="S23" s="559"/>
      <c r="T23" s="559"/>
      <c r="U23" s="559"/>
      <c r="V23" s="560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71</v>
      </c>
      <c r="Q24" s="559"/>
      <c r="R24" s="559"/>
      <c r="S24" s="559"/>
      <c r="T24" s="559"/>
      <c r="U24" s="559"/>
      <c r="V24" s="560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71</v>
      </c>
      <c r="Q32" s="559"/>
      <c r="R32" s="559"/>
      <c r="S32" s="559"/>
      <c r="T32" s="559"/>
      <c r="U32" s="559"/>
      <c r="V32" s="560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71</v>
      </c>
      <c r="Q33" s="559"/>
      <c r="R33" s="559"/>
      <c r="S33" s="559"/>
      <c r="T33" s="559"/>
      <c r="U33" s="559"/>
      <c r="V33" s="560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71</v>
      </c>
      <c r="Q36" s="559"/>
      <c r="R36" s="559"/>
      <c r="S36" s="559"/>
      <c r="T36" s="559"/>
      <c r="U36" s="559"/>
      <c r="V36" s="560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71</v>
      </c>
      <c r="Q37" s="559"/>
      <c r="R37" s="559"/>
      <c r="S37" s="559"/>
      <c r="T37" s="559"/>
      <c r="U37" s="559"/>
      <c r="V37" s="560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101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71</v>
      </c>
      <c r="Q44" s="559"/>
      <c r="R44" s="559"/>
      <c r="S44" s="559"/>
      <c r="T44" s="559"/>
      <c r="U44" s="559"/>
      <c r="V44" s="560"/>
      <c r="W44" s="37" t="s">
        <v>72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71</v>
      </c>
      <c r="Q45" s="559"/>
      <c r="R45" s="559"/>
      <c r="S45" s="559"/>
      <c r="T45" s="559"/>
      <c r="U45" s="559"/>
      <c r="V45" s="560"/>
      <c r="W45" s="37" t="s">
        <v>69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1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71</v>
      </c>
      <c r="Q48" s="559"/>
      <c r="R48" s="559"/>
      <c r="S48" s="559"/>
      <c r="T48" s="559"/>
      <c r="U48" s="559"/>
      <c r="V48" s="560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71</v>
      </c>
      <c r="Q49" s="559"/>
      <c r="R49" s="559"/>
      <c r="S49" s="559"/>
      <c r="T49" s="559"/>
      <c r="U49" s="559"/>
      <c r="V49" s="560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71</v>
      </c>
      <c r="Q58" s="559"/>
      <c r="R58" s="559"/>
      <c r="S58" s="559"/>
      <c r="T58" s="559"/>
      <c r="U58" s="559"/>
      <c r="V58" s="560"/>
      <c r="W58" s="37" t="s">
        <v>72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71</v>
      </c>
      <c r="Q59" s="559"/>
      <c r="R59" s="559"/>
      <c r="S59" s="559"/>
      <c r="T59" s="559"/>
      <c r="U59" s="559"/>
      <c r="V59" s="560"/>
      <c r="W59" s="37" t="s">
        <v>69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1" t="s">
        <v>137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71</v>
      </c>
      <c r="Q64" s="559"/>
      <c r="R64" s="559"/>
      <c r="S64" s="559"/>
      <c r="T64" s="559"/>
      <c r="U64" s="559"/>
      <c r="V64" s="560"/>
      <c r="W64" s="37" t="s">
        <v>72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71</v>
      </c>
      <c r="Q65" s="559"/>
      <c r="R65" s="559"/>
      <c r="S65" s="559"/>
      <c r="T65" s="559"/>
      <c r="U65" s="559"/>
      <c r="V65" s="560"/>
      <c r="W65" s="37" t="s">
        <v>69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61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71</v>
      </c>
      <c r="Q70" s="559"/>
      <c r="R70" s="559"/>
      <c r="S70" s="559"/>
      <c r="T70" s="559"/>
      <c r="U70" s="559"/>
      <c r="V70" s="560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71</v>
      </c>
      <c r="Q71" s="559"/>
      <c r="R71" s="559"/>
      <c r="S71" s="559"/>
      <c r="T71" s="559"/>
      <c r="U71" s="559"/>
      <c r="V71" s="560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71</v>
      </c>
      <c r="Q78" s="559"/>
      <c r="R78" s="559"/>
      <c r="S78" s="559"/>
      <c r="T78" s="559"/>
      <c r="U78" s="559"/>
      <c r="V78" s="560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71</v>
      </c>
      <c r="Q79" s="559"/>
      <c r="R79" s="559"/>
      <c r="S79" s="559"/>
      <c r="T79" s="559"/>
      <c r="U79" s="559"/>
      <c r="V79" s="560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167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168</v>
      </c>
      <c r="B81" s="54" t="s">
        <v>169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71</v>
      </c>
      <c r="Q83" s="559"/>
      <c r="R83" s="559"/>
      <c r="S83" s="559"/>
      <c r="T83" s="559"/>
      <c r="U83" s="559"/>
      <c r="V83" s="560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71</v>
      </c>
      <c r="Q84" s="559"/>
      <c r="R84" s="559"/>
      <c r="S84" s="559"/>
      <c r="T84" s="559"/>
      <c r="U84" s="559"/>
      <c r="V84" s="560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hidden="1" customHeight="1" x14ac:dyDescent="0.25">
      <c r="A87" s="54" t="s">
        <v>175</v>
      </c>
      <c r="B87" s="54" t="s">
        <v>176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180</v>
      </c>
      <c r="B89" s="54" t="s">
        <v>181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71</v>
      </c>
      <c r="Q90" s="559"/>
      <c r="R90" s="559"/>
      <c r="S90" s="559"/>
      <c r="T90" s="559"/>
      <c r="U90" s="559"/>
      <c r="V90" s="560"/>
      <c r="W90" s="37" t="s">
        <v>72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71</v>
      </c>
      <c r="Q91" s="559"/>
      <c r="R91" s="559"/>
      <c r="S91" s="559"/>
      <c r="T91" s="559"/>
      <c r="U91" s="559"/>
      <c r="V91" s="560"/>
      <c r="W91" s="37" t="s">
        <v>69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61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hidden="1" customHeight="1" x14ac:dyDescent="0.25">
      <c r="A93" s="54" t="s">
        <v>182</v>
      </c>
      <c r="B93" s="54" t="s">
        <v>183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8" t="s">
        <v>184</v>
      </c>
      <c r="Q93" s="556"/>
      <c r="R93" s="556"/>
      <c r="S93" s="556"/>
      <c r="T93" s="557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5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189</v>
      </c>
      <c r="B96" s="54" t="s">
        <v>191</v>
      </c>
      <c r="C96" s="31">
        <v>4301052039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193</v>
      </c>
      <c r="B97" s="54" t="s">
        <v>194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71</v>
      </c>
      <c r="Q98" s="559"/>
      <c r="R98" s="559"/>
      <c r="S98" s="559"/>
      <c r="T98" s="559"/>
      <c r="U98" s="559"/>
      <c r="V98" s="560"/>
      <c r="W98" s="37" t="s">
        <v>72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hidden="1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71</v>
      </c>
      <c r="Q99" s="559"/>
      <c r="R99" s="559"/>
      <c r="S99" s="559"/>
      <c r="T99" s="559"/>
      <c r="U99" s="559"/>
      <c r="V99" s="560"/>
      <c r="W99" s="37" t="s">
        <v>69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hidden="1" customHeight="1" x14ac:dyDescent="0.25">
      <c r="A100" s="571" t="s">
        <v>196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hidden="1" customHeight="1" x14ac:dyDescent="0.25">
      <c r="A102" s="54" t="s">
        <v>197</v>
      </c>
      <c r="B102" s="54" t="s">
        <v>198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200</v>
      </c>
      <c r="B103" s="54" t="s">
        <v>201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202</v>
      </c>
      <c r="B104" s="54" t="s">
        <v>203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204</v>
      </c>
      <c r="B105" s="54" t="s">
        <v>205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71</v>
      </c>
      <c r="Q106" s="559"/>
      <c r="R106" s="559"/>
      <c r="S106" s="559"/>
      <c r="T106" s="559"/>
      <c r="U106" s="559"/>
      <c r="V106" s="560"/>
      <c r="W106" s="37" t="s">
        <v>72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hidden="1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71</v>
      </c>
      <c r="Q107" s="559"/>
      <c r="R107" s="559"/>
      <c r="S107" s="559"/>
      <c r="T107" s="559"/>
      <c r="U107" s="559"/>
      <c r="V107" s="560"/>
      <c r="W107" s="37" t="s">
        <v>69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137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206</v>
      </c>
      <c r="B109" s="54" t="s">
        <v>207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211</v>
      </c>
      <c r="B111" s="54" t="s">
        <v>212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71</v>
      </c>
      <c r="Q112" s="559"/>
      <c r="R112" s="559"/>
      <c r="S112" s="559"/>
      <c r="T112" s="559"/>
      <c r="U112" s="559"/>
      <c r="V112" s="560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71</v>
      </c>
      <c r="Q113" s="559"/>
      <c r="R113" s="559"/>
      <c r="S113" s="559"/>
      <c r="T113" s="559"/>
      <c r="U113" s="559"/>
      <c r="V113" s="560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hidden="1" customHeight="1" x14ac:dyDescent="0.25">
      <c r="A115" s="54" t="s">
        <v>213</v>
      </c>
      <c r="B115" s="54" t="s">
        <v>214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216</v>
      </c>
      <c r="B116" s="54" t="s">
        <v>217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218</v>
      </c>
      <c r="B117" s="54" t="s">
        <v>219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220</v>
      </c>
      <c r="B118" s="54" t="s">
        <v>221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71</v>
      </c>
      <c r="Q119" s="559"/>
      <c r="R119" s="559"/>
      <c r="S119" s="559"/>
      <c r="T119" s="559"/>
      <c r="U119" s="559"/>
      <c r="V119" s="560"/>
      <c r="W119" s="37" t="s">
        <v>72</v>
      </c>
      <c r="X119" s="551">
        <f>IFERROR(X115/H115,"0")+IFERROR(X116/H116,"0")+IFERROR(X117/H117,"0")+IFERROR(X118/H118,"0")</f>
        <v>0</v>
      </c>
      <c r="Y119" s="551">
        <f>IFERROR(Y115/H115,"0")+IFERROR(Y116/H116,"0")+IFERROR(Y117/H117,"0")+IFERROR(Y118/H118,"0")</f>
        <v>0</v>
      </c>
      <c r="Z119" s="551">
        <f>IFERROR(IF(Z115="",0,Z115),"0")+IFERROR(IF(Z116="",0,Z116),"0")+IFERROR(IF(Z117="",0,Z117),"0")+IFERROR(IF(Z118="",0,Z118),"0")</f>
        <v>0</v>
      </c>
      <c r="AA119" s="552"/>
      <c r="AB119" s="552"/>
      <c r="AC119" s="552"/>
    </row>
    <row r="120" spans="1:68" hidden="1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71</v>
      </c>
      <c r="Q120" s="559"/>
      <c r="R120" s="559"/>
      <c r="S120" s="559"/>
      <c r="T120" s="559"/>
      <c r="U120" s="559"/>
      <c r="V120" s="560"/>
      <c r="W120" s="37" t="s">
        <v>69</v>
      </c>
      <c r="X120" s="551">
        <f>IFERROR(SUM(X115:X118),"0")</f>
        <v>0</v>
      </c>
      <c r="Y120" s="551">
        <f>IFERROR(SUM(Y115:Y118),"0")</f>
        <v>0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167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223</v>
      </c>
      <c r="B122" s="54" t="s">
        <v>224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226</v>
      </c>
      <c r="B123" s="54" t="s">
        <v>227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71</v>
      </c>
      <c r="Q124" s="559"/>
      <c r="R124" s="559"/>
      <c r="S124" s="559"/>
      <c r="T124" s="559"/>
      <c r="U124" s="559"/>
      <c r="V124" s="560"/>
      <c r="W124" s="37" t="s">
        <v>72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71</v>
      </c>
      <c r="Q125" s="559"/>
      <c r="R125" s="559"/>
      <c r="S125" s="559"/>
      <c r="T125" s="559"/>
      <c r="U125" s="559"/>
      <c r="V125" s="560"/>
      <c r="W125" s="37" t="s">
        <v>69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229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230</v>
      </c>
      <c r="B128" s="54" t="s">
        <v>231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230</v>
      </c>
      <c r="B129" s="54" t="s">
        <v>233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71</v>
      </c>
      <c r="Q130" s="559"/>
      <c r="R130" s="559"/>
      <c r="S130" s="559"/>
      <c r="T130" s="559"/>
      <c r="U130" s="559"/>
      <c r="V130" s="560"/>
      <c r="W130" s="37" t="s">
        <v>72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71</v>
      </c>
      <c r="Q131" s="559"/>
      <c r="R131" s="559"/>
      <c r="S131" s="559"/>
      <c r="T131" s="559"/>
      <c r="U131" s="559"/>
      <c r="V131" s="560"/>
      <c r="W131" s="37" t="s">
        <v>69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234</v>
      </c>
      <c r="B133" s="54" t="s">
        <v>235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234</v>
      </c>
      <c r="B134" s="54" t="s">
        <v>237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71</v>
      </c>
      <c r="Q135" s="559"/>
      <c r="R135" s="559"/>
      <c r="S135" s="559"/>
      <c r="T135" s="559"/>
      <c r="U135" s="559"/>
      <c r="V135" s="560"/>
      <c r="W135" s="37" t="s">
        <v>72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71</v>
      </c>
      <c r="Q136" s="559"/>
      <c r="R136" s="559"/>
      <c r="S136" s="559"/>
      <c r="T136" s="559"/>
      <c r="U136" s="559"/>
      <c r="V136" s="560"/>
      <c r="W136" s="37" t="s">
        <v>69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238</v>
      </c>
      <c r="B138" s="54" t="s">
        <v>239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238</v>
      </c>
      <c r="B139" s="54" t="s">
        <v>240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71</v>
      </c>
      <c r="Q140" s="559"/>
      <c r="R140" s="559"/>
      <c r="S140" s="559"/>
      <c r="T140" s="559"/>
      <c r="U140" s="559"/>
      <c r="V140" s="560"/>
      <c r="W140" s="37" t="s">
        <v>72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71</v>
      </c>
      <c r="Q141" s="559"/>
      <c r="R141" s="559"/>
      <c r="S141" s="559"/>
      <c r="T141" s="559"/>
      <c r="U141" s="559"/>
      <c r="V141" s="560"/>
      <c r="W141" s="37" t="s">
        <v>69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241</v>
      </c>
      <c r="B144" s="54" t="s">
        <v>242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71</v>
      </c>
      <c r="Q145" s="559"/>
      <c r="R145" s="559"/>
      <c r="S145" s="559"/>
      <c r="T145" s="559"/>
      <c r="U145" s="559"/>
      <c r="V145" s="560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71</v>
      </c>
      <c r="Q146" s="559"/>
      <c r="R146" s="559"/>
      <c r="S146" s="559"/>
      <c r="T146" s="559"/>
      <c r="U146" s="559"/>
      <c r="V146" s="560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71</v>
      </c>
      <c r="Q151" s="559"/>
      <c r="R151" s="559"/>
      <c r="S151" s="559"/>
      <c r="T151" s="559"/>
      <c r="U151" s="559"/>
      <c r="V151" s="560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71</v>
      </c>
      <c r="Q152" s="559"/>
      <c r="R152" s="559"/>
      <c r="S152" s="559"/>
      <c r="T152" s="559"/>
      <c r="U152" s="559"/>
      <c r="V152" s="560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253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254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137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71</v>
      </c>
      <c r="Q157" s="559"/>
      <c r="R157" s="559"/>
      <c r="S157" s="559"/>
      <c r="T157" s="559"/>
      <c r="U157" s="559"/>
      <c r="V157" s="560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71</v>
      </c>
      <c r="Q158" s="559"/>
      <c r="R158" s="559"/>
      <c r="S158" s="559"/>
      <c r="T158" s="559"/>
      <c r="U158" s="559"/>
      <c r="V158" s="560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71</v>
      </c>
      <c r="Q169" s="559"/>
      <c r="R169" s="559"/>
      <c r="S169" s="559"/>
      <c r="T169" s="559"/>
      <c r="U169" s="559"/>
      <c r="V169" s="560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71</v>
      </c>
      <c r="Q170" s="559"/>
      <c r="R170" s="559"/>
      <c r="S170" s="559"/>
      <c r="T170" s="559"/>
      <c r="U170" s="559"/>
      <c r="V170" s="560"/>
      <c r="W170" s="37" t="s">
        <v>69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61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71</v>
      </c>
      <c r="Q175" s="559"/>
      <c r="R175" s="559"/>
      <c r="S175" s="559"/>
      <c r="T175" s="559"/>
      <c r="U175" s="559"/>
      <c r="V175" s="560"/>
      <c r="W175" s="37" t="s">
        <v>72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71</v>
      </c>
      <c r="Q176" s="559"/>
      <c r="R176" s="559"/>
      <c r="S176" s="559"/>
      <c r="T176" s="559"/>
      <c r="U176" s="559"/>
      <c r="V176" s="560"/>
      <c r="W176" s="37" t="s">
        <v>69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291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71</v>
      </c>
      <c r="Q179" s="559"/>
      <c r="R179" s="559"/>
      <c r="S179" s="559"/>
      <c r="T179" s="559"/>
      <c r="U179" s="559"/>
      <c r="V179" s="560"/>
      <c r="W179" s="37" t="s">
        <v>72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71</v>
      </c>
      <c r="Q180" s="559"/>
      <c r="R180" s="559"/>
      <c r="S180" s="559"/>
      <c r="T180" s="559"/>
      <c r="U180" s="559"/>
      <c r="V180" s="560"/>
      <c r="W180" s="37" t="s">
        <v>69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294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71</v>
      </c>
      <c r="Q185" s="559"/>
      <c r="R185" s="559"/>
      <c r="S185" s="559"/>
      <c r="T185" s="559"/>
      <c r="U185" s="559"/>
      <c r="V185" s="560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71</v>
      </c>
      <c r="Q186" s="559"/>
      <c r="R186" s="559"/>
      <c r="S186" s="559"/>
      <c r="T186" s="559"/>
      <c r="U186" s="559"/>
      <c r="V186" s="560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137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71</v>
      </c>
      <c r="Q190" s="559"/>
      <c r="R190" s="559"/>
      <c r="S190" s="559"/>
      <c r="T190" s="559"/>
      <c r="U190" s="559"/>
      <c r="V190" s="560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71</v>
      </c>
      <c r="Q191" s="559"/>
      <c r="R191" s="559"/>
      <c r="S191" s="559"/>
      <c r="T191" s="559"/>
      <c r="U191" s="559"/>
      <c r="V191" s="560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71</v>
      </c>
      <c r="Q201" s="559"/>
      <c r="R201" s="559"/>
      <c r="S201" s="559"/>
      <c r="T201" s="559"/>
      <c r="U201" s="559"/>
      <c r="V201" s="560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71</v>
      </c>
      <c r="Q202" s="559"/>
      <c r="R202" s="559"/>
      <c r="S202" s="559"/>
      <c r="T202" s="559"/>
      <c r="U202" s="559"/>
      <c r="V202" s="560"/>
      <c r="W202" s="37" t="s">
        <v>69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61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71</v>
      </c>
      <c r="Q213" s="559"/>
      <c r="R213" s="559"/>
      <c r="S213" s="559"/>
      <c r="T213" s="559"/>
      <c r="U213" s="559"/>
      <c r="V213" s="560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hidden="1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71</v>
      </c>
      <c r="Q214" s="559"/>
      <c r="R214" s="559"/>
      <c r="S214" s="559"/>
      <c r="T214" s="559"/>
      <c r="U214" s="559"/>
      <c r="V214" s="560"/>
      <c r="W214" s="37" t="s">
        <v>69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167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71</v>
      </c>
      <c r="Q218" s="559"/>
      <c r="R218" s="559"/>
      <c r="S218" s="559"/>
      <c r="T218" s="559"/>
      <c r="U218" s="559"/>
      <c r="V218" s="560"/>
      <c r="W218" s="37" t="s">
        <v>72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71</v>
      </c>
      <c r="Q219" s="559"/>
      <c r="R219" s="559"/>
      <c r="S219" s="559"/>
      <c r="T219" s="559"/>
      <c r="U219" s="559"/>
      <c r="V219" s="560"/>
      <c r="W219" s="37" t="s">
        <v>69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71" t="s">
        <v>354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7" t="s">
        <v>367</v>
      </c>
      <c r="Q226" s="556"/>
      <c r="R226" s="556"/>
      <c r="S226" s="556"/>
      <c r="T226" s="557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">
        <v>377</v>
      </c>
      <c r="Q230" s="556"/>
      <c r="R230" s="556"/>
      <c r="S230" s="556"/>
      <c r="T230" s="557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71</v>
      </c>
      <c r="Q231" s="559"/>
      <c r="R231" s="559"/>
      <c r="S231" s="559"/>
      <c r="T231" s="559"/>
      <c r="U231" s="559"/>
      <c r="V231" s="560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71</v>
      </c>
      <c r="Q232" s="559"/>
      <c r="R232" s="559"/>
      <c r="S232" s="559"/>
      <c r="T232" s="559"/>
      <c r="U232" s="559"/>
      <c r="V232" s="560"/>
      <c r="W232" s="37" t="s">
        <v>69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137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71</v>
      </c>
      <c r="Q235" s="559"/>
      <c r="R235" s="559"/>
      <c r="S235" s="559"/>
      <c r="T235" s="559"/>
      <c r="U235" s="559"/>
      <c r="V235" s="560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71</v>
      </c>
      <c r="Q236" s="559"/>
      <c r="R236" s="559"/>
      <c r="S236" s="559"/>
      <c r="T236" s="559"/>
      <c r="U236" s="559"/>
      <c r="V236" s="560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381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42" t="s">
        <v>384</v>
      </c>
      <c r="Q238" s="556"/>
      <c r="R238" s="556"/>
      <c r="S238" s="556"/>
      <c r="T238" s="557"/>
      <c r="U238" s="34"/>
      <c r="V238" s="34"/>
      <c r="W238" s="35" t="s">
        <v>69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71</v>
      </c>
      <c r="Q239" s="559"/>
      <c r="R239" s="559"/>
      <c r="S239" s="559"/>
      <c r="T239" s="559"/>
      <c r="U239" s="559"/>
      <c r="V239" s="560"/>
      <c r="W239" s="37" t="s">
        <v>72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71</v>
      </c>
      <c r="Q240" s="559"/>
      <c r="R240" s="559"/>
      <c r="S240" s="559"/>
      <c r="T240" s="559"/>
      <c r="U240" s="559"/>
      <c r="V240" s="560"/>
      <c r="W240" s="37" t="s">
        <v>69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386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6"/>
      <c r="R243" s="556"/>
      <c r="S243" s="556"/>
      <c r="T243" s="557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71</v>
      </c>
      <c r="Q246" s="559"/>
      <c r="R246" s="559"/>
      <c r="S246" s="559"/>
      <c r="T246" s="559"/>
      <c r="U246" s="559"/>
      <c r="V246" s="560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71</v>
      </c>
      <c r="Q247" s="559"/>
      <c r="R247" s="559"/>
      <c r="S247" s="559"/>
      <c r="T247" s="559"/>
      <c r="U247" s="559"/>
      <c r="V247" s="560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397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71</v>
      </c>
      <c r="Q255" s="559"/>
      <c r="R255" s="559"/>
      <c r="S255" s="559"/>
      <c r="T255" s="559"/>
      <c r="U255" s="559"/>
      <c r="V255" s="560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71</v>
      </c>
      <c r="Q256" s="559"/>
      <c r="R256" s="559"/>
      <c r="S256" s="559"/>
      <c r="T256" s="559"/>
      <c r="U256" s="559"/>
      <c r="V256" s="560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413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418</v>
      </c>
      <c r="Q260" s="556"/>
      <c r="R260" s="556"/>
      <c r="S260" s="556"/>
      <c r="T260" s="557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34" t="s">
        <v>425</v>
      </c>
      <c r="Q262" s="556"/>
      <c r="R262" s="556"/>
      <c r="S262" s="556"/>
      <c r="T262" s="557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71</v>
      </c>
      <c r="Q263" s="559"/>
      <c r="R263" s="559"/>
      <c r="S263" s="559"/>
      <c r="T263" s="559"/>
      <c r="U263" s="559"/>
      <c r="V263" s="560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71</v>
      </c>
      <c r="Q264" s="559"/>
      <c r="R264" s="559"/>
      <c r="S264" s="559"/>
      <c r="T264" s="559"/>
      <c r="U264" s="559"/>
      <c r="V264" s="560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427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71</v>
      </c>
      <c r="Q270" s="559"/>
      <c r="R270" s="559"/>
      <c r="S270" s="559"/>
      <c r="T270" s="559"/>
      <c r="U270" s="559"/>
      <c r="V270" s="560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71</v>
      </c>
      <c r="Q271" s="559"/>
      <c r="R271" s="559"/>
      <c r="S271" s="559"/>
      <c r="T271" s="559"/>
      <c r="U271" s="559"/>
      <c r="V271" s="560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437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71</v>
      </c>
      <c r="Q275" s="559"/>
      <c r="R275" s="559"/>
      <c r="S275" s="559"/>
      <c r="T275" s="559"/>
      <c r="U275" s="559"/>
      <c r="V275" s="560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71</v>
      </c>
      <c r="Q276" s="559"/>
      <c r="R276" s="559"/>
      <c r="S276" s="559"/>
      <c r="T276" s="559"/>
      <c r="U276" s="559"/>
      <c r="V276" s="560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71</v>
      </c>
      <c r="Q279" s="559"/>
      <c r="R279" s="559"/>
      <c r="S279" s="559"/>
      <c r="T279" s="559"/>
      <c r="U279" s="559"/>
      <c r="V279" s="560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71</v>
      </c>
      <c r="Q280" s="559"/>
      <c r="R280" s="559"/>
      <c r="S280" s="559"/>
      <c r="T280" s="559"/>
      <c r="U280" s="559"/>
      <c r="V280" s="560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444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71</v>
      </c>
      <c r="Q284" s="559"/>
      <c r="R284" s="559"/>
      <c r="S284" s="559"/>
      <c r="T284" s="559"/>
      <c r="U284" s="559"/>
      <c r="V284" s="560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71</v>
      </c>
      <c r="Q285" s="559"/>
      <c r="R285" s="559"/>
      <c r="S285" s="559"/>
      <c r="T285" s="559"/>
      <c r="U285" s="559"/>
      <c r="V285" s="560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449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71</v>
      </c>
      <c r="Q293" s="559"/>
      <c r="R293" s="559"/>
      <c r="S293" s="559"/>
      <c r="T293" s="559"/>
      <c r="U293" s="559"/>
      <c r="V293" s="560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71</v>
      </c>
      <c r="Q294" s="559"/>
      <c r="R294" s="559"/>
      <c r="S294" s="559"/>
      <c r="T294" s="559"/>
      <c r="U294" s="559"/>
      <c r="V294" s="560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64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71</v>
      </c>
      <c r="Q303" s="559"/>
      <c r="R303" s="559"/>
      <c r="S303" s="559"/>
      <c r="T303" s="559"/>
      <c r="U303" s="559"/>
      <c r="V303" s="560"/>
      <c r="W303" s="37" t="s">
        <v>72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71</v>
      </c>
      <c r="Q304" s="559"/>
      <c r="R304" s="559"/>
      <c r="S304" s="559"/>
      <c r="T304" s="559"/>
      <c r="U304" s="559"/>
      <c r="V304" s="560"/>
      <c r="W304" s="37" t="s">
        <v>69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1" t="s">
        <v>73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71</v>
      </c>
      <c r="Q311" s="559"/>
      <c r="R311" s="559"/>
      <c r="S311" s="559"/>
      <c r="T311" s="559"/>
      <c r="U311" s="559"/>
      <c r="V311" s="560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71</v>
      </c>
      <c r="Q312" s="559"/>
      <c r="R312" s="559"/>
      <c r="S312" s="559"/>
      <c r="T312" s="559"/>
      <c r="U312" s="559"/>
      <c r="V312" s="560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167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503</v>
      </c>
      <c r="B315" s="54" t="s">
        <v>504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71</v>
      </c>
      <c r="Q317" s="559"/>
      <c r="R317" s="559"/>
      <c r="S317" s="559"/>
      <c r="T317" s="559"/>
      <c r="U317" s="559"/>
      <c r="V317" s="560"/>
      <c r="W317" s="37" t="s">
        <v>72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71</v>
      </c>
      <c r="Q318" s="559"/>
      <c r="R318" s="559"/>
      <c r="S318" s="559"/>
      <c r="T318" s="559"/>
      <c r="U318" s="559"/>
      <c r="V318" s="560"/>
      <c r="W318" s="37" t="s">
        <v>69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61" t="s">
        <v>95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90" t="s">
        <v>511</v>
      </c>
      <c r="Q320" s="556"/>
      <c r="R320" s="556"/>
      <c r="S320" s="556"/>
      <c r="T320" s="557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68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71</v>
      </c>
      <c r="Q324" s="559"/>
      <c r="R324" s="559"/>
      <c r="S324" s="559"/>
      <c r="T324" s="559"/>
      <c r="U324" s="559"/>
      <c r="V324" s="560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71</v>
      </c>
      <c r="Q325" s="559"/>
      <c r="R325" s="559"/>
      <c r="S325" s="559"/>
      <c r="T325" s="559"/>
      <c r="U325" s="559"/>
      <c r="V325" s="560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1" t="s">
        <v>521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71</v>
      </c>
      <c r="Q330" s="559"/>
      <c r="R330" s="559"/>
      <c r="S330" s="559"/>
      <c r="T330" s="559"/>
      <c r="U330" s="559"/>
      <c r="V330" s="560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71</v>
      </c>
      <c r="Q331" s="559"/>
      <c r="R331" s="559"/>
      <c r="S331" s="559"/>
      <c r="T331" s="559"/>
      <c r="U331" s="559"/>
      <c r="V331" s="560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530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69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71</v>
      </c>
      <c r="Q337" s="559"/>
      <c r="R337" s="559"/>
      <c r="S337" s="559"/>
      <c r="T337" s="559"/>
      <c r="U337" s="559"/>
      <c r="V337" s="560"/>
      <c r="W337" s="37" t="s">
        <v>72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71</v>
      </c>
      <c r="Q338" s="559"/>
      <c r="R338" s="559"/>
      <c r="S338" s="559"/>
      <c r="T338" s="559"/>
      <c r="U338" s="559"/>
      <c r="V338" s="560"/>
      <c r="W338" s="37" t="s">
        <v>69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4" t="s">
        <v>540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541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103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69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hidden="1" customHeight="1" x14ac:dyDescent="0.25">
      <c r="A343" s="54" t="s">
        <v>545</v>
      </c>
      <c r="B343" s="54" t="s">
        <v>546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69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69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49">
        <v>1000</v>
      </c>
      <c r="Y345" s="550">
        <f t="shared" si="38"/>
        <v>1005</v>
      </c>
      <c r="Z345" s="36">
        <f>IFERROR(IF(Y345=0,"",ROUNDUP(Y345/H345,0)*0.02175),"")</f>
        <v>1.4572499999999999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1032</v>
      </c>
      <c r="BN345" s="64">
        <f t="shared" si="40"/>
        <v>1037.1600000000001</v>
      </c>
      <c r="BO345" s="64">
        <f t="shared" si="41"/>
        <v>1.3888888888888888</v>
      </c>
      <c r="BP345" s="64">
        <f t="shared" si="42"/>
        <v>1.3958333333333333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71</v>
      </c>
      <c r="Q349" s="559"/>
      <c r="R349" s="559"/>
      <c r="S349" s="559"/>
      <c r="T349" s="559"/>
      <c r="U349" s="559"/>
      <c r="V349" s="560"/>
      <c r="W349" s="37" t="s">
        <v>72</v>
      </c>
      <c r="X349" s="551">
        <f>IFERROR(X342/H342,"0")+IFERROR(X343/H343,"0")+IFERROR(X344/H344,"0")+IFERROR(X345/H345,"0")+IFERROR(X346/H346,"0")+IFERROR(X347/H347,"0")+IFERROR(X348/H348,"0")</f>
        <v>133.33333333333334</v>
      </c>
      <c r="Y349" s="551">
        <f>IFERROR(Y342/H342,"0")+IFERROR(Y343/H343,"0")+IFERROR(Y344/H344,"0")+IFERROR(Y345/H345,"0")+IFERROR(Y346/H346,"0")+IFERROR(Y347/H347,"0")+IFERROR(Y348/H348,"0")</f>
        <v>134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2.9144999999999999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71</v>
      </c>
      <c r="Q350" s="559"/>
      <c r="R350" s="559"/>
      <c r="S350" s="559"/>
      <c r="T350" s="559"/>
      <c r="U350" s="559"/>
      <c r="V350" s="560"/>
      <c r="W350" s="37" t="s">
        <v>69</v>
      </c>
      <c r="X350" s="551">
        <f>IFERROR(SUM(X342:X348),"0")</f>
        <v>2000</v>
      </c>
      <c r="Y350" s="551">
        <f>IFERROR(SUM(Y342:Y348),"0")</f>
        <v>2010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137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71</v>
      </c>
      <c r="Q354" s="559"/>
      <c r="R354" s="559"/>
      <c r="S354" s="559"/>
      <c r="T354" s="559"/>
      <c r="U354" s="559"/>
      <c r="V354" s="560"/>
      <c r="W354" s="37" t="s">
        <v>72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71</v>
      </c>
      <c r="Q355" s="559"/>
      <c r="R355" s="559"/>
      <c r="S355" s="559"/>
      <c r="T355" s="559"/>
      <c r="U355" s="559"/>
      <c r="V355" s="560"/>
      <c r="W355" s="37" t="s">
        <v>69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hidden="1" customHeight="1" x14ac:dyDescent="0.25">
      <c r="A356" s="561" t="s">
        <v>73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71</v>
      </c>
      <c r="Q359" s="559"/>
      <c r="R359" s="559"/>
      <c r="S359" s="559"/>
      <c r="T359" s="559"/>
      <c r="U359" s="559"/>
      <c r="V359" s="560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71</v>
      </c>
      <c r="Q360" s="559"/>
      <c r="R360" s="559"/>
      <c r="S360" s="559"/>
      <c r="T360" s="559"/>
      <c r="U360" s="559"/>
      <c r="V360" s="560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167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hidden="1" customHeight="1" x14ac:dyDescent="0.25">
      <c r="A362" s="54" t="s">
        <v>572</v>
      </c>
      <c r="B362" s="54" t="s">
        <v>573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43" t="s">
        <v>574</v>
      </c>
      <c r="Q362" s="556"/>
      <c r="R362" s="556"/>
      <c r="S362" s="556"/>
      <c r="T362" s="557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71</v>
      </c>
      <c r="Q363" s="559"/>
      <c r="R363" s="559"/>
      <c r="S363" s="559"/>
      <c r="T363" s="559"/>
      <c r="U363" s="559"/>
      <c r="V363" s="560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71</v>
      </c>
      <c r="Q364" s="559"/>
      <c r="R364" s="559"/>
      <c r="S364" s="559"/>
      <c r="T364" s="559"/>
      <c r="U364" s="559"/>
      <c r="V364" s="560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576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103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577</v>
      </c>
      <c r="B367" s="54" t="s">
        <v>578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71</v>
      </c>
      <c r="Q370" s="559"/>
      <c r="R370" s="559"/>
      <c r="S370" s="559"/>
      <c r="T370" s="559"/>
      <c r="U370" s="559"/>
      <c r="V370" s="560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71</v>
      </c>
      <c r="Q371" s="559"/>
      <c r="R371" s="559"/>
      <c r="S371" s="559"/>
      <c r="T371" s="559"/>
      <c r="U371" s="559"/>
      <c r="V371" s="560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64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71</v>
      </c>
      <c r="Q374" s="559"/>
      <c r="R374" s="559"/>
      <c r="S374" s="559"/>
      <c r="T374" s="559"/>
      <c r="U374" s="559"/>
      <c r="V374" s="560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71</v>
      </c>
      <c r="Q375" s="559"/>
      <c r="R375" s="559"/>
      <c r="S375" s="559"/>
      <c r="T375" s="559"/>
      <c r="U375" s="559"/>
      <c r="V375" s="560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73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hidden="1" customHeight="1" x14ac:dyDescent="0.25">
      <c r="A377" s="54" t="s">
        <v>588</v>
      </c>
      <c r="B377" s="54" t="s">
        <v>589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71</v>
      </c>
      <c r="Q379" s="559"/>
      <c r="R379" s="559"/>
      <c r="S379" s="559"/>
      <c r="T379" s="559"/>
      <c r="U379" s="559"/>
      <c r="V379" s="560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71</v>
      </c>
      <c r="Q380" s="559"/>
      <c r="R380" s="559"/>
      <c r="S380" s="559"/>
      <c r="T380" s="559"/>
      <c r="U380" s="559"/>
      <c r="V380" s="560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167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71</v>
      </c>
      <c r="Q383" s="559"/>
      <c r="R383" s="559"/>
      <c r="S383" s="559"/>
      <c r="T383" s="559"/>
      <c r="U383" s="559"/>
      <c r="V383" s="560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71</v>
      </c>
      <c r="Q384" s="559"/>
      <c r="R384" s="559"/>
      <c r="S384" s="559"/>
      <c r="T384" s="559"/>
      <c r="U384" s="559"/>
      <c r="V384" s="560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596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597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64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69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71</v>
      </c>
      <c r="Q398" s="559"/>
      <c r="R398" s="559"/>
      <c r="S398" s="559"/>
      <c r="T398" s="559"/>
      <c r="U398" s="559"/>
      <c r="V398" s="560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71</v>
      </c>
      <c r="Q399" s="559"/>
      <c r="R399" s="559"/>
      <c r="S399" s="559"/>
      <c r="T399" s="559"/>
      <c r="U399" s="559"/>
      <c r="V399" s="560"/>
      <c r="W399" s="37" t="s">
        <v>69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1" t="s">
        <v>73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71</v>
      </c>
      <c r="Q403" s="559"/>
      <c r="R403" s="559"/>
      <c r="S403" s="559"/>
      <c r="T403" s="559"/>
      <c r="U403" s="559"/>
      <c r="V403" s="560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71</v>
      </c>
      <c r="Q404" s="559"/>
      <c r="R404" s="559"/>
      <c r="S404" s="559"/>
      <c r="T404" s="559"/>
      <c r="U404" s="559"/>
      <c r="V404" s="560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629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137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71</v>
      </c>
      <c r="Q408" s="559"/>
      <c r="R408" s="559"/>
      <c r="S408" s="559"/>
      <c r="T408" s="559"/>
      <c r="U408" s="559"/>
      <c r="V408" s="560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71</v>
      </c>
      <c r="Q409" s="559"/>
      <c r="R409" s="559"/>
      <c r="S409" s="559"/>
      <c r="T409" s="559"/>
      <c r="U409" s="559"/>
      <c r="V409" s="560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64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71</v>
      </c>
      <c r="Q415" s="559"/>
      <c r="R415" s="559"/>
      <c r="S415" s="559"/>
      <c r="T415" s="559"/>
      <c r="U415" s="559"/>
      <c r="V415" s="560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71</v>
      </c>
      <c r="Q416" s="559"/>
      <c r="R416" s="559"/>
      <c r="S416" s="559"/>
      <c r="T416" s="559"/>
      <c r="U416" s="559"/>
      <c r="V416" s="560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644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64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71</v>
      </c>
      <c r="Q420" s="559"/>
      <c r="R420" s="559"/>
      <c r="S420" s="559"/>
      <c r="T420" s="559"/>
      <c r="U420" s="559"/>
      <c r="V420" s="560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71</v>
      </c>
      <c r="Q421" s="559"/>
      <c r="R421" s="559"/>
      <c r="S421" s="559"/>
      <c r="T421" s="559"/>
      <c r="U421" s="559"/>
      <c r="V421" s="560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648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64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71</v>
      </c>
      <c r="Q425" s="559"/>
      <c r="R425" s="559"/>
      <c r="S425" s="559"/>
      <c r="T425" s="559"/>
      <c r="U425" s="559"/>
      <c r="V425" s="560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71</v>
      </c>
      <c r="Q426" s="559"/>
      <c r="R426" s="559"/>
      <c r="S426" s="559"/>
      <c r="T426" s="559"/>
      <c r="U426" s="559"/>
      <c r="V426" s="560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652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652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103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hidden="1" customHeight="1" x14ac:dyDescent="0.25">
      <c r="A430" s="54" t="s">
        <v>653</v>
      </c>
      <c r="B430" s="54" t="s">
        <v>654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69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33" t="s">
        <v>664</v>
      </c>
      <c r="Q433" s="556"/>
      <c r="R433" s="556"/>
      <c r="S433" s="556"/>
      <c r="T433" s="557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69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32" t="s">
        <v>681</v>
      </c>
      <c r="Q439" s="556"/>
      <c r="R439" s="556"/>
      <c r="S439" s="556"/>
      <c r="T439" s="557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hidden="1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71</v>
      </c>
      <c r="Q443" s="559"/>
      <c r="R443" s="559"/>
      <c r="S443" s="559"/>
      <c r="T443" s="559"/>
      <c r="U443" s="559"/>
      <c r="V443" s="560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71</v>
      </c>
      <c r="Q444" s="559"/>
      <c r="R444" s="559"/>
      <c r="S444" s="559"/>
      <c r="T444" s="559"/>
      <c r="U444" s="559"/>
      <c r="V444" s="560"/>
      <c r="W444" s="37" t="s">
        <v>69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137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hidden="1" customHeight="1" x14ac:dyDescent="0.25">
      <c r="A446" s="54" t="s">
        <v>688</v>
      </c>
      <c r="B446" s="54" t="s">
        <v>689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69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691</v>
      </c>
      <c r="B447" s="54" t="s">
        <v>692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693</v>
      </c>
      <c r="B448" s="54" t="s">
        <v>694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71</v>
      </c>
      <c r="Q449" s="559"/>
      <c r="R449" s="559"/>
      <c r="S449" s="559"/>
      <c r="T449" s="559"/>
      <c r="U449" s="559"/>
      <c r="V449" s="560"/>
      <c r="W449" s="37" t="s">
        <v>72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71</v>
      </c>
      <c r="Q450" s="559"/>
      <c r="R450" s="559"/>
      <c r="S450" s="559"/>
      <c r="T450" s="559"/>
      <c r="U450" s="559"/>
      <c r="V450" s="560"/>
      <c r="W450" s="37" t="s">
        <v>69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61" t="s">
        <v>64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hidden="1" customHeight="1" x14ac:dyDescent="0.25">
      <c r="A452" s="54" t="s">
        <v>695</v>
      </c>
      <c r="B452" s="54" t="s">
        <v>696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69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701</v>
      </c>
      <c r="B454" s="54" t="s">
        <v>702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704</v>
      </c>
      <c r="B455" s="54" t="s">
        <v>705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706</v>
      </c>
      <c r="B456" s="54" t="s">
        <v>707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708</v>
      </c>
      <c r="B457" s="54" t="s">
        <v>709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hidden="1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71</v>
      </c>
      <c r="Q458" s="559"/>
      <c r="R458" s="559"/>
      <c r="S458" s="559"/>
      <c r="T458" s="559"/>
      <c r="U458" s="559"/>
      <c r="V458" s="560"/>
      <c r="W458" s="37" t="s">
        <v>72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71</v>
      </c>
      <c r="Q459" s="559"/>
      <c r="R459" s="559"/>
      <c r="S459" s="559"/>
      <c r="T459" s="559"/>
      <c r="U459" s="559"/>
      <c r="V459" s="560"/>
      <c r="W459" s="37" t="s">
        <v>69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61" t="s">
        <v>73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710</v>
      </c>
      <c r="B461" s="54" t="s">
        <v>711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713</v>
      </c>
      <c r="B462" s="54" t="s">
        <v>714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716</v>
      </c>
      <c r="B463" s="54" t="s">
        <v>717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71</v>
      </c>
      <c r="Q464" s="559"/>
      <c r="R464" s="559"/>
      <c r="S464" s="559"/>
      <c r="T464" s="559"/>
      <c r="U464" s="559"/>
      <c r="V464" s="560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71</v>
      </c>
      <c r="Q465" s="559"/>
      <c r="R465" s="559"/>
      <c r="S465" s="559"/>
      <c r="T465" s="559"/>
      <c r="U465" s="559"/>
      <c r="V465" s="560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719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719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103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720</v>
      </c>
      <c r="B469" s="54" t="s">
        <v>721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723</v>
      </c>
      <c r="B470" s="54" t="s">
        <v>724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71</v>
      </c>
      <c r="Q473" s="559"/>
      <c r="R473" s="559"/>
      <c r="S473" s="559"/>
      <c r="T473" s="559"/>
      <c r="U473" s="559"/>
      <c r="V473" s="560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71</v>
      </c>
      <c r="Q474" s="559"/>
      <c r="R474" s="559"/>
      <c r="S474" s="559"/>
      <c r="T474" s="559"/>
      <c r="U474" s="559"/>
      <c r="V474" s="560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137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731</v>
      </c>
      <c r="B476" s="54" t="s">
        <v>732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736</v>
      </c>
      <c r="Q477" s="556"/>
      <c r="R477" s="556"/>
      <c r="S477" s="556"/>
      <c r="T477" s="557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71</v>
      </c>
      <c r="Q479" s="559"/>
      <c r="R479" s="559"/>
      <c r="S479" s="559"/>
      <c r="T479" s="559"/>
      <c r="U479" s="559"/>
      <c r="V479" s="560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71</v>
      </c>
      <c r="Q480" s="559"/>
      <c r="R480" s="559"/>
      <c r="S480" s="559"/>
      <c r="T480" s="559"/>
      <c r="U480" s="559"/>
      <c r="V480" s="560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64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741</v>
      </c>
      <c r="B482" s="54" t="s">
        <v>742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744</v>
      </c>
      <c r="B483" s="54" t="s">
        <v>745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71</v>
      </c>
      <c r="Q484" s="559"/>
      <c r="R484" s="559"/>
      <c r="S484" s="559"/>
      <c r="T484" s="559"/>
      <c r="U484" s="559"/>
      <c r="V484" s="560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71</v>
      </c>
      <c r="Q485" s="559"/>
      <c r="R485" s="559"/>
      <c r="S485" s="559"/>
      <c r="T485" s="559"/>
      <c r="U485" s="559"/>
      <c r="V485" s="560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73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747</v>
      </c>
      <c r="B487" s="54" t="s">
        <v>748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751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71</v>
      </c>
      <c r="Q489" s="559"/>
      <c r="R489" s="559"/>
      <c r="S489" s="559"/>
      <c r="T489" s="559"/>
      <c r="U489" s="559"/>
      <c r="V489" s="560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71</v>
      </c>
      <c r="Q490" s="559"/>
      <c r="R490" s="559"/>
      <c r="S490" s="559"/>
      <c r="T490" s="559"/>
      <c r="U490" s="559"/>
      <c r="V490" s="560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167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752</v>
      </c>
      <c r="B492" s="54" t="s">
        <v>753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755</v>
      </c>
      <c r="B493" s="54" t="s">
        <v>756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71</v>
      </c>
      <c r="Q494" s="559"/>
      <c r="R494" s="559"/>
      <c r="S494" s="559"/>
      <c r="T494" s="559"/>
      <c r="U494" s="559"/>
      <c r="V494" s="560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71</v>
      </c>
      <c r="Q495" s="559"/>
      <c r="R495" s="559"/>
      <c r="S495" s="559"/>
      <c r="T495" s="559"/>
      <c r="U495" s="559"/>
      <c r="V495" s="560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758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137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759</v>
      </c>
      <c r="B498" s="54" t="s">
        <v>760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0" t="s">
        <v>761</v>
      </c>
      <c r="Q498" s="556"/>
      <c r="R498" s="556"/>
      <c r="S498" s="556"/>
      <c r="T498" s="557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71</v>
      </c>
      <c r="Q499" s="559"/>
      <c r="R499" s="559"/>
      <c r="S499" s="559"/>
      <c r="T499" s="559"/>
      <c r="U499" s="559"/>
      <c r="V499" s="560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71</v>
      </c>
      <c r="Q500" s="559"/>
      <c r="R500" s="559"/>
      <c r="S500" s="559"/>
      <c r="T500" s="559"/>
      <c r="U500" s="559"/>
      <c r="V500" s="560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3000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3015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3096</v>
      </c>
      <c r="Y502" s="551">
        <f>IFERROR(SUM(BN22:BN498),"0")</f>
        <v>3111.4800000000005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3221</v>
      </c>
      <c r="Y504" s="551">
        <f>GrossWeightTotalR+PalletQtyTotalR*25</f>
        <v>3236.4800000000005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200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201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4.3717499999999996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4"/>
      <c r="E508" s="664"/>
      <c r="F508" s="664"/>
      <c r="G508" s="664"/>
      <c r="H508" s="665"/>
      <c r="I508" s="579" t="s">
        <v>253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540</v>
      </c>
      <c r="U508" s="665"/>
      <c r="V508" s="579" t="s">
        <v>596</v>
      </c>
      <c r="W508" s="664"/>
      <c r="X508" s="664"/>
      <c r="Y508" s="665"/>
      <c r="Z508" s="546" t="s">
        <v>652</v>
      </c>
      <c r="AA508" s="579" t="s">
        <v>719</v>
      </c>
      <c r="AB508" s="665"/>
      <c r="AC508" s="52"/>
      <c r="AF508" s="547"/>
    </row>
    <row r="509" spans="1:68" ht="14.25" customHeight="1" thickTop="1" x14ac:dyDescent="0.2">
      <c r="A509" s="607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3015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33,33"/>
        <filter val="2 000,00"/>
        <filter val="200,00"/>
        <filter val="3 000,00"/>
        <filter val="3 096,00"/>
        <filter val="3 221,00"/>
        <filter val="5"/>
        <filter val="66,67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2025-09-04T10:51:05Z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