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/>
  <c r="X500"/>
  <c r="BO499"/>
  <c r="BM499"/>
  <c r="Y499"/>
  <c r="BN499" s="1"/>
  <c r="X496"/>
  <c r="X495"/>
  <c r="BO494"/>
  <c r="BM494"/>
  <c r="Y494"/>
  <c r="Z494" s="1"/>
  <c r="P494"/>
  <c r="BO493"/>
  <c r="BM493"/>
  <c r="Y493"/>
  <c r="BP493" s="1"/>
  <c r="P493"/>
  <c r="X491"/>
  <c r="X490"/>
  <c r="BO489"/>
  <c r="BM489"/>
  <c r="Y489"/>
  <c r="BP489" s="1"/>
  <c r="P489"/>
  <c r="BO488"/>
  <c r="BM488"/>
  <c r="Y488"/>
  <c r="BP488" s="1"/>
  <c r="P488"/>
  <c r="X486"/>
  <c r="X485"/>
  <c r="BO484"/>
  <c r="BM484"/>
  <c r="Y484"/>
  <c r="P484"/>
  <c r="BO483"/>
  <c r="BM483"/>
  <c r="Y483"/>
  <c r="P483"/>
  <c r="X481"/>
  <c r="X480"/>
  <c r="BO479"/>
  <c r="BM479"/>
  <c r="Y479"/>
  <c r="BP479" s="1"/>
  <c r="P479"/>
  <c r="BO478"/>
  <c r="BM478"/>
  <c r="Y478"/>
  <c r="BP478" s="1"/>
  <c r="BO477"/>
  <c r="BM477"/>
  <c r="Y477"/>
  <c r="P477"/>
  <c r="X475"/>
  <c r="X474"/>
  <c r="BO473"/>
  <c r="BM473"/>
  <c r="Y473"/>
  <c r="BP473" s="1"/>
  <c r="P473"/>
  <c r="BO472"/>
  <c r="BM472"/>
  <c r="Y472"/>
  <c r="P472"/>
  <c r="BO471"/>
  <c r="BM471"/>
  <c r="Y471"/>
  <c r="Z471" s="1"/>
  <c r="P471"/>
  <c r="BO470"/>
  <c r="BM470"/>
  <c r="Y470"/>
  <c r="BP470" s="1"/>
  <c r="P470"/>
  <c r="X466"/>
  <c r="X465"/>
  <c r="BO464"/>
  <c r="BM464"/>
  <c r="Y464"/>
  <c r="BP464" s="1"/>
  <c r="P464"/>
  <c r="BO463"/>
  <c r="BM463"/>
  <c r="Y463"/>
  <c r="P463"/>
  <c r="BO462"/>
  <c r="BM462"/>
  <c r="Y462"/>
  <c r="P462"/>
  <c r="X460"/>
  <c r="X459"/>
  <c r="BO458"/>
  <c r="BM458"/>
  <c r="Y458"/>
  <c r="Z458" s="1"/>
  <c r="P458"/>
  <c r="BO457"/>
  <c r="BM457"/>
  <c r="Y457"/>
  <c r="P457"/>
  <c r="BO456"/>
  <c r="BM456"/>
  <c r="Y456"/>
  <c r="P456"/>
  <c r="BO455"/>
  <c r="BM455"/>
  <c r="Y455"/>
  <c r="BN455" s="1"/>
  <c r="P455"/>
  <c r="BO454"/>
  <c r="BM454"/>
  <c r="Y454"/>
  <c r="BP454" s="1"/>
  <c r="P454"/>
  <c r="BO453"/>
  <c r="BM453"/>
  <c r="Y453"/>
  <c r="BP453" s="1"/>
  <c r="P453"/>
  <c r="X451"/>
  <c r="X450"/>
  <c r="BO449"/>
  <c r="BM449"/>
  <c r="Y449"/>
  <c r="BP449" s="1"/>
  <c r="P449"/>
  <c r="BO448"/>
  <c r="BM448"/>
  <c r="Y448"/>
  <c r="Z448" s="1"/>
  <c r="P448"/>
  <c r="BO447"/>
  <c r="BM447"/>
  <c r="Y447"/>
  <c r="P447"/>
  <c r="X445"/>
  <c r="X444"/>
  <c r="BO443"/>
  <c r="BM443"/>
  <c r="Y443"/>
  <c r="P443"/>
  <c r="BO442"/>
  <c r="BM442"/>
  <c r="Y442"/>
  <c r="P442"/>
  <c r="BO441"/>
  <c r="BM441"/>
  <c r="Y441"/>
  <c r="BP441" s="1"/>
  <c r="P441"/>
  <c r="BO440"/>
  <c r="BM440"/>
  <c r="Y440"/>
  <c r="BO439"/>
  <c r="BM439"/>
  <c r="Y439"/>
  <c r="P439"/>
  <c r="BO438"/>
  <c r="BM438"/>
  <c r="Y438"/>
  <c r="BP438" s="1"/>
  <c r="P438"/>
  <c r="BO437"/>
  <c r="BM437"/>
  <c r="Y437"/>
  <c r="BP437" s="1"/>
  <c r="P437"/>
  <c r="BO436"/>
  <c r="BM436"/>
  <c r="Y436"/>
  <c r="BP436" s="1"/>
  <c r="P436"/>
  <c r="BO435"/>
  <c r="BM435"/>
  <c r="Y435"/>
  <c r="P435"/>
  <c r="BO434"/>
  <c r="BM434"/>
  <c r="Y434"/>
  <c r="BO433"/>
  <c r="BM433"/>
  <c r="Y433"/>
  <c r="BP433" s="1"/>
  <c r="P433"/>
  <c r="BO432"/>
  <c r="BM432"/>
  <c r="Y432"/>
  <c r="P432"/>
  <c r="BO431"/>
  <c r="BM431"/>
  <c r="Y431"/>
  <c r="BP431" s="1"/>
  <c r="P431"/>
  <c r="X427"/>
  <c r="X426"/>
  <c r="BO425"/>
  <c r="BM425"/>
  <c r="Y425"/>
  <c r="P425"/>
  <c r="X422"/>
  <c r="X421"/>
  <c r="BO420"/>
  <c r="BM420"/>
  <c r="Y420"/>
  <c r="P420"/>
  <c r="X417"/>
  <c r="X416"/>
  <c r="BO415"/>
  <c r="BM415"/>
  <c r="Y415"/>
  <c r="Z415" s="1"/>
  <c r="P415"/>
  <c r="BO414"/>
  <c r="BM414"/>
  <c r="Y414"/>
  <c r="Z414" s="1"/>
  <c r="P414"/>
  <c r="BO413"/>
  <c r="BM413"/>
  <c r="Y413"/>
  <c r="P413"/>
  <c r="BO412"/>
  <c r="BM412"/>
  <c r="Y412"/>
  <c r="P412"/>
  <c r="X410"/>
  <c r="X409"/>
  <c r="BO408"/>
  <c r="BM408"/>
  <c r="Y408"/>
  <c r="P408"/>
  <c r="X405"/>
  <c r="X404"/>
  <c r="BO403"/>
  <c r="BM403"/>
  <c r="Y403"/>
  <c r="BN403" s="1"/>
  <c r="P403"/>
  <c r="BO402"/>
  <c r="BM402"/>
  <c r="Y402"/>
  <c r="BP402" s="1"/>
  <c r="P402"/>
  <c r="X400"/>
  <c r="X399"/>
  <c r="BO398"/>
  <c r="BM398"/>
  <c r="Y398"/>
  <c r="BP398" s="1"/>
  <c r="P398"/>
  <c r="BO397"/>
  <c r="BM397"/>
  <c r="Y397"/>
  <c r="BP397" s="1"/>
  <c r="P397"/>
  <c r="BO396"/>
  <c r="BM396"/>
  <c r="Y396"/>
  <c r="BP396" s="1"/>
  <c r="P396"/>
  <c r="BO395"/>
  <c r="BM395"/>
  <c r="Y395"/>
  <c r="BN395" s="1"/>
  <c r="P395"/>
  <c r="BO394"/>
  <c r="BM394"/>
  <c r="Y394"/>
  <c r="BP394" s="1"/>
  <c r="P394"/>
  <c r="BO393"/>
  <c r="BM393"/>
  <c r="Y393"/>
  <c r="P393"/>
  <c r="BO392"/>
  <c r="BM392"/>
  <c r="Y392"/>
  <c r="BP392" s="1"/>
  <c r="P392"/>
  <c r="BO391"/>
  <c r="BM391"/>
  <c r="Y391"/>
  <c r="BP391" s="1"/>
  <c r="P391"/>
  <c r="BO390"/>
  <c r="BM390"/>
  <c r="Y390"/>
  <c r="BN390" s="1"/>
  <c r="P390"/>
  <c r="BO389"/>
  <c r="BM389"/>
  <c r="Y389"/>
  <c r="P389"/>
  <c r="X385"/>
  <c r="X384"/>
  <c r="BO383"/>
  <c r="BM383"/>
  <c r="Y383"/>
  <c r="P383"/>
  <c r="X381"/>
  <c r="X380"/>
  <c r="BO379"/>
  <c r="BM379"/>
  <c r="Y379"/>
  <c r="Z379" s="1"/>
  <c r="P379"/>
  <c r="BO378"/>
  <c r="BM378"/>
  <c r="Y378"/>
  <c r="Y381" s="1"/>
  <c r="P378"/>
  <c r="X376"/>
  <c r="X375"/>
  <c r="BO374"/>
  <c r="BM374"/>
  <c r="Y374"/>
  <c r="Y376" s="1"/>
  <c r="P374"/>
  <c r="X372"/>
  <c r="X371"/>
  <c r="BO370"/>
  <c r="BM370"/>
  <c r="Y370"/>
  <c r="BP370" s="1"/>
  <c r="P370"/>
  <c r="BO369"/>
  <c r="BM369"/>
  <c r="Y369"/>
  <c r="P369"/>
  <c r="BO368"/>
  <c r="BM368"/>
  <c r="Y368"/>
  <c r="BN368" s="1"/>
  <c r="P368"/>
  <c r="X365"/>
  <c r="X364"/>
  <c r="BO363"/>
  <c r="BM363"/>
  <c r="Y363"/>
  <c r="BP363" s="1"/>
  <c r="X361"/>
  <c r="X360"/>
  <c r="BO359"/>
  <c r="BM359"/>
  <c r="Y359"/>
  <c r="BN359" s="1"/>
  <c r="P359"/>
  <c r="BO358"/>
  <c r="BM358"/>
  <c r="Y358"/>
  <c r="Y360" s="1"/>
  <c r="P358"/>
  <c r="X356"/>
  <c r="X355"/>
  <c r="BO354"/>
  <c r="BM354"/>
  <c r="Y354"/>
  <c r="P354"/>
  <c r="BO353"/>
  <c r="BM353"/>
  <c r="Y353"/>
  <c r="BP353" s="1"/>
  <c r="P353"/>
  <c r="X351"/>
  <c r="X350"/>
  <c r="BO349"/>
  <c r="BM349"/>
  <c r="Y349"/>
  <c r="P349"/>
  <c r="BO348"/>
  <c r="BM348"/>
  <c r="Y348"/>
  <c r="BN348" s="1"/>
  <c r="P348"/>
  <c r="BO347"/>
  <c r="BM347"/>
  <c r="Y347"/>
  <c r="Z347" s="1"/>
  <c r="P347"/>
  <c r="BO346"/>
  <c r="BM346"/>
  <c r="Y346"/>
  <c r="P346"/>
  <c r="BO345"/>
  <c r="BM345"/>
  <c r="Y345"/>
  <c r="BN345" s="1"/>
  <c r="P345"/>
  <c r="BO344"/>
  <c r="BM344"/>
  <c r="Y344"/>
  <c r="P344"/>
  <c r="BO343"/>
  <c r="BM343"/>
  <c r="Y343"/>
  <c r="P343"/>
  <c r="X339"/>
  <c r="X338"/>
  <c r="BO337"/>
  <c r="BM337"/>
  <c r="Y337"/>
  <c r="BP337" s="1"/>
  <c r="P337"/>
  <c r="BO336"/>
  <c r="BM336"/>
  <c r="Y336"/>
  <c r="P336"/>
  <c r="BO335"/>
  <c r="BM335"/>
  <c r="Y335"/>
  <c r="P335"/>
  <c r="X332"/>
  <c r="X331"/>
  <c r="BO330"/>
  <c r="BM330"/>
  <c r="Y330"/>
  <c r="P330"/>
  <c r="BO329"/>
  <c r="BM329"/>
  <c r="Y329"/>
  <c r="BP329" s="1"/>
  <c r="P329"/>
  <c r="BO328"/>
  <c r="BM328"/>
  <c r="Y328"/>
  <c r="P328"/>
  <c r="X326"/>
  <c r="X325"/>
  <c r="BO324"/>
  <c r="BM324"/>
  <c r="Y324"/>
  <c r="BP324" s="1"/>
  <c r="P324"/>
  <c r="BO323"/>
  <c r="BM323"/>
  <c r="Y323"/>
  <c r="P323"/>
  <c r="BO322"/>
  <c r="BM322"/>
  <c r="Y322"/>
  <c r="BP322" s="1"/>
  <c r="BO321"/>
  <c r="BM321"/>
  <c r="Y321"/>
  <c r="Z321" s="1"/>
  <c r="X319"/>
  <c r="X318"/>
  <c r="BO317"/>
  <c r="BM317"/>
  <c r="Y317"/>
  <c r="BP317" s="1"/>
  <c r="P317"/>
  <c r="BO316"/>
  <c r="BM316"/>
  <c r="Y316"/>
  <c r="P316"/>
  <c r="BO315"/>
  <c r="BM315"/>
  <c r="Y315"/>
  <c r="BP315" s="1"/>
  <c r="P315"/>
  <c r="X313"/>
  <c r="X312"/>
  <c r="BO311"/>
  <c r="BM311"/>
  <c r="Y311"/>
  <c r="P311"/>
  <c r="BO310"/>
  <c r="BM310"/>
  <c r="Y310"/>
  <c r="P310"/>
  <c r="BO309"/>
  <c r="BM309"/>
  <c r="Y309"/>
  <c r="BP309" s="1"/>
  <c r="P309"/>
  <c r="BO308"/>
  <c r="BM308"/>
  <c r="Y308"/>
  <c r="BN308" s="1"/>
  <c r="P308"/>
  <c r="BO307"/>
  <c r="BM307"/>
  <c r="Y307"/>
  <c r="P307"/>
  <c r="X305"/>
  <c r="X304"/>
  <c r="BO303"/>
  <c r="BM303"/>
  <c r="Y303"/>
  <c r="BP303" s="1"/>
  <c r="P303"/>
  <c r="BO302"/>
  <c r="BM302"/>
  <c r="Y302"/>
  <c r="BP302" s="1"/>
  <c r="P302"/>
  <c r="BO301"/>
  <c r="BM301"/>
  <c r="Y301"/>
  <c r="P301"/>
  <c r="BO300"/>
  <c r="BM300"/>
  <c r="Y300"/>
  <c r="BN300" s="1"/>
  <c r="P300"/>
  <c r="BO299"/>
  <c r="BM299"/>
  <c r="Y299"/>
  <c r="BP299" s="1"/>
  <c r="P299"/>
  <c r="BO298"/>
  <c r="BM298"/>
  <c r="Y298"/>
  <c r="P298"/>
  <c r="BO297"/>
  <c r="BM297"/>
  <c r="Y297"/>
  <c r="BP297" s="1"/>
  <c r="P297"/>
  <c r="X295"/>
  <c r="X294"/>
  <c r="BO293"/>
  <c r="BM293"/>
  <c r="Y293"/>
  <c r="Z293" s="1"/>
  <c r="P293"/>
  <c r="BO292"/>
  <c r="BM292"/>
  <c r="Y292"/>
  <c r="BP292" s="1"/>
  <c r="P292"/>
  <c r="BO291"/>
  <c r="BM291"/>
  <c r="Y291"/>
  <c r="P291"/>
  <c r="BO290"/>
  <c r="BM290"/>
  <c r="Y290"/>
  <c r="BN290" s="1"/>
  <c r="P290"/>
  <c r="BO289"/>
  <c r="BM289"/>
  <c r="Y289"/>
  <c r="P289"/>
  <c r="BO288"/>
  <c r="BM288"/>
  <c r="Y288"/>
  <c r="P288"/>
  <c r="X285"/>
  <c r="X284"/>
  <c r="BO283"/>
  <c r="BM283"/>
  <c r="Y283"/>
  <c r="Y284" s="1"/>
  <c r="P283"/>
  <c r="X280"/>
  <c r="X279"/>
  <c r="BO278"/>
  <c r="BM278"/>
  <c r="Y278"/>
  <c r="Y280" s="1"/>
  <c r="P278"/>
  <c r="X276"/>
  <c r="X275"/>
  <c r="BO274"/>
  <c r="BM274"/>
  <c r="Y274"/>
  <c r="BN274" s="1"/>
  <c r="P274"/>
  <c r="X271"/>
  <c r="X270"/>
  <c r="BO269"/>
  <c r="BM269"/>
  <c r="Y269"/>
  <c r="BP269" s="1"/>
  <c r="P269"/>
  <c r="BO268"/>
  <c r="BM268"/>
  <c r="Y268"/>
  <c r="Z268" s="1"/>
  <c r="P268"/>
  <c r="BO267"/>
  <c r="BM267"/>
  <c r="Y267"/>
  <c r="P267"/>
  <c r="X264"/>
  <c r="X263"/>
  <c r="BO262"/>
  <c r="BM262"/>
  <c r="Y262"/>
  <c r="BN262" s="1"/>
  <c r="BO261"/>
  <c r="BM261"/>
  <c r="Y261"/>
  <c r="BN261" s="1"/>
  <c r="P261"/>
  <c r="BO260"/>
  <c r="BM260"/>
  <c r="Y260"/>
  <c r="BP260" s="1"/>
  <c r="BO259"/>
  <c r="BM259"/>
  <c r="Y259"/>
  <c r="BN259" s="1"/>
  <c r="P259"/>
  <c r="X256"/>
  <c r="X255"/>
  <c r="BO254"/>
  <c r="BM254"/>
  <c r="Y254"/>
  <c r="BP254" s="1"/>
  <c r="P254"/>
  <c r="BO253"/>
  <c r="BM253"/>
  <c r="Y253"/>
  <c r="P253"/>
  <c r="BO252"/>
  <c r="BM252"/>
  <c r="Y252"/>
  <c r="BN252" s="1"/>
  <c r="P252"/>
  <c r="BO251"/>
  <c r="BM251"/>
  <c r="Y251"/>
  <c r="BN251" s="1"/>
  <c r="P251"/>
  <c r="BO250"/>
  <c r="BM250"/>
  <c r="Y250"/>
  <c r="Z250" s="1"/>
  <c r="P250"/>
  <c r="X247"/>
  <c r="X246"/>
  <c r="BO245"/>
  <c r="BM245"/>
  <c r="Y245"/>
  <c r="Z245" s="1"/>
  <c r="P245"/>
  <c r="BO244"/>
  <c r="BM244"/>
  <c r="Y244"/>
  <c r="BP244" s="1"/>
  <c r="P244"/>
  <c r="BO243"/>
  <c r="BM243"/>
  <c r="Y243"/>
  <c r="BP243" s="1"/>
  <c r="P243"/>
  <c r="BO242"/>
  <c r="BM242"/>
  <c r="Y242"/>
  <c r="BO241"/>
  <c r="BM241"/>
  <c r="Y241"/>
  <c r="P241"/>
  <c r="X239"/>
  <c r="X238"/>
  <c r="BO237"/>
  <c r="BM237"/>
  <c r="Y237"/>
  <c r="Y239" s="1"/>
  <c r="X235"/>
  <c r="X234"/>
  <c r="BO233"/>
  <c r="BM233"/>
  <c r="Y233"/>
  <c r="Y235" s="1"/>
  <c r="P233"/>
  <c r="X231"/>
  <c r="X230"/>
  <c r="BO229"/>
  <c r="BM229"/>
  <c r="Y229"/>
  <c r="BP229" s="1"/>
  <c r="P229"/>
  <c r="BO228"/>
  <c r="BM228"/>
  <c r="Y228"/>
  <c r="Z228" s="1"/>
  <c r="BO227"/>
  <c r="BM227"/>
  <c r="Y227"/>
  <c r="BN227" s="1"/>
  <c r="P227"/>
  <c r="BO226"/>
  <c r="BM226"/>
  <c r="Y226"/>
  <c r="BN226" s="1"/>
  <c r="P226"/>
  <c r="BO225"/>
  <c r="BM225"/>
  <c r="Y225"/>
  <c r="BN225" s="1"/>
  <c r="P225"/>
  <c r="BO224"/>
  <c r="BM224"/>
  <c r="Y224"/>
  <c r="BP224" s="1"/>
  <c r="BO223"/>
  <c r="BM223"/>
  <c r="Y223"/>
  <c r="BP223" s="1"/>
  <c r="P223"/>
  <c r="BO222"/>
  <c r="BM222"/>
  <c r="Y222"/>
  <c r="BP222" s="1"/>
  <c r="P222"/>
  <c r="BO221"/>
  <c r="BM221"/>
  <c r="Y221"/>
  <c r="BP221" s="1"/>
  <c r="P221"/>
  <c r="X218"/>
  <c r="X217"/>
  <c r="BO216"/>
  <c r="BM216"/>
  <c r="Y216"/>
  <c r="BN216" s="1"/>
  <c r="P216"/>
  <c r="BO215"/>
  <c r="BM215"/>
  <c r="Y215"/>
  <c r="Y218" s="1"/>
  <c r="P215"/>
  <c r="X213"/>
  <c r="X212"/>
  <c r="BO211"/>
  <c r="BM211"/>
  <c r="Y211"/>
  <c r="P211"/>
  <c r="BO210"/>
  <c r="BM210"/>
  <c r="Y210"/>
  <c r="BP210" s="1"/>
  <c r="P210"/>
  <c r="BO209"/>
  <c r="BM209"/>
  <c r="Y209"/>
  <c r="BN209" s="1"/>
  <c r="P209"/>
  <c r="BO208"/>
  <c r="BM208"/>
  <c r="Y208"/>
  <c r="BP208" s="1"/>
  <c r="P208"/>
  <c r="BO207"/>
  <c r="BM207"/>
  <c r="Y207"/>
  <c r="BP207" s="1"/>
  <c r="P207"/>
  <c r="BO206"/>
  <c r="BM206"/>
  <c r="Y206"/>
  <c r="BN206" s="1"/>
  <c r="P206"/>
  <c r="BO205"/>
  <c r="BM205"/>
  <c r="Y205"/>
  <c r="BP205" s="1"/>
  <c r="P205"/>
  <c r="BP204"/>
  <c r="BO204"/>
  <c r="BN204"/>
  <c r="BM204"/>
  <c r="Z204"/>
  <c r="Y204"/>
  <c r="P204"/>
  <c r="BO203"/>
  <c r="BM203"/>
  <c r="Y203"/>
  <c r="BP203" s="1"/>
  <c r="P203"/>
  <c r="X201"/>
  <c r="X200"/>
  <c r="BO199"/>
  <c r="BM199"/>
  <c r="Y199"/>
  <c r="BN199" s="1"/>
  <c r="P199"/>
  <c r="BO198"/>
  <c r="BM198"/>
  <c r="Y198"/>
  <c r="BP198" s="1"/>
  <c r="P198"/>
  <c r="BO197"/>
  <c r="BM197"/>
  <c r="Y197"/>
  <c r="BP197" s="1"/>
  <c r="P197"/>
  <c r="BO196"/>
  <c r="BM196"/>
  <c r="Y196"/>
  <c r="BN196" s="1"/>
  <c r="P196"/>
  <c r="BO195"/>
  <c r="BM195"/>
  <c r="Y195"/>
  <c r="BP195" s="1"/>
  <c r="P195"/>
  <c r="BO194"/>
  <c r="BM194"/>
  <c r="Y194"/>
  <c r="BP194" s="1"/>
  <c r="P194"/>
  <c r="BO193"/>
  <c r="BM193"/>
  <c r="Y193"/>
  <c r="BN193" s="1"/>
  <c r="P193"/>
  <c r="BO192"/>
  <c r="BM192"/>
  <c r="Y192"/>
  <c r="Z192" s="1"/>
  <c r="P192"/>
  <c r="X190"/>
  <c r="X189"/>
  <c r="BO188"/>
  <c r="BM188"/>
  <c r="Y188"/>
  <c r="BP188" s="1"/>
  <c r="P188"/>
  <c r="BO187"/>
  <c r="BM187"/>
  <c r="Y187"/>
  <c r="BP187" s="1"/>
  <c r="P187"/>
  <c r="X185"/>
  <c r="X184"/>
  <c r="BO183"/>
  <c r="BM183"/>
  <c r="Y183"/>
  <c r="P183"/>
  <c r="BO182"/>
  <c r="BM182"/>
  <c r="Y182"/>
  <c r="BP182" s="1"/>
  <c r="P182"/>
  <c r="X179"/>
  <c r="X178"/>
  <c r="BO177"/>
  <c r="BM177"/>
  <c r="Y177"/>
  <c r="P177"/>
  <c r="X175"/>
  <c r="X174"/>
  <c r="BO173"/>
  <c r="BM173"/>
  <c r="Y173"/>
  <c r="BN173" s="1"/>
  <c r="P173"/>
  <c r="BO172"/>
  <c r="BM172"/>
  <c r="Y172"/>
  <c r="BP172" s="1"/>
  <c r="P172"/>
  <c r="BO171"/>
  <c r="BM171"/>
  <c r="Y171"/>
  <c r="Y175" s="1"/>
  <c r="P171"/>
  <c r="X169"/>
  <c r="X168"/>
  <c r="BO167"/>
  <c r="BM167"/>
  <c r="Y167"/>
  <c r="BP167" s="1"/>
  <c r="P167"/>
  <c r="BO166"/>
  <c r="BM166"/>
  <c r="Y166"/>
  <c r="BN166" s="1"/>
  <c r="P166"/>
  <c r="BO165"/>
  <c r="BM165"/>
  <c r="Y165"/>
  <c r="BP165" s="1"/>
  <c r="P165"/>
  <c r="BO164"/>
  <c r="BM164"/>
  <c r="Y164"/>
  <c r="BP164" s="1"/>
  <c r="P164"/>
  <c r="BO163"/>
  <c r="BM163"/>
  <c r="Y163"/>
  <c r="BN163" s="1"/>
  <c r="P163"/>
  <c r="BO162"/>
  <c r="BM162"/>
  <c r="Y162"/>
  <c r="BN162" s="1"/>
  <c r="P162"/>
  <c r="BO161"/>
  <c r="BM161"/>
  <c r="Y161"/>
  <c r="BP161" s="1"/>
  <c r="P161"/>
  <c r="BO160"/>
  <c r="BM160"/>
  <c r="Y160"/>
  <c r="BN160" s="1"/>
  <c r="P160"/>
  <c r="BO159"/>
  <c r="BM159"/>
  <c r="Y159"/>
  <c r="P159"/>
  <c r="X157"/>
  <c r="X156"/>
  <c r="BO155"/>
  <c r="BM155"/>
  <c r="Y155"/>
  <c r="Z155" s="1"/>
  <c r="Z156" s="1"/>
  <c r="P155"/>
  <c r="X151"/>
  <c r="X150"/>
  <c r="BO149"/>
  <c r="BM149"/>
  <c r="Y149"/>
  <c r="Z149" s="1"/>
  <c r="P149"/>
  <c r="BO148"/>
  <c r="BM148"/>
  <c r="Y148"/>
  <c r="BP148" s="1"/>
  <c r="P148"/>
  <c r="BO147"/>
  <c r="BM147"/>
  <c r="Y147"/>
  <c r="BP147" s="1"/>
  <c r="P147"/>
  <c r="X145"/>
  <c r="X144"/>
  <c r="BO143"/>
  <c r="BM143"/>
  <c r="Y143"/>
  <c r="Z143" s="1"/>
  <c r="Z144" s="1"/>
  <c r="P143"/>
  <c r="X140"/>
  <c r="X139"/>
  <c r="BO138"/>
  <c r="BM138"/>
  <c r="Y138"/>
  <c r="BN138" s="1"/>
  <c r="P138"/>
  <c r="BO137"/>
  <c r="BM137"/>
  <c r="Y137"/>
  <c r="BP137" s="1"/>
  <c r="P137"/>
  <c r="X135"/>
  <c r="X134"/>
  <c r="BO133"/>
  <c r="BM133"/>
  <c r="Y133"/>
  <c r="BN133" s="1"/>
  <c r="P133"/>
  <c r="BO132"/>
  <c r="BM132"/>
  <c r="Y132"/>
  <c r="Y134" s="1"/>
  <c r="P132"/>
  <c r="X130"/>
  <c r="X129"/>
  <c r="BO128"/>
  <c r="BM128"/>
  <c r="Y128"/>
  <c r="P128"/>
  <c r="BO127"/>
  <c r="BM127"/>
  <c r="Y127"/>
  <c r="BP127" s="1"/>
  <c r="P127"/>
  <c r="X124"/>
  <c r="X123"/>
  <c r="BO122"/>
  <c r="BM122"/>
  <c r="Y122"/>
  <c r="BN122" s="1"/>
  <c r="P122"/>
  <c r="BO121"/>
  <c r="BM121"/>
  <c r="Y121"/>
  <c r="Z121" s="1"/>
  <c r="P121"/>
  <c r="X119"/>
  <c r="X118"/>
  <c r="BO117"/>
  <c r="BM117"/>
  <c r="Y117"/>
  <c r="BP117" s="1"/>
  <c r="P117"/>
  <c r="BO116"/>
  <c r="BM116"/>
  <c r="Y116"/>
  <c r="BP116" s="1"/>
  <c r="P116"/>
  <c r="BO115"/>
  <c r="BM115"/>
  <c r="Y115"/>
  <c r="BN115" s="1"/>
  <c r="P115"/>
  <c r="BO114"/>
  <c r="BM114"/>
  <c r="Y114"/>
  <c r="Z114" s="1"/>
  <c r="P114"/>
  <c r="X112"/>
  <c r="X111"/>
  <c r="BO110"/>
  <c r="BM110"/>
  <c r="Y110"/>
  <c r="BN110" s="1"/>
  <c r="P110"/>
  <c r="BO109"/>
  <c r="BM109"/>
  <c r="Y109"/>
  <c r="BN109" s="1"/>
  <c r="P109"/>
  <c r="BO108"/>
  <c r="BM108"/>
  <c r="Y108"/>
  <c r="BP108" s="1"/>
  <c r="P108"/>
  <c r="X106"/>
  <c r="X105"/>
  <c r="BO104"/>
  <c r="BM104"/>
  <c r="Y104"/>
  <c r="BP104" s="1"/>
  <c r="P104"/>
  <c r="BO103"/>
  <c r="BM103"/>
  <c r="Y103"/>
  <c r="Z103" s="1"/>
  <c r="P103"/>
  <c r="BO102"/>
  <c r="BM102"/>
  <c r="Y102"/>
  <c r="P102"/>
  <c r="BO101"/>
  <c r="BM101"/>
  <c r="Y101"/>
  <c r="BP101" s="1"/>
  <c r="P101"/>
  <c r="X98"/>
  <c r="X97"/>
  <c r="BO96"/>
  <c r="BM96"/>
  <c r="Y96"/>
  <c r="BN96" s="1"/>
  <c r="P96"/>
  <c r="BO95"/>
  <c r="BM95"/>
  <c r="Y95"/>
  <c r="Z95" s="1"/>
  <c r="P95"/>
  <c r="BO94"/>
  <c r="BM94"/>
  <c r="Y94"/>
  <c r="P94"/>
  <c r="BO93"/>
  <c r="BM93"/>
  <c r="Y93"/>
  <c r="BP93" s="1"/>
  <c r="X91"/>
  <c r="X90"/>
  <c r="BO89"/>
  <c r="BM89"/>
  <c r="Y89"/>
  <c r="Z89" s="1"/>
  <c r="P89"/>
  <c r="BO88"/>
  <c r="BM88"/>
  <c r="Y88"/>
  <c r="BP88" s="1"/>
  <c r="P88"/>
  <c r="BO87"/>
  <c r="BM87"/>
  <c r="Y87"/>
  <c r="P87"/>
  <c r="X84"/>
  <c r="X83"/>
  <c r="BO82"/>
  <c r="BM82"/>
  <c r="Y82"/>
  <c r="P82"/>
  <c r="BO81"/>
  <c r="BM81"/>
  <c r="Y81"/>
  <c r="BP81" s="1"/>
  <c r="P81"/>
  <c r="X79"/>
  <c r="X78"/>
  <c r="BO77"/>
  <c r="BM77"/>
  <c r="Y77"/>
  <c r="BP77" s="1"/>
  <c r="P77"/>
  <c r="BO76"/>
  <c r="BM76"/>
  <c r="Y76"/>
  <c r="BN76" s="1"/>
  <c r="P76"/>
  <c r="BO75"/>
  <c r="BM75"/>
  <c r="Y75"/>
  <c r="P75"/>
  <c r="BO74"/>
  <c r="BM74"/>
  <c r="Y74"/>
  <c r="BP74" s="1"/>
  <c r="P74"/>
  <c r="BO73"/>
  <c r="BM73"/>
  <c r="Y73"/>
  <c r="BN73" s="1"/>
  <c r="P73"/>
  <c r="X71"/>
  <c r="X70"/>
  <c r="BO69"/>
  <c r="BM69"/>
  <c r="Y69"/>
  <c r="BN69" s="1"/>
  <c r="P69"/>
  <c r="BO68"/>
  <c r="BM68"/>
  <c r="Y68"/>
  <c r="BP68" s="1"/>
  <c r="P68"/>
  <c r="BO67"/>
  <c r="BM67"/>
  <c r="Y67"/>
  <c r="Z67" s="1"/>
  <c r="P67"/>
  <c r="X65"/>
  <c r="X64"/>
  <c r="BO63"/>
  <c r="BM63"/>
  <c r="Y63"/>
  <c r="BP63" s="1"/>
  <c r="P63"/>
  <c r="BO62"/>
  <c r="BM62"/>
  <c r="Y62"/>
  <c r="BP62" s="1"/>
  <c r="P62"/>
  <c r="BO61"/>
  <c r="BM61"/>
  <c r="Y61"/>
  <c r="P61"/>
  <c r="X59"/>
  <c r="X58"/>
  <c r="BO57"/>
  <c r="BM57"/>
  <c r="Y57"/>
  <c r="Z57" s="1"/>
  <c r="P57"/>
  <c r="BO56"/>
  <c r="BM56"/>
  <c r="Y56"/>
  <c r="Z56" s="1"/>
  <c r="P56"/>
  <c r="BO55"/>
  <c r="BM55"/>
  <c r="Y55"/>
  <c r="Z55" s="1"/>
  <c r="P55"/>
  <c r="BO54"/>
  <c r="BM54"/>
  <c r="Y54"/>
  <c r="Z54" s="1"/>
  <c r="P54"/>
  <c r="BO53"/>
  <c r="BM53"/>
  <c r="Y53"/>
  <c r="BP53" s="1"/>
  <c r="P53"/>
  <c r="BO52"/>
  <c r="BM52"/>
  <c r="Y52"/>
  <c r="Y59" s="1"/>
  <c r="P52"/>
  <c r="X49"/>
  <c r="X48"/>
  <c r="BO47"/>
  <c r="BM47"/>
  <c r="Y47"/>
  <c r="P47"/>
  <c r="X45"/>
  <c r="X44"/>
  <c r="BO43"/>
  <c r="BM43"/>
  <c r="Y43"/>
  <c r="BN43" s="1"/>
  <c r="P43"/>
  <c r="BO42"/>
  <c r="BM42"/>
  <c r="Y42"/>
  <c r="BP42" s="1"/>
  <c r="P42"/>
  <c r="BO41"/>
  <c r="BM41"/>
  <c r="Y41"/>
  <c r="BP41" s="1"/>
  <c r="P41"/>
  <c r="X37"/>
  <c r="X36"/>
  <c r="BO35"/>
  <c r="BM35"/>
  <c r="Y35"/>
  <c r="Y37" s="1"/>
  <c r="P35"/>
  <c r="X33"/>
  <c r="X32"/>
  <c r="BO31"/>
  <c r="BM31"/>
  <c r="Y31"/>
  <c r="Z31" s="1"/>
  <c r="P31"/>
  <c r="BO30"/>
  <c r="BM30"/>
  <c r="Y30"/>
  <c r="BP30" s="1"/>
  <c r="P30"/>
  <c r="BO29"/>
  <c r="BM29"/>
  <c r="Y29"/>
  <c r="Z29" s="1"/>
  <c r="P29"/>
  <c r="BO28"/>
  <c r="BM28"/>
  <c r="Y28"/>
  <c r="BP28" s="1"/>
  <c r="P28"/>
  <c r="BO27"/>
  <c r="BM27"/>
  <c r="Y27"/>
  <c r="BP27" s="1"/>
  <c r="P27"/>
  <c r="BO26"/>
  <c r="BM26"/>
  <c r="Y26"/>
  <c r="Y33" s="1"/>
  <c r="P26"/>
  <c r="X24"/>
  <c r="X23"/>
  <c r="BO22"/>
  <c r="BM22"/>
  <c r="Y22"/>
  <c r="BN22" s="1"/>
  <c r="P22"/>
  <c r="H10"/>
  <c r="A9"/>
  <c r="D7"/>
  <c r="Q6"/>
  <c r="P2"/>
  <c r="Z353" l="1"/>
  <c r="BN353"/>
  <c r="Y356"/>
  <c r="Z374"/>
  <c r="Z375" s="1"/>
  <c r="BN374"/>
  <c r="BP374"/>
  <c r="Y375"/>
  <c r="BP390"/>
  <c r="Y480"/>
  <c r="Z41"/>
  <c r="BN41"/>
  <c r="Z161"/>
  <c r="BN161"/>
  <c r="Z278"/>
  <c r="Z279" s="1"/>
  <c r="Z477"/>
  <c r="BN477"/>
  <c r="BP477"/>
  <c r="Y481"/>
  <c r="Z74"/>
  <c r="BN74"/>
  <c r="BP173"/>
  <c r="Z329"/>
  <c r="Z453"/>
  <c r="BN453"/>
  <c r="X504"/>
  <c r="Z62"/>
  <c r="BN62"/>
  <c r="Z165"/>
  <c r="BN165"/>
  <c r="BP166"/>
  <c r="Z194"/>
  <c r="Z210"/>
  <c r="Z262"/>
  <c r="BP308"/>
  <c r="Z345"/>
  <c r="BP403"/>
  <c r="Y404"/>
  <c r="Y405"/>
  <c r="Z464"/>
  <c r="Y496"/>
  <c r="Y305"/>
  <c r="X503"/>
  <c r="X506"/>
  <c r="Y45"/>
  <c r="Z52"/>
  <c r="BN52"/>
  <c r="BP52"/>
  <c r="Y64"/>
  <c r="Z73"/>
  <c r="Z81"/>
  <c r="Y84"/>
  <c r="Z101"/>
  <c r="BN101"/>
  <c r="Y105"/>
  <c r="Y112"/>
  <c r="Z116"/>
  <c r="BN116"/>
  <c r="Y169"/>
  <c r="BP163"/>
  <c r="Z171"/>
  <c r="BN171"/>
  <c r="BP171"/>
  <c r="Z193"/>
  <c r="BP196"/>
  <c r="Z207"/>
  <c r="Z222"/>
  <c r="BP226"/>
  <c r="Z233"/>
  <c r="Z234" s="1"/>
  <c r="BN233"/>
  <c r="BP233"/>
  <c r="Y234"/>
  <c r="Y246"/>
  <c r="Z243"/>
  <c r="BN243"/>
  <c r="Y256"/>
  <c r="BP252"/>
  <c r="Z269"/>
  <c r="Z292"/>
  <c r="BN292"/>
  <c r="Z337"/>
  <c r="BN337"/>
  <c r="BP348"/>
  <c r="BP359"/>
  <c r="Z396"/>
  <c r="BN396"/>
  <c r="Z438"/>
  <c r="BN438"/>
  <c r="Z441"/>
  <c r="Y459"/>
  <c r="BP455"/>
  <c r="Z489"/>
  <c r="BN55"/>
  <c r="BP55"/>
  <c r="Y78"/>
  <c r="BN102"/>
  <c r="Y135"/>
  <c r="Y174"/>
  <c r="BN194"/>
  <c r="BN198"/>
  <c r="BP199"/>
  <c r="Y304"/>
  <c r="BP307"/>
  <c r="Z307"/>
  <c r="BP316"/>
  <c r="Z316"/>
  <c r="Y331"/>
  <c r="Y332"/>
  <c r="BP328"/>
  <c r="BP343"/>
  <c r="BN343"/>
  <c r="Z343"/>
  <c r="BP349"/>
  <c r="Z349"/>
  <c r="BN393"/>
  <c r="BP393"/>
  <c r="BP432"/>
  <c r="BN432"/>
  <c r="Z432"/>
  <c r="BP439"/>
  <c r="Z439"/>
  <c r="BP443"/>
  <c r="BN443"/>
  <c r="Z443"/>
  <c r="BP483"/>
  <c r="Y486"/>
  <c r="Y485"/>
  <c r="BN484"/>
  <c r="BP484"/>
  <c r="Y24"/>
  <c r="BN26"/>
  <c r="Z27"/>
  <c r="BN27"/>
  <c r="BN29"/>
  <c r="BP29"/>
  <c r="BP43"/>
  <c r="Y44"/>
  <c r="Z63"/>
  <c r="BN63"/>
  <c r="BP69"/>
  <c r="BP73"/>
  <c r="BP76"/>
  <c r="Z88"/>
  <c r="BN88"/>
  <c r="BP96"/>
  <c r="Y111"/>
  <c r="BP115"/>
  <c r="BP138"/>
  <c r="Y139"/>
  <c r="Y140"/>
  <c r="Z147"/>
  <c r="BN147"/>
  <c r="BN149"/>
  <c r="Z159"/>
  <c r="BP162"/>
  <c r="Z164"/>
  <c r="Z167"/>
  <c r="Z172"/>
  <c r="Z182"/>
  <c r="BN182"/>
  <c r="BN187"/>
  <c r="BN192"/>
  <c r="BP192"/>
  <c r="BP193"/>
  <c r="Z195"/>
  <c r="BN195"/>
  <c r="BP206"/>
  <c r="BP209"/>
  <c r="BP216"/>
  <c r="Z223"/>
  <c r="BP225"/>
  <c r="Y247"/>
  <c r="BP251"/>
  <c r="Z254"/>
  <c r="BN254"/>
  <c r="BP259"/>
  <c r="Z260"/>
  <c r="BN260"/>
  <c r="BP262"/>
  <c r="Y263"/>
  <c r="Y264"/>
  <c r="BN268"/>
  <c r="BP268"/>
  <c r="BP274"/>
  <c r="Y275"/>
  <c r="Y276"/>
  <c r="BN288"/>
  <c r="BP288"/>
  <c r="BP291"/>
  <c r="BN291"/>
  <c r="Z291"/>
  <c r="BN298"/>
  <c r="BP298"/>
  <c r="BP301"/>
  <c r="BN301"/>
  <c r="Z301"/>
  <c r="BP311"/>
  <c r="BN311"/>
  <c r="Z311"/>
  <c r="BN336"/>
  <c r="BP336"/>
  <c r="BP346"/>
  <c r="BN346"/>
  <c r="Z346"/>
  <c r="BN354"/>
  <c r="BP354"/>
  <c r="Y355"/>
  <c r="BN369"/>
  <c r="BP369"/>
  <c r="BN397"/>
  <c r="BN414"/>
  <c r="BP414"/>
  <c r="X512"/>
  <c r="Y421"/>
  <c r="BP420"/>
  <c r="BN420"/>
  <c r="Z420"/>
  <c r="Z421" s="1"/>
  <c r="Y422"/>
  <c r="Y512"/>
  <c r="Y427"/>
  <c r="Y426"/>
  <c r="BP425"/>
  <c r="Y445"/>
  <c r="BN435"/>
  <c r="BP435"/>
  <c r="BP440"/>
  <c r="BN440"/>
  <c r="Z440"/>
  <c r="BN454"/>
  <c r="BP456"/>
  <c r="Z456"/>
  <c r="BP463"/>
  <c r="BN463"/>
  <c r="Z463"/>
  <c r="BN472"/>
  <c r="BP472"/>
  <c r="Y295"/>
  <c r="BN289"/>
  <c r="BP289"/>
  <c r="BN293"/>
  <c r="BP293"/>
  <c r="BN297"/>
  <c r="S512"/>
  <c r="BN335"/>
  <c r="Y351"/>
  <c r="BN344"/>
  <c r="BP344"/>
  <c r="BN379"/>
  <c r="BP379"/>
  <c r="Y380"/>
  <c r="V512"/>
  <c r="Y444"/>
  <c r="BN448"/>
  <c r="BP448"/>
  <c r="BN458"/>
  <c r="BP458"/>
  <c r="Y491"/>
  <c r="BN494"/>
  <c r="BP494"/>
  <c r="Y417"/>
  <c r="Y416"/>
  <c r="BP26"/>
  <c r="Z26"/>
  <c r="Y32"/>
  <c r="Z77"/>
  <c r="Z122"/>
  <c r="Z123" s="1"/>
  <c r="Y151"/>
  <c r="Z160"/>
  <c r="Z215"/>
  <c r="Z309"/>
  <c r="Y312"/>
  <c r="Z317"/>
  <c r="BN323"/>
  <c r="Z323"/>
  <c r="Z392"/>
  <c r="BP471"/>
  <c r="BN471"/>
  <c r="Z499"/>
  <c r="Z500" s="1"/>
  <c r="BN221"/>
  <c r="BN224"/>
  <c r="BP250"/>
  <c r="L512"/>
  <c r="BP253"/>
  <c r="Z253"/>
  <c r="BN283"/>
  <c r="BN347"/>
  <c r="BN363"/>
  <c r="Z363"/>
  <c r="Z364" s="1"/>
  <c r="BN389"/>
  <c r="BN412"/>
  <c r="BN415"/>
  <c r="BN449"/>
  <c r="Z412"/>
  <c r="Z449"/>
  <c r="BN215"/>
  <c r="BN309"/>
  <c r="BN317"/>
  <c r="Z335"/>
  <c r="Y338"/>
  <c r="BN392"/>
  <c r="Z493"/>
  <c r="Z495" s="1"/>
  <c r="BN77"/>
  <c r="Y65"/>
  <c r="BP82"/>
  <c r="Z117"/>
  <c r="BP160"/>
  <c r="Z241"/>
  <c r="Z244"/>
  <c r="BN253"/>
  <c r="BP283"/>
  <c r="BP290"/>
  <c r="Z290"/>
  <c r="Y313"/>
  <c r="BP323"/>
  <c r="BP347"/>
  <c r="BP389"/>
  <c r="BP412"/>
  <c r="BP415"/>
  <c r="BN441"/>
  <c r="Y231"/>
  <c r="Y230"/>
  <c r="K512"/>
  <c r="BP89"/>
  <c r="BN89"/>
  <c r="F512"/>
  <c r="Z109"/>
  <c r="BN114"/>
  <c r="H512"/>
  <c r="Y145"/>
  <c r="Y144"/>
  <c r="Z148"/>
  <c r="BP183"/>
  <c r="J512"/>
  <c r="Z188"/>
  <c r="BN207"/>
  <c r="BN210"/>
  <c r="BP215"/>
  <c r="BN228"/>
  <c r="BN250"/>
  <c r="BN358"/>
  <c r="Z358"/>
  <c r="Y361"/>
  <c r="Y399"/>
  <c r="Z488"/>
  <c r="BN493"/>
  <c r="A10"/>
  <c r="J9"/>
  <c r="Y49"/>
  <c r="Y48"/>
  <c r="BN117"/>
  <c r="Y179"/>
  <c r="Y178"/>
  <c r="Z183"/>
  <c r="BN241"/>
  <c r="BN244"/>
  <c r="Y319"/>
  <c r="Y339"/>
  <c r="Z370"/>
  <c r="BP413"/>
  <c r="BN413"/>
  <c r="Z483"/>
  <c r="Z82"/>
  <c r="BN53"/>
  <c r="Z137"/>
  <c r="BN148"/>
  <c r="Z177"/>
  <c r="Z178" s="1"/>
  <c r="BN188"/>
  <c r="BP228"/>
  <c r="BN269"/>
  <c r="Y279"/>
  <c r="BN278"/>
  <c r="P512"/>
  <c r="BP310"/>
  <c r="Z310"/>
  <c r="Y326"/>
  <c r="Z324"/>
  <c r="BN329"/>
  <c r="BP335"/>
  <c r="Y364"/>
  <c r="Z413"/>
  <c r="Y451"/>
  <c r="BP447"/>
  <c r="Y450"/>
  <c r="BN447"/>
  <c r="Z447"/>
  <c r="BN464"/>
  <c r="BN488"/>
  <c r="BP128"/>
  <c r="BN128"/>
  <c r="Y350"/>
  <c r="AB512"/>
  <c r="Y501"/>
  <c r="Y500"/>
  <c r="BP499"/>
  <c r="F9"/>
  <c r="Z53"/>
  <c r="Y70"/>
  <c r="Z104"/>
  <c r="BN42"/>
  <c r="BN143"/>
  <c r="BN183"/>
  <c r="Y200"/>
  <c r="BP241"/>
  <c r="BP345"/>
  <c r="BP358"/>
  <c r="BN370"/>
  <c r="Y384"/>
  <c r="BP383"/>
  <c r="Z383"/>
  <c r="Z384" s="1"/>
  <c r="Y400"/>
  <c r="Y409"/>
  <c r="W512"/>
  <c r="BN408"/>
  <c r="Z436"/>
  <c r="BP442"/>
  <c r="BN442"/>
  <c r="BN483"/>
  <c r="BP227"/>
  <c r="Z227"/>
  <c r="BP395"/>
  <c r="Z395"/>
  <c r="BN103"/>
  <c r="I512"/>
  <c r="Y157"/>
  <c r="Y156"/>
  <c r="BP155"/>
  <c r="H9"/>
  <c r="Z42"/>
  <c r="BN155"/>
  <c r="Z30"/>
  <c r="BN75"/>
  <c r="Z132"/>
  <c r="BN137"/>
  <c r="BN177"/>
  <c r="Z197"/>
  <c r="Z205"/>
  <c r="BP211"/>
  <c r="Z211"/>
  <c r="BP242"/>
  <c r="Z242"/>
  <c r="Z299"/>
  <c r="BN310"/>
  <c r="BN324"/>
  <c r="Z408"/>
  <c r="Z409" s="1"/>
  <c r="Z442"/>
  <c r="Y460"/>
  <c r="Z478"/>
  <c r="Z224"/>
  <c r="BP94"/>
  <c r="BN94"/>
  <c r="BP103"/>
  <c r="BN35"/>
  <c r="BN30"/>
  <c r="BP143"/>
  <c r="BN164"/>
  <c r="BN167"/>
  <c r="BN172"/>
  <c r="Z208"/>
  <c r="Z229"/>
  <c r="Y271"/>
  <c r="BP267"/>
  <c r="O512"/>
  <c r="Y294"/>
  <c r="Z302"/>
  <c r="BN307"/>
  <c r="BN321"/>
  <c r="Y365"/>
  <c r="BP378"/>
  <c r="BN378"/>
  <c r="BN383"/>
  <c r="Z433"/>
  <c r="BN436"/>
  <c r="BN439"/>
  <c r="BN456"/>
  <c r="Z128"/>
  <c r="BN398"/>
  <c r="Z398"/>
  <c r="Z94"/>
  <c r="BN61"/>
  <c r="Y129"/>
  <c r="Z35"/>
  <c r="Z36" s="1"/>
  <c r="Y130"/>
  <c r="BN47"/>
  <c r="Z75"/>
  <c r="BP114"/>
  <c r="Y124"/>
  <c r="BP47"/>
  <c r="BN67"/>
  <c r="Y71"/>
  <c r="BN95"/>
  <c r="BN104"/>
  <c r="BP109"/>
  <c r="BP35"/>
  <c r="Y79"/>
  <c r="Z87"/>
  <c r="E512"/>
  <c r="Y90"/>
  <c r="G512"/>
  <c r="BN54"/>
  <c r="BN57"/>
  <c r="BP67"/>
  <c r="BP75"/>
  <c r="BP95"/>
  <c r="BP110"/>
  <c r="Z110"/>
  <c r="Y123"/>
  <c r="Z127"/>
  <c r="BN132"/>
  <c r="BP177"/>
  <c r="Y184"/>
  <c r="BN197"/>
  <c r="Y201"/>
  <c r="BN205"/>
  <c r="BN211"/>
  <c r="Z226"/>
  <c r="BN242"/>
  <c r="BN245"/>
  <c r="Z267"/>
  <c r="Y270"/>
  <c r="BP278"/>
  <c r="BN299"/>
  <c r="BP330"/>
  <c r="Z330"/>
  <c r="Z359"/>
  <c r="Z378"/>
  <c r="Z380" s="1"/>
  <c r="Z402"/>
  <c r="Y466"/>
  <c r="BN478"/>
  <c r="Y285"/>
  <c r="Q512"/>
  <c r="BP56"/>
  <c r="BN56"/>
  <c r="BN208"/>
  <c r="Y217"/>
  <c r="BN229"/>
  <c r="Y238"/>
  <c r="BP237"/>
  <c r="Z237"/>
  <c r="Z238" s="1"/>
  <c r="BP261"/>
  <c r="M512"/>
  <c r="BN302"/>
  <c r="BP321"/>
  <c r="BP368"/>
  <c r="U512"/>
  <c r="Y371"/>
  <c r="Z391"/>
  <c r="Z394"/>
  <c r="BP408"/>
  <c r="BN433"/>
  <c r="AA512"/>
  <c r="Y475"/>
  <c r="Y474"/>
  <c r="Z473"/>
  <c r="Z221"/>
  <c r="BN82"/>
  <c r="F10"/>
  <c r="Y83"/>
  <c r="Z22"/>
  <c r="Z23" s="1"/>
  <c r="B512"/>
  <c r="BP22"/>
  <c r="Y36"/>
  <c r="BN87"/>
  <c r="Y91"/>
  <c r="BP54"/>
  <c r="BP57"/>
  <c r="Y98"/>
  <c r="Y97"/>
  <c r="Z102"/>
  <c r="BN127"/>
  <c r="BP132"/>
  <c r="Y185"/>
  <c r="Y212"/>
  <c r="BN203"/>
  <c r="BP245"/>
  <c r="Z261"/>
  <c r="BN267"/>
  <c r="Y325"/>
  <c r="BN330"/>
  <c r="Z354"/>
  <c r="Z355" s="1"/>
  <c r="Z368"/>
  <c r="Z397"/>
  <c r="BN402"/>
  <c r="Z512"/>
  <c r="Z470"/>
  <c r="BP122"/>
  <c r="Y106"/>
  <c r="BP102"/>
  <c r="Y23"/>
  <c r="Z28"/>
  <c r="BP31"/>
  <c r="BN31"/>
  <c r="D512"/>
  <c r="Z68"/>
  <c r="BP87"/>
  <c r="Z93"/>
  <c r="Z96"/>
  <c r="BN121"/>
  <c r="BP149"/>
  <c r="BN159"/>
  <c r="Z162"/>
  <c r="Y168"/>
  <c r="Z203"/>
  <c r="BN223"/>
  <c r="BN237"/>
  <c r="Z252"/>
  <c r="Y255"/>
  <c r="BN316"/>
  <c r="Z322"/>
  <c r="Z325" s="1"/>
  <c r="BN349"/>
  <c r="Y372"/>
  <c r="BN391"/>
  <c r="BN394"/>
  <c r="Z431"/>
  <c r="BP457"/>
  <c r="BN457"/>
  <c r="Z457"/>
  <c r="BN473"/>
  <c r="Y495"/>
  <c r="Z283"/>
  <c r="Z284" s="1"/>
  <c r="BP61"/>
  <c r="Z61"/>
  <c r="Z47"/>
  <c r="Z48" s="1"/>
  <c r="Y58"/>
  <c r="BP133"/>
  <c r="Z133"/>
  <c r="R512"/>
  <c r="BP300"/>
  <c r="Z300"/>
  <c r="T512"/>
  <c r="Y385"/>
  <c r="Y410"/>
  <c r="BP434"/>
  <c r="BN434"/>
  <c r="Z454"/>
  <c r="BN470"/>
  <c r="Y490"/>
  <c r="Z389"/>
  <c r="Y119"/>
  <c r="Y118"/>
  <c r="Y190"/>
  <c r="Y189"/>
  <c r="BN303"/>
  <c r="Z303"/>
  <c r="X502"/>
  <c r="BN28"/>
  <c r="C512"/>
  <c r="BN68"/>
  <c r="BN93"/>
  <c r="BP121"/>
  <c r="Y150"/>
  <c r="BP159"/>
  <c r="Z187"/>
  <c r="Z189" s="1"/>
  <c r="Z198"/>
  <c r="Y213"/>
  <c r="Z289"/>
  <c r="Z297"/>
  <c r="BN322"/>
  <c r="Z344"/>
  <c r="BN431"/>
  <c r="Z434"/>
  <c r="Z437"/>
  <c r="Z462"/>
  <c r="Z479"/>
  <c r="Z43"/>
  <c r="Z76"/>
  <c r="Z115"/>
  <c r="Z138"/>
  <c r="Z163"/>
  <c r="Z173"/>
  <c r="Z196"/>
  <c r="Z206"/>
  <c r="Z216"/>
  <c r="Z259"/>
  <c r="Z315"/>
  <c r="Z336"/>
  <c r="Z348"/>
  <c r="Z390"/>
  <c r="Z425"/>
  <c r="Z426" s="1"/>
  <c r="Z484"/>
  <c r="BN437"/>
  <c r="BN425"/>
  <c r="Z455"/>
  <c r="BN462"/>
  <c r="Y465"/>
  <c r="BN479"/>
  <c r="BN315"/>
  <c r="Y318"/>
  <c r="Z69"/>
  <c r="BN81"/>
  <c r="Z108"/>
  <c r="Z166"/>
  <c r="Z199"/>
  <c r="Z209"/>
  <c r="BN222"/>
  <c r="Z225"/>
  <c r="Z251"/>
  <c r="Z274"/>
  <c r="Z275" s="1"/>
  <c r="Z288"/>
  <c r="Z298"/>
  <c r="Z308"/>
  <c r="Z328"/>
  <c r="Z369"/>
  <c r="Z393"/>
  <c r="Z403"/>
  <c r="Z435"/>
  <c r="BP462"/>
  <c r="Z472"/>
  <c r="BN489"/>
  <c r="BN108"/>
  <c r="BN328"/>
  <c r="Z105" l="1"/>
  <c r="Z83"/>
  <c r="X505"/>
  <c r="Z263"/>
  <c r="Z174"/>
  <c r="Z78"/>
  <c r="Z64"/>
  <c r="Z90"/>
  <c r="Z450"/>
  <c r="Z184"/>
  <c r="Z150"/>
  <c r="Z312"/>
  <c r="Z255"/>
  <c r="Z111"/>
  <c r="Z318"/>
  <c r="Z118"/>
  <c r="Z465"/>
  <c r="Z168"/>
  <c r="Z270"/>
  <c r="Z58"/>
  <c r="Z490"/>
  <c r="Z200"/>
  <c r="Z304"/>
  <c r="Z459"/>
  <c r="Z474"/>
  <c r="Z371"/>
  <c r="Z32"/>
  <c r="Y503"/>
  <c r="Z399"/>
  <c r="Z70"/>
  <c r="Z44"/>
  <c r="Y502"/>
  <c r="Z338"/>
  <c r="Z404"/>
  <c r="Z416"/>
  <c r="Z350"/>
  <c r="Y504"/>
  <c r="Z129"/>
  <c r="Z139"/>
  <c r="Z444"/>
  <c r="Z97"/>
  <c r="Z485"/>
  <c r="Z246"/>
  <c r="Z134"/>
  <c r="Z360"/>
  <c r="Z217"/>
  <c r="Z230"/>
  <c r="Z212"/>
  <c r="Z331"/>
  <c r="Z294"/>
  <c r="Z480"/>
  <c r="Y506"/>
  <c r="Y505" l="1"/>
  <c r="Z507"/>
</calcChain>
</file>

<file path=xl/sharedStrings.xml><?xml version="1.0" encoding="utf-8"?>
<sst xmlns="http://schemas.openxmlformats.org/spreadsheetml/2006/main" count="3676" uniqueCount="794">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</sst>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2"/>
  <sheetViews>
    <sheetView showGridLines="0" tabSelected="1" topLeftCell="D455" zoomScaleNormal="100" zoomScaleSheetLayoutView="100" workbookViewId="0">
      <selection activeCell="X308" sqref="X308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45918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customHeight="1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customHeight="1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customHeight="1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customHeight="1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customHeight="1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customHeight="1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customHeight="1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30" t="s">
        <v>150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>
      <c r="A62" s="63" t="s">
        <v>154</v>
      </c>
      <c r="B62" s="63" t="s">
        <v>155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156</v>
      </c>
      <c r="B63" s="63" t="s">
        <v>157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customHeight="1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customHeight="1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customHeight="1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customHeight="1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customHeight="1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>
      <c r="A96" s="63" t="s">
        <v>204</v>
      </c>
      <c r="B96" s="63" t="s">
        <v>205</v>
      </c>
      <c r="C96" s="36">
        <v>4301051438</v>
      </c>
      <c r="D96" s="631">
        <v>4680115880894</v>
      </c>
      <c r="E96" s="631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>
      <c r="A97" s="638"/>
      <c r="B97" s="638"/>
      <c r="C97" s="638"/>
      <c r="D97" s="638"/>
      <c r="E97" s="638"/>
      <c r="F97" s="638"/>
      <c r="G97" s="638"/>
      <c r="H97" s="638"/>
      <c r="I97" s="638"/>
      <c r="J97" s="638"/>
      <c r="K97" s="638"/>
      <c r="L97" s="638"/>
      <c r="M97" s="638"/>
      <c r="N97" s="638"/>
      <c r="O97" s="639"/>
      <c r="P97" s="635" t="s">
        <v>40</v>
      </c>
      <c r="Q97" s="636"/>
      <c r="R97" s="636"/>
      <c r="S97" s="636"/>
      <c r="T97" s="636"/>
      <c r="U97" s="636"/>
      <c r="V97" s="637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>
      <c r="A99" s="629" t="s">
        <v>207</v>
      </c>
      <c r="B99" s="629"/>
      <c r="C99" s="629"/>
      <c r="D99" s="629"/>
      <c r="E99" s="629"/>
      <c r="F99" s="629"/>
      <c r="G99" s="629"/>
      <c r="H99" s="629"/>
      <c r="I99" s="629"/>
      <c r="J99" s="629"/>
      <c r="K99" s="629"/>
      <c r="L99" s="629"/>
      <c r="M99" s="629"/>
      <c r="N99" s="629"/>
      <c r="O99" s="629"/>
      <c r="P99" s="629"/>
      <c r="Q99" s="629"/>
      <c r="R99" s="629"/>
      <c r="S99" s="629"/>
      <c r="T99" s="629"/>
      <c r="U99" s="629"/>
      <c r="V99" s="629"/>
      <c r="W99" s="629"/>
      <c r="X99" s="629"/>
      <c r="Y99" s="629"/>
      <c r="Z99" s="629"/>
      <c r="AA99" s="65"/>
      <c r="AB99" s="65"/>
      <c r="AC99" s="79"/>
    </row>
    <row r="100" spans="1:68" ht="14.25" customHeight="1">
      <c r="A100" s="630" t="s">
        <v>114</v>
      </c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30"/>
      <c r="P100" s="630"/>
      <c r="Q100" s="630"/>
      <c r="R100" s="630"/>
      <c r="S100" s="630"/>
      <c r="T100" s="630"/>
      <c r="U100" s="630"/>
      <c r="V100" s="630"/>
      <c r="W100" s="630"/>
      <c r="X100" s="630"/>
      <c r="Y100" s="630"/>
      <c r="Z100" s="630"/>
      <c r="AA100" s="66"/>
      <c r="AB100" s="66"/>
      <c r="AC100" s="80"/>
    </row>
    <row r="101" spans="1:68" ht="27" customHeight="1">
      <c r="A101" s="63" t="s">
        <v>208</v>
      </c>
      <c r="B101" s="63" t="s">
        <v>209</v>
      </c>
      <c r="C101" s="36">
        <v>4301011514</v>
      </c>
      <c r="D101" s="631">
        <v>4680115882133</v>
      </c>
      <c r="E101" s="631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6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3"/>
      <c r="R101" s="633"/>
      <c r="S101" s="633"/>
      <c r="T101" s="63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>
      <c r="A102" s="63" t="s">
        <v>211</v>
      </c>
      <c r="B102" s="63" t="s">
        <v>212</v>
      </c>
      <c r="C102" s="36">
        <v>4301011417</v>
      </c>
      <c r="D102" s="631">
        <v>4680115880269</v>
      </c>
      <c r="E102" s="631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6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>
      <c r="A103" s="63" t="s">
        <v>213</v>
      </c>
      <c r="B103" s="63" t="s">
        <v>214</v>
      </c>
      <c r="C103" s="36">
        <v>4301011415</v>
      </c>
      <c r="D103" s="631">
        <v>4680115880429</v>
      </c>
      <c r="E103" s="631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>
      <c r="A104" s="63" t="s">
        <v>215</v>
      </c>
      <c r="B104" s="63" t="s">
        <v>216</v>
      </c>
      <c r="C104" s="36">
        <v>4301011462</v>
      </c>
      <c r="D104" s="631">
        <v>4680115881457</v>
      </c>
      <c r="E104" s="631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>
      <c r="A105" s="638"/>
      <c r="B105" s="638"/>
      <c r="C105" s="638"/>
      <c r="D105" s="638"/>
      <c r="E105" s="638"/>
      <c r="F105" s="638"/>
      <c r="G105" s="638"/>
      <c r="H105" s="638"/>
      <c r="I105" s="638"/>
      <c r="J105" s="638"/>
      <c r="K105" s="638"/>
      <c r="L105" s="638"/>
      <c r="M105" s="638"/>
      <c r="N105" s="638"/>
      <c r="O105" s="639"/>
      <c r="P105" s="635" t="s">
        <v>40</v>
      </c>
      <c r="Q105" s="636"/>
      <c r="R105" s="636"/>
      <c r="S105" s="636"/>
      <c r="T105" s="636"/>
      <c r="U105" s="636"/>
      <c r="V105" s="637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>
      <c r="A107" s="630" t="s">
        <v>150</v>
      </c>
      <c r="B107" s="630"/>
      <c r="C107" s="630"/>
      <c r="D107" s="630"/>
      <c r="E107" s="630"/>
      <c r="F107" s="630"/>
      <c r="G107" s="630"/>
      <c r="H107" s="630"/>
      <c r="I107" s="630"/>
      <c r="J107" s="630"/>
      <c r="K107" s="630"/>
      <c r="L107" s="630"/>
      <c r="M107" s="630"/>
      <c r="N107" s="630"/>
      <c r="O107" s="630"/>
      <c r="P107" s="630"/>
      <c r="Q107" s="630"/>
      <c r="R107" s="630"/>
      <c r="S107" s="630"/>
      <c r="T107" s="630"/>
      <c r="U107" s="630"/>
      <c r="V107" s="630"/>
      <c r="W107" s="630"/>
      <c r="X107" s="630"/>
      <c r="Y107" s="630"/>
      <c r="Z107" s="630"/>
      <c r="AA107" s="66"/>
      <c r="AB107" s="66"/>
      <c r="AC107" s="80"/>
    </row>
    <row r="108" spans="1:68" ht="16.5" customHeight="1">
      <c r="A108" s="63" t="s">
        <v>217</v>
      </c>
      <c r="B108" s="63" t="s">
        <v>218</v>
      </c>
      <c r="C108" s="36">
        <v>4301020345</v>
      </c>
      <c r="D108" s="631">
        <v>4680115881488</v>
      </c>
      <c r="E108" s="63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6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3"/>
      <c r="R108" s="633"/>
      <c r="S108" s="633"/>
      <c r="T108" s="63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220</v>
      </c>
      <c r="B109" s="63" t="s">
        <v>221</v>
      </c>
      <c r="C109" s="36">
        <v>4301020346</v>
      </c>
      <c r="D109" s="631">
        <v>4680115882775</v>
      </c>
      <c r="E109" s="631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222</v>
      </c>
      <c r="B110" s="63" t="s">
        <v>223</v>
      </c>
      <c r="C110" s="36">
        <v>4301020344</v>
      </c>
      <c r="D110" s="631">
        <v>4680115880658</v>
      </c>
      <c r="E110" s="631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>
      <c r="A111" s="638"/>
      <c r="B111" s="638"/>
      <c r="C111" s="638"/>
      <c r="D111" s="638"/>
      <c r="E111" s="638"/>
      <c r="F111" s="638"/>
      <c r="G111" s="638"/>
      <c r="H111" s="638"/>
      <c r="I111" s="638"/>
      <c r="J111" s="638"/>
      <c r="K111" s="638"/>
      <c r="L111" s="638"/>
      <c r="M111" s="638"/>
      <c r="N111" s="638"/>
      <c r="O111" s="639"/>
      <c r="P111" s="635" t="s">
        <v>40</v>
      </c>
      <c r="Q111" s="636"/>
      <c r="R111" s="636"/>
      <c r="S111" s="636"/>
      <c r="T111" s="636"/>
      <c r="U111" s="636"/>
      <c r="V111" s="63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>
      <c r="A113" s="630" t="s">
        <v>84</v>
      </c>
      <c r="B113" s="630"/>
      <c r="C113" s="630"/>
      <c r="D113" s="630"/>
      <c r="E113" s="630"/>
      <c r="F113" s="630"/>
      <c r="G113" s="630"/>
      <c r="H113" s="630"/>
      <c r="I113" s="630"/>
      <c r="J113" s="630"/>
      <c r="K113" s="630"/>
      <c r="L113" s="630"/>
      <c r="M113" s="630"/>
      <c r="N113" s="630"/>
      <c r="O113" s="630"/>
      <c r="P113" s="630"/>
      <c r="Q113" s="630"/>
      <c r="R113" s="630"/>
      <c r="S113" s="630"/>
      <c r="T113" s="630"/>
      <c r="U113" s="630"/>
      <c r="V113" s="630"/>
      <c r="W113" s="630"/>
      <c r="X113" s="630"/>
      <c r="Y113" s="630"/>
      <c r="Z113" s="630"/>
      <c r="AA113" s="66"/>
      <c r="AB113" s="66"/>
      <c r="AC113" s="80"/>
    </row>
    <row r="114" spans="1:68" ht="16.5" customHeight="1">
      <c r="A114" s="63" t="s">
        <v>224</v>
      </c>
      <c r="B114" s="63" t="s">
        <v>225</v>
      </c>
      <c r="C114" s="36">
        <v>4301051724</v>
      </c>
      <c r="D114" s="631">
        <v>4607091385168</v>
      </c>
      <c r="E114" s="631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6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3"/>
      <c r="R114" s="633"/>
      <c r="S114" s="633"/>
      <c r="T114" s="63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>
      <c r="A115" s="63" t="s">
        <v>227</v>
      </c>
      <c r="B115" s="63" t="s">
        <v>228</v>
      </c>
      <c r="C115" s="36">
        <v>4301051730</v>
      </c>
      <c r="D115" s="631">
        <v>4607091383256</v>
      </c>
      <c r="E115" s="631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>
      <c r="A116" s="63" t="s">
        <v>229</v>
      </c>
      <c r="B116" s="63" t="s">
        <v>230</v>
      </c>
      <c r="C116" s="36">
        <v>4301051721</v>
      </c>
      <c r="D116" s="631">
        <v>4607091385748</v>
      </c>
      <c r="E116" s="63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>
      <c r="A117" s="63" t="s">
        <v>231</v>
      </c>
      <c r="B117" s="63" t="s">
        <v>232</v>
      </c>
      <c r="C117" s="36">
        <v>4301051740</v>
      </c>
      <c r="D117" s="631">
        <v>4680115884533</v>
      </c>
      <c r="E117" s="631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>
      <c r="A118" s="638"/>
      <c r="B118" s="638"/>
      <c r="C118" s="638"/>
      <c r="D118" s="638"/>
      <c r="E118" s="638"/>
      <c r="F118" s="638"/>
      <c r="G118" s="638"/>
      <c r="H118" s="638"/>
      <c r="I118" s="638"/>
      <c r="J118" s="638"/>
      <c r="K118" s="638"/>
      <c r="L118" s="638"/>
      <c r="M118" s="638"/>
      <c r="N118" s="638"/>
      <c r="O118" s="639"/>
      <c r="P118" s="635" t="s">
        <v>40</v>
      </c>
      <c r="Q118" s="636"/>
      <c r="R118" s="636"/>
      <c r="S118" s="636"/>
      <c r="T118" s="636"/>
      <c r="U118" s="636"/>
      <c r="V118" s="637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>
      <c r="A120" s="630" t="s">
        <v>180</v>
      </c>
      <c r="B120" s="630"/>
      <c r="C120" s="630"/>
      <c r="D120" s="630"/>
      <c r="E120" s="630"/>
      <c r="F120" s="630"/>
      <c r="G120" s="630"/>
      <c r="H120" s="630"/>
      <c r="I120" s="630"/>
      <c r="J120" s="630"/>
      <c r="K120" s="630"/>
      <c r="L120" s="630"/>
      <c r="M120" s="630"/>
      <c r="N120" s="630"/>
      <c r="O120" s="630"/>
      <c r="P120" s="630"/>
      <c r="Q120" s="630"/>
      <c r="R120" s="630"/>
      <c r="S120" s="630"/>
      <c r="T120" s="630"/>
      <c r="U120" s="630"/>
      <c r="V120" s="630"/>
      <c r="W120" s="630"/>
      <c r="X120" s="630"/>
      <c r="Y120" s="630"/>
      <c r="Z120" s="630"/>
      <c r="AA120" s="66"/>
      <c r="AB120" s="66"/>
      <c r="AC120" s="80"/>
    </row>
    <row r="121" spans="1:68" ht="27" customHeight="1">
      <c r="A121" s="63" t="s">
        <v>234</v>
      </c>
      <c r="B121" s="63" t="s">
        <v>235</v>
      </c>
      <c r="C121" s="36">
        <v>4301060357</v>
      </c>
      <c r="D121" s="631">
        <v>4680115882652</v>
      </c>
      <c r="E121" s="631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6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3"/>
      <c r="R121" s="633"/>
      <c r="S121" s="633"/>
      <c r="T121" s="63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237</v>
      </c>
      <c r="B122" s="63" t="s">
        <v>238</v>
      </c>
      <c r="C122" s="36">
        <v>4301060317</v>
      </c>
      <c r="D122" s="631">
        <v>4680115880238</v>
      </c>
      <c r="E122" s="631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638"/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9"/>
      <c r="P123" s="635" t="s">
        <v>40</v>
      </c>
      <c r="Q123" s="636"/>
      <c r="R123" s="636"/>
      <c r="S123" s="636"/>
      <c r="T123" s="636"/>
      <c r="U123" s="636"/>
      <c r="V123" s="637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>
      <c r="A125" s="629" t="s">
        <v>240</v>
      </c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29"/>
      <c r="P125" s="629"/>
      <c r="Q125" s="629"/>
      <c r="R125" s="629"/>
      <c r="S125" s="629"/>
      <c r="T125" s="629"/>
      <c r="U125" s="629"/>
      <c r="V125" s="629"/>
      <c r="W125" s="629"/>
      <c r="X125" s="629"/>
      <c r="Y125" s="629"/>
      <c r="Z125" s="629"/>
      <c r="AA125" s="65"/>
      <c r="AB125" s="65"/>
      <c r="AC125" s="79"/>
    </row>
    <row r="126" spans="1:68" ht="14.25" customHeight="1">
      <c r="A126" s="630" t="s">
        <v>114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6"/>
      <c r="AB126" s="66"/>
      <c r="AC126" s="80"/>
    </row>
    <row r="127" spans="1:68" ht="27" customHeight="1">
      <c r="A127" s="63" t="s">
        <v>241</v>
      </c>
      <c r="B127" s="63" t="s">
        <v>242</v>
      </c>
      <c r="C127" s="36">
        <v>4301011562</v>
      </c>
      <c r="D127" s="631">
        <v>4680115882577</v>
      </c>
      <c r="E127" s="631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6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3"/>
      <c r="R127" s="633"/>
      <c r="S127" s="633"/>
      <c r="T127" s="63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>
      <c r="A128" s="63" t="s">
        <v>241</v>
      </c>
      <c r="B128" s="63" t="s">
        <v>244</v>
      </c>
      <c r="C128" s="36">
        <v>4301011564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>
      <c r="A129" s="638"/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9"/>
      <c r="P129" s="635" t="s">
        <v>40</v>
      </c>
      <c r="Q129" s="636"/>
      <c r="R129" s="636"/>
      <c r="S129" s="636"/>
      <c r="T129" s="636"/>
      <c r="U129" s="636"/>
      <c r="V129" s="637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>
      <c r="A131" s="630" t="s">
        <v>78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6"/>
      <c r="AB131" s="66"/>
      <c r="AC131" s="80"/>
    </row>
    <row r="132" spans="1:68" ht="27" customHeight="1">
      <c r="A132" s="63" t="s">
        <v>245</v>
      </c>
      <c r="B132" s="63" t="s">
        <v>246</v>
      </c>
      <c r="C132" s="36">
        <v>4301031235</v>
      </c>
      <c r="D132" s="631">
        <v>4680115883444</v>
      </c>
      <c r="E132" s="631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6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3"/>
      <c r="R132" s="633"/>
      <c r="S132" s="633"/>
      <c r="T132" s="63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245</v>
      </c>
      <c r="B133" s="63" t="s">
        <v>248</v>
      </c>
      <c r="C133" s="36">
        <v>4301031234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638"/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9"/>
      <c r="P134" s="635" t="s">
        <v>40</v>
      </c>
      <c r="Q134" s="636"/>
      <c r="R134" s="636"/>
      <c r="S134" s="636"/>
      <c r="T134" s="636"/>
      <c r="U134" s="636"/>
      <c r="V134" s="637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630" t="s">
        <v>84</v>
      </c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30"/>
      <c r="P136" s="630"/>
      <c r="Q136" s="630"/>
      <c r="R136" s="630"/>
      <c r="S136" s="630"/>
      <c r="T136" s="630"/>
      <c r="U136" s="630"/>
      <c r="V136" s="630"/>
      <c r="W136" s="630"/>
      <c r="X136" s="630"/>
      <c r="Y136" s="630"/>
      <c r="Z136" s="630"/>
      <c r="AA136" s="66"/>
      <c r="AB136" s="66"/>
      <c r="AC136" s="80"/>
    </row>
    <row r="137" spans="1:68" ht="16.5" customHeight="1">
      <c r="A137" s="63" t="s">
        <v>249</v>
      </c>
      <c r="B137" s="63" t="s">
        <v>250</v>
      </c>
      <c r="C137" s="36">
        <v>4301051477</v>
      </c>
      <c r="D137" s="631">
        <v>4680115882584</v>
      </c>
      <c r="E137" s="631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6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3"/>
      <c r="R137" s="633"/>
      <c r="S137" s="633"/>
      <c r="T137" s="63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>
      <c r="A138" s="63" t="s">
        <v>249</v>
      </c>
      <c r="B138" s="63" t="s">
        <v>251</v>
      </c>
      <c r="C138" s="36">
        <v>4301051476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638"/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9"/>
      <c r="P139" s="635" t="s">
        <v>40</v>
      </c>
      <c r="Q139" s="636"/>
      <c r="R139" s="636"/>
      <c r="S139" s="636"/>
      <c r="T139" s="636"/>
      <c r="U139" s="636"/>
      <c r="V139" s="637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>
      <c r="A141" s="629" t="s">
        <v>112</v>
      </c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29"/>
      <c r="P141" s="629"/>
      <c r="Q141" s="629"/>
      <c r="R141" s="629"/>
      <c r="S141" s="629"/>
      <c r="T141" s="629"/>
      <c r="U141" s="629"/>
      <c r="V141" s="629"/>
      <c r="W141" s="629"/>
      <c r="X141" s="629"/>
      <c r="Y141" s="629"/>
      <c r="Z141" s="629"/>
      <c r="AA141" s="65"/>
      <c r="AB141" s="65"/>
      <c r="AC141" s="79"/>
    </row>
    <row r="142" spans="1:68" ht="14.25" customHeight="1">
      <c r="A142" s="630" t="s">
        <v>114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6"/>
      <c r="AB142" s="66"/>
      <c r="AC142" s="80"/>
    </row>
    <row r="143" spans="1:68" ht="27" customHeight="1">
      <c r="A143" s="63" t="s">
        <v>252</v>
      </c>
      <c r="B143" s="63" t="s">
        <v>253</v>
      </c>
      <c r="C143" s="36">
        <v>4301011705</v>
      </c>
      <c r="D143" s="631">
        <v>4607091384604</v>
      </c>
      <c r="E143" s="631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3"/>
      <c r="R143" s="633"/>
      <c r="S143" s="633"/>
      <c r="T143" s="63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638"/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9"/>
      <c r="P144" s="635" t="s">
        <v>40</v>
      </c>
      <c r="Q144" s="636"/>
      <c r="R144" s="636"/>
      <c r="S144" s="636"/>
      <c r="T144" s="636"/>
      <c r="U144" s="636"/>
      <c r="V144" s="637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>
      <c r="A146" s="630" t="s">
        <v>78</v>
      </c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0"/>
      <c r="P146" s="630"/>
      <c r="Q146" s="630"/>
      <c r="R146" s="630"/>
      <c r="S146" s="630"/>
      <c r="T146" s="630"/>
      <c r="U146" s="630"/>
      <c r="V146" s="630"/>
      <c r="W146" s="630"/>
      <c r="X146" s="630"/>
      <c r="Y146" s="630"/>
      <c r="Z146" s="630"/>
      <c r="AA146" s="66"/>
      <c r="AB146" s="66"/>
      <c r="AC146" s="80"/>
    </row>
    <row r="147" spans="1:68" ht="16.5" customHeight="1">
      <c r="A147" s="63" t="s">
        <v>255</v>
      </c>
      <c r="B147" s="63" t="s">
        <v>256</v>
      </c>
      <c r="C147" s="36">
        <v>4301030895</v>
      </c>
      <c r="D147" s="631">
        <v>4607091387667</v>
      </c>
      <c r="E147" s="63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6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3"/>
      <c r="R147" s="633"/>
      <c r="S147" s="633"/>
      <c r="T147" s="63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>
      <c r="A148" s="63" t="s">
        <v>258</v>
      </c>
      <c r="B148" s="63" t="s">
        <v>259</v>
      </c>
      <c r="C148" s="36">
        <v>4301030961</v>
      </c>
      <c r="D148" s="631">
        <v>4607091387636</v>
      </c>
      <c r="E148" s="63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>
      <c r="A149" s="63" t="s">
        <v>261</v>
      </c>
      <c r="B149" s="63" t="s">
        <v>262</v>
      </c>
      <c r="C149" s="36">
        <v>4301030963</v>
      </c>
      <c r="D149" s="631">
        <v>4607091382426</v>
      </c>
      <c r="E149" s="63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>
      <c r="A150" s="638"/>
      <c r="B150" s="638"/>
      <c r="C150" s="638"/>
      <c r="D150" s="638"/>
      <c r="E150" s="638"/>
      <c r="F150" s="638"/>
      <c r="G150" s="638"/>
      <c r="H150" s="638"/>
      <c r="I150" s="638"/>
      <c r="J150" s="638"/>
      <c r="K150" s="638"/>
      <c r="L150" s="638"/>
      <c r="M150" s="638"/>
      <c r="N150" s="638"/>
      <c r="O150" s="639"/>
      <c r="P150" s="635" t="s">
        <v>40</v>
      </c>
      <c r="Q150" s="636"/>
      <c r="R150" s="636"/>
      <c r="S150" s="636"/>
      <c r="T150" s="636"/>
      <c r="U150" s="636"/>
      <c r="V150" s="63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>
      <c r="A152" s="628" t="s">
        <v>264</v>
      </c>
      <c r="B152" s="628"/>
      <c r="C152" s="628"/>
      <c r="D152" s="628"/>
      <c r="E152" s="628"/>
      <c r="F152" s="628"/>
      <c r="G152" s="628"/>
      <c r="H152" s="628"/>
      <c r="I152" s="628"/>
      <c r="J152" s="628"/>
      <c r="K152" s="628"/>
      <c r="L152" s="628"/>
      <c r="M152" s="628"/>
      <c r="N152" s="628"/>
      <c r="O152" s="628"/>
      <c r="P152" s="628"/>
      <c r="Q152" s="628"/>
      <c r="R152" s="628"/>
      <c r="S152" s="628"/>
      <c r="T152" s="628"/>
      <c r="U152" s="628"/>
      <c r="V152" s="628"/>
      <c r="W152" s="628"/>
      <c r="X152" s="628"/>
      <c r="Y152" s="628"/>
      <c r="Z152" s="628"/>
      <c r="AA152" s="54"/>
      <c r="AB152" s="54"/>
      <c r="AC152" s="54"/>
    </row>
    <row r="153" spans="1:68" ht="16.5" customHeight="1">
      <c r="A153" s="629" t="s">
        <v>265</v>
      </c>
      <c r="B153" s="629"/>
      <c r="C153" s="629"/>
      <c r="D153" s="629"/>
      <c r="E153" s="629"/>
      <c r="F153" s="629"/>
      <c r="G153" s="629"/>
      <c r="H153" s="629"/>
      <c r="I153" s="629"/>
      <c r="J153" s="629"/>
      <c r="K153" s="629"/>
      <c r="L153" s="629"/>
      <c r="M153" s="629"/>
      <c r="N153" s="629"/>
      <c r="O153" s="629"/>
      <c r="P153" s="629"/>
      <c r="Q153" s="629"/>
      <c r="R153" s="629"/>
      <c r="S153" s="629"/>
      <c r="T153" s="629"/>
      <c r="U153" s="629"/>
      <c r="V153" s="629"/>
      <c r="W153" s="629"/>
      <c r="X153" s="629"/>
      <c r="Y153" s="629"/>
      <c r="Z153" s="629"/>
      <c r="AA153" s="65"/>
      <c r="AB153" s="65"/>
      <c r="AC153" s="79"/>
    </row>
    <row r="154" spans="1:68" ht="14.25" customHeight="1">
      <c r="A154" s="630" t="s">
        <v>150</v>
      </c>
      <c r="B154" s="630"/>
      <c r="C154" s="630"/>
      <c r="D154" s="630"/>
      <c r="E154" s="630"/>
      <c r="F154" s="630"/>
      <c r="G154" s="630"/>
      <c r="H154" s="630"/>
      <c r="I154" s="630"/>
      <c r="J154" s="630"/>
      <c r="K154" s="630"/>
      <c r="L154" s="630"/>
      <c r="M154" s="630"/>
      <c r="N154" s="630"/>
      <c r="O154" s="630"/>
      <c r="P154" s="630"/>
      <c r="Q154" s="630"/>
      <c r="R154" s="630"/>
      <c r="S154" s="630"/>
      <c r="T154" s="630"/>
      <c r="U154" s="630"/>
      <c r="V154" s="630"/>
      <c r="W154" s="630"/>
      <c r="X154" s="630"/>
      <c r="Y154" s="630"/>
      <c r="Z154" s="630"/>
      <c r="AA154" s="66"/>
      <c r="AB154" s="66"/>
      <c r="AC154" s="80"/>
    </row>
    <row r="155" spans="1:68" ht="27" customHeight="1">
      <c r="A155" s="63" t="s">
        <v>266</v>
      </c>
      <c r="B155" s="63" t="s">
        <v>267</v>
      </c>
      <c r="C155" s="36">
        <v>4301020323</v>
      </c>
      <c r="D155" s="631">
        <v>4680115886223</v>
      </c>
      <c r="E155" s="631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0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3"/>
      <c r="R155" s="633"/>
      <c r="S155" s="633"/>
      <c r="T155" s="63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>
      <c r="A156" s="638"/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9"/>
      <c r="P156" s="635" t="s">
        <v>40</v>
      </c>
      <c r="Q156" s="636"/>
      <c r="R156" s="636"/>
      <c r="S156" s="636"/>
      <c r="T156" s="636"/>
      <c r="U156" s="636"/>
      <c r="V156" s="637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>
      <c r="A158" s="630" t="s">
        <v>78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6"/>
      <c r="AB158" s="66"/>
      <c r="AC158" s="80"/>
    </row>
    <row r="159" spans="1:68" ht="27" customHeight="1">
      <c r="A159" s="63" t="s">
        <v>269</v>
      </c>
      <c r="B159" s="63" t="s">
        <v>270</v>
      </c>
      <c r="C159" s="36">
        <v>4301031191</v>
      </c>
      <c r="D159" s="631">
        <v>4680115880993</v>
      </c>
      <c r="E159" s="631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3"/>
      <c r="R159" s="633"/>
      <c r="S159" s="633"/>
      <c r="T159" s="634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>
      <c r="A160" s="63" t="s">
        <v>272</v>
      </c>
      <c r="B160" s="63" t="s">
        <v>273</v>
      </c>
      <c r="C160" s="36">
        <v>4301031204</v>
      </c>
      <c r="D160" s="631">
        <v>4680115881761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>
      <c r="A161" s="63" t="s">
        <v>275</v>
      </c>
      <c r="B161" s="63" t="s">
        <v>276</v>
      </c>
      <c r="C161" s="36">
        <v>4301031201</v>
      </c>
      <c r="D161" s="631">
        <v>4680115881563</v>
      </c>
      <c r="E161" s="631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>
      <c r="A162" s="63" t="s">
        <v>278</v>
      </c>
      <c r="B162" s="63" t="s">
        <v>279</v>
      </c>
      <c r="C162" s="36">
        <v>4301031199</v>
      </c>
      <c r="D162" s="631">
        <v>4680115880986</v>
      </c>
      <c r="E162" s="631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>
      <c r="A163" s="63" t="s">
        <v>280</v>
      </c>
      <c r="B163" s="63" t="s">
        <v>281</v>
      </c>
      <c r="C163" s="36">
        <v>4301031205</v>
      </c>
      <c r="D163" s="631">
        <v>4680115881785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>
      <c r="A164" s="63" t="s">
        <v>282</v>
      </c>
      <c r="B164" s="63" t="s">
        <v>283</v>
      </c>
      <c r="C164" s="36">
        <v>4301031399</v>
      </c>
      <c r="D164" s="631">
        <v>4680115886537</v>
      </c>
      <c r="E164" s="631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>
      <c r="A165" s="63" t="s">
        <v>285</v>
      </c>
      <c r="B165" s="63" t="s">
        <v>286</v>
      </c>
      <c r="C165" s="36">
        <v>4301031202</v>
      </c>
      <c r="D165" s="631">
        <v>4680115881679</v>
      </c>
      <c r="E165" s="631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>
      <c r="A166" s="63" t="s">
        <v>287</v>
      </c>
      <c r="B166" s="63" t="s">
        <v>288</v>
      </c>
      <c r="C166" s="36">
        <v>4301031158</v>
      </c>
      <c r="D166" s="631">
        <v>4680115880191</v>
      </c>
      <c r="E166" s="631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>
      <c r="A167" s="63" t="s">
        <v>289</v>
      </c>
      <c r="B167" s="63" t="s">
        <v>290</v>
      </c>
      <c r="C167" s="36">
        <v>4301031245</v>
      </c>
      <c r="D167" s="631">
        <v>4680115883963</v>
      </c>
      <c r="E167" s="631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>
      <c r="A168" s="638"/>
      <c r="B168" s="638"/>
      <c r="C168" s="638"/>
      <c r="D168" s="638"/>
      <c r="E168" s="638"/>
      <c r="F168" s="638"/>
      <c r="G168" s="638"/>
      <c r="H168" s="638"/>
      <c r="I168" s="638"/>
      <c r="J168" s="638"/>
      <c r="K168" s="638"/>
      <c r="L168" s="638"/>
      <c r="M168" s="638"/>
      <c r="N168" s="638"/>
      <c r="O168" s="639"/>
      <c r="P168" s="635" t="s">
        <v>40</v>
      </c>
      <c r="Q168" s="636"/>
      <c r="R168" s="636"/>
      <c r="S168" s="636"/>
      <c r="T168" s="636"/>
      <c r="U168" s="636"/>
      <c r="V168" s="637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>
      <c r="A170" s="630" t="s">
        <v>106</v>
      </c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0"/>
      <c r="P170" s="630"/>
      <c r="Q170" s="630"/>
      <c r="R170" s="630"/>
      <c r="S170" s="630"/>
      <c r="T170" s="630"/>
      <c r="U170" s="630"/>
      <c r="V170" s="630"/>
      <c r="W170" s="630"/>
      <c r="X170" s="630"/>
      <c r="Y170" s="630"/>
      <c r="Z170" s="630"/>
      <c r="AA170" s="66"/>
      <c r="AB170" s="66"/>
      <c r="AC170" s="80"/>
    </row>
    <row r="171" spans="1:68" ht="27" customHeight="1">
      <c r="A171" s="63" t="s">
        <v>292</v>
      </c>
      <c r="B171" s="63" t="s">
        <v>293</v>
      </c>
      <c r="C171" s="36">
        <v>4301032053</v>
      </c>
      <c r="D171" s="631">
        <v>4680115886780</v>
      </c>
      <c r="E171" s="631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3"/>
      <c r="R171" s="633"/>
      <c r="S171" s="633"/>
      <c r="T171" s="63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297</v>
      </c>
      <c r="B172" s="63" t="s">
        <v>298</v>
      </c>
      <c r="C172" s="36">
        <v>4301032051</v>
      </c>
      <c r="D172" s="631">
        <v>4680115886742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>
      <c r="A173" s="63" t="s">
        <v>300</v>
      </c>
      <c r="B173" s="63" t="s">
        <v>301</v>
      </c>
      <c r="C173" s="36">
        <v>4301032052</v>
      </c>
      <c r="D173" s="631">
        <v>4680115886766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>
      <c r="A174" s="638"/>
      <c r="B174" s="638"/>
      <c r="C174" s="638"/>
      <c r="D174" s="638"/>
      <c r="E174" s="638"/>
      <c r="F174" s="638"/>
      <c r="G174" s="638"/>
      <c r="H174" s="638"/>
      <c r="I174" s="638"/>
      <c r="J174" s="638"/>
      <c r="K174" s="638"/>
      <c r="L174" s="638"/>
      <c r="M174" s="638"/>
      <c r="N174" s="638"/>
      <c r="O174" s="639"/>
      <c r="P174" s="635" t="s">
        <v>40</v>
      </c>
      <c r="Q174" s="636"/>
      <c r="R174" s="636"/>
      <c r="S174" s="636"/>
      <c r="T174" s="636"/>
      <c r="U174" s="636"/>
      <c r="V174" s="637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>
      <c r="A176" s="630" t="s">
        <v>302</v>
      </c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0"/>
      <c r="P176" s="630"/>
      <c r="Q176" s="630"/>
      <c r="R176" s="630"/>
      <c r="S176" s="630"/>
      <c r="T176" s="630"/>
      <c r="U176" s="630"/>
      <c r="V176" s="630"/>
      <c r="W176" s="630"/>
      <c r="X176" s="630"/>
      <c r="Y176" s="630"/>
      <c r="Z176" s="630"/>
      <c r="AA176" s="66"/>
      <c r="AB176" s="66"/>
      <c r="AC176" s="80"/>
    </row>
    <row r="177" spans="1:68" ht="27" customHeight="1">
      <c r="A177" s="63" t="s">
        <v>303</v>
      </c>
      <c r="B177" s="63" t="s">
        <v>304</v>
      </c>
      <c r="C177" s="36">
        <v>4301170013</v>
      </c>
      <c r="D177" s="631">
        <v>4680115886797</v>
      </c>
      <c r="E177" s="63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3"/>
      <c r="R177" s="633"/>
      <c r="S177" s="633"/>
      <c r="T177" s="63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>
      <c r="A178" s="638"/>
      <c r="B178" s="638"/>
      <c r="C178" s="638"/>
      <c r="D178" s="638"/>
      <c r="E178" s="638"/>
      <c r="F178" s="638"/>
      <c r="G178" s="638"/>
      <c r="H178" s="638"/>
      <c r="I178" s="638"/>
      <c r="J178" s="638"/>
      <c r="K178" s="638"/>
      <c r="L178" s="638"/>
      <c r="M178" s="638"/>
      <c r="N178" s="638"/>
      <c r="O178" s="639"/>
      <c r="P178" s="635" t="s">
        <v>40</v>
      </c>
      <c r="Q178" s="636"/>
      <c r="R178" s="636"/>
      <c r="S178" s="636"/>
      <c r="T178" s="636"/>
      <c r="U178" s="636"/>
      <c r="V178" s="637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>
      <c r="A180" s="629" t="s">
        <v>305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5"/>
      <c r="AB180" s="65"/>
      <c r="AC180" s="79"/>
    </row>
    <row r="181" spans="1:68" ht="14.25" customHeight="1">
      <c r="A181" s="630" t="s">
        <v>114</v>
      </c>
      <c r="B181" s="630"/>
      <c r="C181" s="630"/>
      <c r="D181" s="630"/>
      <c r="E181" s="630"/>
      <c r="F181" s="630"/>
      <c r="G181" s="630"/>
      <c r="H181" s="630"/>
      <c r="I181" s="630"/>
      <c r="J181" s="630"/>
      <c r="K181" s="630"/>
      <c r="L181" s="630"/>
      <c r="M181" s="630"/>
      <c r="N181" s="630"/>
      <c r="O181" s="630"/>
      <c r="P181" s="630"/>
      <c r="Q181" s="630"/>
      <c r="R181" s="630"/>
      <c r="S181" s="630"/>
      <c r="T181" s="630"/>
      <c r="U181" s="630"/>
      <c r="V181" s="630"/>
      <c r="W181" s="630"/>
      <c r="X181" s="630"/>
      <c r="Y181" s="630"/>
      <c r="Z181" s="630"/>
      <c r="AA181" s="66"/>
      <c r="AB181" s="66"/>
      <c r="AC181" s="80"/>
    </row>
    <row r="182" spans="1:68" ht="16.5" customHeight="1">
      <c r="A182" s="63" t="s">
        <v>306</v>
      </c>
      <c r="B182" s="63" t="s">
        <v>307</v>
      </c>
      <c r="C182" s="36">
        <v>4301011450</v>
      </c>
      <c r="D182" s="631">
        <v>4680115881402</v>
      </c>
      <c r="E182" s="631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3"/>
      <c r="R182" s="633"/>
      <c r="S182" s="633"/>
      <c r="T182" s="63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>
      <c r="A183" s="63" t="s">
        <v>309</v>
      </c>
      <c r="B183" s="63" t="s">
        <v>310</v>
      </c>
      <c r="C183" s="36">
        <v>4301011768</v>
      </c>
      <c r="D183" s="631">
        <v>4680115881396</v>
      </c>
      <c r="E183" s="631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>
      <c r="A184" s="638"/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9"/>
      <c r="P184" s="635" t="s">
        <v>40</v>
      </c>
      <c r="Q184" s="636"/>
      <c r="R184" s="636"/>
      <c r="S184" s="636"/>
      <c r="T184" s="636"/>
      <c r="U184" s="636"/>
      <c r="V184" s="63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>
      <c r="A186" s="630" t="s">
        <v>150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6"/>
      <c r="AB186" s="66"/>
      <c r="AC186" s="80"/>
    </row>
    <row r="187" spans="1:68" ht="16.5" customHeight="1">
      <c r="A187" s="63" t="s">
        <v>311</v>
      </c>
      <c r="B187" s="63" t="s">
        <v>312</v>
      </c>
      <c r="C187" s="36">
        <v>4301020262</v>
      </c>
      <c r="D187" s="631">
        <v>4680115882935</v>
      </c>
      <c r="E187" s="631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3"/>
      <c r="R187" s="633"/>
      <c r="S187" s="633"/>
      <c r="T187" s="63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>
      <c r="A188" s="63" t="s">
        <v>314</v>
      </c>
      <c r="B188" s="63" t="s">
        <v>315</v>
      </c>
      <c r="C188" s="36">
        <v>4301020220</v>
      </c>
      <c r="D188" s="631">
        <v>4680115880764</v>
      </c>
      <c r="E188" s="631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638"/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9"/>
      <c r="P189" s="635" t="s">
        <v>40</v>
      </c>
      <c r="Q189" s="636"/>
      <c r="R189" s="636"/>
      <c r="S189" s="636"/>
      <c r="T189" s="636"/>
      <c r="U189" s="636"/>
      <c r="V189" s="637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630" t="s">
        <v>78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6"/>
      <c r="AB191" s="66"/>
      <c r="AC191" s="80"/>
    </row>
    <row r="192" spans="1:68" ht="27" customHeight="1">
      <c r="A192" s="63" t="s">
        <v>316</v>
      </c>
      <c r="B192" s="63" t="s">
        <v>317</v>
      </c>
      <c r="C192" s="36">
        <v>4301031224</v>
      </c>
      <c r="D192" s="631">
        <v>4680115882683</v>
      </c>
      <c r="E192" s="631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3"/>
      <c r="R192" s="633"/>
      <c r="S192" s="633"/>
      <c r="T192" s="63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>
      <c r="A193" s="63" t="s">
        <v>319</v>
      </c>
      <c r="B193" s="63" t="s">
        <v>320</v>
      </c>
      <c r="C193" s="36">
        <v>4301031230</v>
      </c>
      <c r="D193" s="631">
        <v>4680115882690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>
      <c r="A194" s="63" t="s">
        <v>322</v>
      </c>
      <c r="B194" s="63" t="s">
        <v>323</v>
      </c>
      <c r="C194" s="36">
        <v>4301031220</v>
      </c>
      <c r="D194" s="631">
        <v>4680115882669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>
      <c r="A195" s="63" t="s">
        <v>325</v>
      </c>
      <c r="B195" s="63" t="s">
        <v>326</v>
      </c>
      <c r="C195" s="36">
        <v>4301031221</v>
      </c>
      <c r="D195" s="631">
        <v>4680115882676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>
      <c r="A196" s="63" t="s">
        <v>328</v>
      </c>
      <c r="B196" s="63" t="s">
        <v>329</v>
      </c>
      <c r="C196" s="36">
        <v>4301031223</v>
      </c>
      <c r="D196" s="631">
        <v>4680115884014</v>
      </c>
      <c r="E196" s="631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>
      <c r="A197" s="63" t="s">
        <v>330</v>
      </c>
      <c r="B197" s="63" t="s">
        <v>331</v>
      </c>
      <c r="C197" s="36">
        <v>4301031222</v>
      </c>
      <c r="D197" s="631">
        <v>4680115884007</v>
      </c>
      <c r="E197" s="631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>
      <c r="A198" s="63" t="s">
        <v>332</v>
      </c>
      <c r="B198" s="63" t="s">
        <v>333</v>
      </c>
      <c r="C198" s="36">
        <v>4301031229</v>
      </c>
      <c r="D198" s="631">
        <v>4680115884038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>
      <c r="A199" s="63" t="s">
        <v>334</v>
      </c>
      <c r="B199" s="63" t="s">
        <v>335</v>
      </c>
      <c r="C199" s="36">
        <v>4301031225</v>
      </c>
      <c r="D199" s="631">
        <v>4680115884021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>
      <c r="A200" s="638"/>
      <c r="B200" s="638"/>
      <c r="C200" s="638"/>
      <c r="D200" s="638"/>
      <c r="E200" s="638"/>
      <c r="F200" s="638"/>
      <c r="G200" s="638"/>
      <c r="H200" s="638"/>
      <c r="I200" s="638"/>
      <c r="J200" s="638"/>
      <c r="K200" s="638"/>
      <c r="L200" s="638"/>
      <c r="M200" s="638"/>
      <c r="N200" s="638"/>
      <c r="O200" s="639"/>
      <c r="P200" s="635" t="s">
        <v>40</v>
      </c>
      <c r="Q200" s="636"/>
      <c r="R200" s="636"/>
      <c r="S200" s="636"/>
      <c r="T200" s="636"/>
      <c r="U200" s="636"/>
      <c r="V200" s="63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>
      <c r="A202" s="630" t="s">
        <v>84</v>
      </c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0"/>
      <c r="P202" s="630"/>
      <c r="Q202" s="630"/>
      <c r="R202" s="630"/>
      <c r="S202" s="630"/>
      <c r="T202" s="630"/>
      <c r="U202" s="630"/>
      <c r="V202" s="630"/>
      <c r="W202" s="630"/>
      <c r="X202" s="630"/>
      <c r="Y202" s="630"/>
      <c r="Z202" s="630"/>
      <c r="AA202" s="66"/>
      <c r="AB202" s="66"/>
      <c r="AC202" s="80"/>
    </row>
    <row r="203" spans="1:68" ht="27" customHeight="1">
      <c r="A203" s="63" t="s">
        <v>336</v>
      </c>
      <c r="B203" s="63" t="s">
        <v>337</v>
      </c>
      <c r="C203" s="36">
        <v>4301051408</v>
      </c>
      <c r="D203" s="631">
        <v>4680115881594</v>
      </c>
      <c r="E203" s="631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3"/>
      <c r="R203" s="633"/>
      <c r="S203" s="633"/>
      <c r="T203" s="63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>
      <c r="A204" s="63" t="s">
        <v>339</v>
      </c>
      <c r="B204" s="63" t="s">
        <v>340</v>
      </c>
      <c r="C204" s="36">
        <v>4301051411</v>
      </c>
      <c r="D204" s="631">
        <v>4680115881617</v>
      </c>
      <c r="E204" s="631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>
      <c r="A205" s="63" t="s">
        <v>342</v>
      </c>
      <c r="B205" s="63" t="s">
        <v>343</v>
      </c>
      <c r="C205" s="36">
        <v>4301051656</v>
      </c>
      <c r="D205" s="631">
        <v>4680115880573</v>
      </c>
      <c r="E205" s="631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>
      <c r="A206" s="63" t="s">
        <v>345</v>
      </c>
      <c r="B206" s="63" t="s">
        <v>346</v>
      </c>
      <c r="C206" s="36">
        <v>4301051407</v>
      </c>
      <c r="D206" s="631">
        <v>4680115882195</v>
      </c>
      <c r="E206" s="631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>
      <c r="A207" s="63" t="s">
        <v>347</v>
      </c>
      <c r="B207" s="63" t="s">
        <v>348</v>
      </c>
      <c r="C207" s="36">
        <v>4301051752</v>
      </c>
      <c r="D207" s="631">
        <v>4680115882607</v>
      </c>
      <c r="E207" s="631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>
      <c r="A208" s="63" t="s">
        <v>350</v>
      </c>
      <c r="B208" s="63" t="s">
        <v>351</v>
      </c>
      <c r="C208" s="36">
        <v>4301051666</v>
      </c>
      <c r="D208" s="631">
        <v>4680115880092</v>
      </c>
      <c r="E208" s="631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>
      <c r="A209" s="63" t="s">
        <v>352</v>
      </c>
      <c r="B209" s="63" t="s">
        <v>353</v>
      </c>
      <c r="C209" s="36">
        <v>4301051668</v>
      </c>
      <c r="D209" s="631">
        <v>4680115880221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>
      <c r="A210" s="63" t="s">
        <v>354</v>
      </c>
      <c r="B210" s="63" t="s">
        <v>355</v>
      </c>
      <c r="C210" s="36">
        <v>4301051945</v>
      </c>
      <c r="D210" s="631">
        <v>4680115880504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>
      <c r="A211" s="63" t="s">
        <v>357</v>
      </c>
      <c r="B211" s="63" t="s">
        <v>358</v>
      </c>
      <c r="C211" s="36">
        <v>4301051410</v>
      </c>
      <c r="D211" s="631">
        <v>4680115882164</v>
      </c>
      <c r="E211" s="631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>
      <c r="A212" s="638"/>
      <c r="B212" s="638"/>
      <c r="C212" s="638"/>
      <c r="D212" s="638"/>
      <c r="E212" s="638"/>
      <c r="F212" s="638"/>
      <c r="G212" s="638"/>
      <c r="H212" s="638"/>
      <c r="I212" s="638"/>
      <c r="J212" s="638"/>
      <c r="K212" s="638"/>
      <c r="L212" s="638"/>
      <c r="M212" s="638"/>
      <c r="N212" s="638"/>
      <c r="O212" s="639"/>
      <c r="P212" s="635" t="s">
        <v>40</v>
      </c>
      <c r="Q212" s="636"/>
      <c r="R212" s="636"/>
      <c r="S212" s="636"/>
      <c r="T212" s="636"/>
      <c r="U212" s="636"/>
      <c r="V212" s="637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>
      <c r="A214" s="630" t="s">
        <v>180</v>
      </c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0"/>
      <c r="P214" s="630"/>
      <c r="Q214" s="630"/>
      <c r="R214" s="630"/>
      <c r="S214" s="630"/>
      <c r="T214" s="630"/>
      <c r="U214" s="630"/>
      <c r="V214" s="630"/>
      <c r="W214" s="630"/>
      <c r="X214" s="630"/>
      <c r="Y214" s="630"/>
      <c r="Z214" s="630"/>
      <c r="AA214" s="66"/>
      <c r="AB214" s="66"/>
      <c r="AC214" s="80"/>
    </row>
    <row r="215" spans="1:68" ht="27" customHeight="1">
      <c r="A215" s="63" t="s">
        <v>359</v>
      </c>
      <c r="B215" s="63" t="s">
        <v>360</v>
      </c>
      <c r="C215" s="36">
        <v>4301060463</v>
      </c>
      <c r="D215" s="631">
        <v>4680115880818</v>
      </c>
      <c r="E215" s="631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3"/>
      <c r="R215" s="633"/>
      <c r="S215" s="633"/>
      <c r="T215" s="634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>
      <c r="A216" s="63" t="s">
        <v>362</v>
      </c>
      <c r="B216" s="63" t="s">
        <v>363</v>
      </c>
      <c r="C216" s="36">
        <v>4301060389</v>
      </c>
      <c r="D216" s="631">
        <v>4680115880801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3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>
      <c r="A217" s="638"/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9"/>
      <c r="P217" s="635" t="s">
        <v>40</v>
      </c>
      <c r="Q217" s="636"/>
      <c r="R217" s="636"/>
      <c r="S217" s="636"/>
      <c r="T217" s="636"/>
      <c r="U217" s="636"/>
      <c r="V217" s="637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>
      <c r="A219" s="629" t="s">
        <v>365</v>
      </c>
      <c r="B219" s="629"/>
      <c r="C219" s="629"/>
      <c r="D219" s="629"/>
      <c r="E219" s="629"/>
      <c r="F219" s="629"/>
      <c r="G219" s="629"/>
      <c r="H219" s="629"/>
      <c r="I219" s="629"/>
      <c r="J219" s="629"/>
      <c r="K219" s="629"/>
      <c r="L219" s="629"/>
      <c r="M219" s="629"/>
      <c r="N219" s="629"/>
      <c r="O219" s="629"/>
      <c r="P219" s="629"/>
      <c r="Q219" s="629"/>
      <c r="R219" s="629"/>
      <c r="S219" s="629"/>
      <c r="T219" s="629"/>
      <c r="U219" s="629"/>
      <c r="V219" s="629"/>
      <c r="W219" s="629"/>
      <c r="X219" s="629"/>
      <c r="Y219" s="629"/>
      <c r="Z219" s="629"/>
      <c r="AA219" s="65"/>
      <c r="AB219" s="65"/>
      <c r="AC219" s="79"/>
    </row>
    <row r="220" spans="1:68" ht="14.25" customHeight="1">
      <c r="A220" s="630" t="s">
        <v>114</v>
      </c>
      <c r="B220" s="630"/>
      <c r="C220" s="630"/>
      <c r="D220" s="630"/>
      <c r="E220" s="630"/>
      <c r="F220" s="630"/>
      <c r="G220" s="630"/>
      <c r="H220" s="630"/>
      <c r="I220" s="630"/>
      <c r="J220" s="630"/>
      <c r="K220" s="630"/>
      <c r="L220" s="630"/>
      <c r="M220" s="630"/>
      <c r="N220" s="630"/>
      <c r="O220" s="630"/>
      <c r="P220" s="630"/>
      <c r="Q220" s="630"/>
      <c r="R220" s="630"/>
      <c r="S220" s="630"/>
      <c r="T220" s="630"/>
      <c r="U220" s="630"/>
      <c r="V220" s="630"/>
      <c r="W220" s="630"/>
      <c r="X220" s="630"/>
      <c r="Y220" s="630"/>
      <c r="Z220" s="630"/>
      <c r="AA220" s="66"/>
      <c r="AB220" s="66"/>
      <c r="AC220" s="80"/>
    </row>
    <row r="221" spans="1:68" ht="27" customHeight="1">
      <c r="A221" s="63" t="s">
        <v>366</v>
      </c>
      <c r="B221" s="63" t="s">
        <v>367</v>
      </c>
      <c r="C221" s="36">
        <v>4301011826</v>
      </c>
      <c r="D221" s="631">
        <v>4680115884137</v>
      </c>
      <c r="E221" s="63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3"/>
      <c r="R221" s="633"/>
      <c r="S221" s="633"/>
      <c r="T221" s="63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>
      <c r="A222" s="63" t="s">
        <v>369</v>
      </c>
      <c r="B222" s="63" t="s">
        <v>370</v>
      </c>
      <c r="C222" s="36">
        <v>4301011724</v>
      </c>
      <c r="D222" s="631">
        <v>4680115884236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>
      <c r="A223" s="63" t="s">
        <v>372</v>
      </c>
      <c r="B223" s="63" t="s">
        <v>373</v>
      </c>
      <c r="C223" s="36">
        <v>4301011721</v>
      </c>
      <c r="D223" s="631">
        <v>4680115884175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>
      <c r="A224" s="63" t="s">
        <v>375</v>
      </c>
      <c r="B224" s="63" t="s">
        <v>376</v>
      </c>
      <c r="C224" s="36">
        <v>4301012196</v>
      </c>
      <c r="D224" s="631">
        <v>4680115884144</v>
      </c>
      <c r="E224" s="63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40" t="s">
        <v>377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>
      <c r="A225" s="63" t="s">
        <v>375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>
      <c r="A226" s="63" t="s">
        <v>379</v>
      </c>
      <c r="B226" s="63" t="s">
        <v>380</v>
      </c>
      <c r="C226" s="36">
        <v>4301012149</v>
      </c>
      <c r="D226" s="631">
        <v>4680115886551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>
      <c r="A227" s="63" t="s">
        <v>382</v>
      </c>
      <c r="B227" s="63" t="s">
        <v>383</v>
      </c>
      <c r="C227" s="36">
        <v>4301011726</v>
      </c>
      <c r="D227" s="631">
        <v>4680115884182</v>
      </c>
      <c r="E227" s="631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>
      <c r="A228" s="63" t="s">
        <v>384</v>
      </c>
      <c r="B228" s="63" t="s">
        <v>385</v>
      </c>
      <c r="C228" s="36">
        <v>4301012195</v>
      </c>
      <c r="D228" s="631">
        <v>4680115884205</v>
      </c>
      <c r="E228" s="63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">
        <v>386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>
      <c r="A229" s="63" t="s">
        <v>384</v>
      </c>
      <c r="B229" s="63" t="s">
        <v>388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>
      <c r="A230" s="638"/>
      <c r="B230" s="638"/>
      <c r="C230" s="638"/>
      <c r="D230" s="638"/>
      <c r="E230" s="638"/>
      <c r="F230" s="638"/>
      <c r="G230" s="638"/>
      <c r="H230" s="638"/>
      <c r="I230" s="638"/>
      <c r="J230" s="638"/>
      <c r="K230" s="638"/>
      <c r="L230" s="638"/>
      <c r="M230" s="638"/>
      <c r="N230" s="638"/>
      <c r="O230" s="639"/>
      <c r="P230" s="635" t="s">
        <v>40</v>
      </c>
      <c r="Q230" s="636"/>
      <c r="R230" s="636"/>
      <c r="S230" s="636"/>
      <c r="T230" s="636"/>
      <c r="U230" s="636"/>
      <c r="V230" s="637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>
      <c r="A232" s="630" t="s">
        <v>150</v>
      </c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0"/>
      <c r="P232" s="630"/>
      <c r="Q232" s="630"/>
      <c r="R232" s="630"/>
      <c r="S232" s="630"/>
      <c r="T232" s="630"/>
      <c r="U232" s="630"/>
      <c r="V232" s="630"/>
      <c r="W232" s="630"/>
      <c r="X232" s="630"/>
      <c r="Y232" s="630"/>
      <c r="Z232" s="630"/>
      <c r="AA232" s="66"/>
      <c r="AB232" s="66"/>
      <c r="AC232" s="80"/>
    </row>
    <row r="233" spans="1:68" ht="27" customHeight="1">
      <c r="A233" s="63" t="s">
        <v>389</v>
      </c>
      <c r="B233" s="63" t="s">
        <v>390</v>
      </c>
      <c r="C233" s="36">
        <v>4301020377</v>
      </c>
      <c r="D233" s="631">
        <v>4680115885981</v>
      </c>
      <c r="E233" s="631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3"/>
      <c r="R233" s="633"/>
      <c r="S233" s="633"/>
      <c r="T233" s="634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>
      <c r="A234" s="638"/>
      <c r="B234" s="638"/>
      <c r="C234" s="638"/>
      <c r="D234" s="638"/>
      <c r="E234" s="638"/>
      <c r="F234" s="638"/>
      <c r="G234" s="638"/>
      <c r="H234" s="638"/>
      <c r="I234" s="638"/>
      <c r="J234" s="638"/>
      <c r="K234" s="638"/>
      <c r="L234" s="638"/>
      <c r="M234" s="638"/>
      <c r="N234" s="638"/>
      <c r="O234" s="639"/>
      <c r="P234" s="635" t="s">
        <v>40</v>
      </c>
      <c r="Q234" s="636"/>
      <c r="R234" s="636"/>
      <c r="S234" s="636"/>
      <c r="T234" s="636"/>
      <c r="U234" s="636"/>
      <c r="V234" s="637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>
      <c r="A236" s="630" t="s">
        <v>392</v>
      </c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0"/>
      <c r="P236" s="630"/>
      <c r="Q236" s="630"/>
      <c r="R236" s="630"/>
      <c r="S236" s="630"/>
      <c r="T236" s="630"/>
      <c r="U236" s="630"/>
      <c r="V236" s="630"/>
      <c r="W236" s="630"/>
      <c r="X236" s="630"/>
      <c r="Y236" s="630"/>
      <c r="Z236" s="630"/>
      <c r="AA236" s="66"/>
      <c r="AB236" s="66"/>
      <c r="AC236" s="80"/>
    </row>
    <row r="237" spans="1:68" ht="27" customHeight="1">
      <c r="A237" s="63" t="s">
        <v>393</v>
      </c>
      <c r="B237" s="63" t="s">
        <v>394</v>
      </c>
      <c r="C237" s="36">
        <v>4301040362</v>
      </c>
      <c r="D237" s="631">
        <v>4680115886803</v>
      </c>
      <c r="E237" s="631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47" t="s">
        <v>395</v>
      </c>
      <c r="Q237" s="633"/>
      <c r="R237" s="633"/>
      <c r="S237" s="633"/>
      <c r="T237" s="63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638"/>
      <c r="B238" s="638"/>
      <c r="C238" s="638"/>
      <c r="D238" s="638"/>
      <c r="E238" s="638"/>
      <c r="F238" s="638"/>
      <c r="G238" s="638"/>
      <c r="H238" s="638"/>
      <c r="I238" s="638"/>
      <c r="J238" s="638"/>
      <c r="K238" s="638"/>
      <c r="L238" s="638"/>
      <c r="M238" s="638"/>
      <c r="N238" s="638"/>
      <c r="O238" s="639"/>
      <c r="P238" s="635" t="s">
        <v>40</v>
      </c>
      <c r="Q238" s="636"/>
      <c r="R238" s="636"/>
      <c r="S238" s="636"/>
      <c r="T238" s="636"/>
      <c r="U238" s="636"/>
      <c r="V238" s="637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>
      <c r="A240" s="630" t="s">
        <v>397</v>
      </c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0"/>
      <c r="P240" s="630"/>
      <c r="Q240" s="630"/>
      <c r="R240" s="630"/>
      <c r="S240" s="630"/>
      <c r="T240" s="630"/>
      <c r="U240" s="630"/>
      <c r="V240" s="630"/>
      <c r="W240" s="630"/>
      <c r="X240" s="630"/>
      <c r="Y240" s="630"/>
      <c r="Z240" s="630"/>
      <c r="AA240" s="66"/>
      <c r="AB240" s="66"/>
      <c r="AC240" s="80"/>
    </row>
    <row r="241" spans="1:68" ht="27" customHeight="1">
      <c r="A241" s="63" t="s">
        <v>398</v>
      </c>
      <c r="B241" s="63" t="s">
        <v>399</v>
      </c>
      <c r="C241" s="36">
        <v>4301041004</v>
      </c>
      <c r="D241" s="631">
        <v>4680115886704</v>
      </c>
      <c r="E241" s="631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3"/>
      <c r="R241" s="633"/>
      <c r="S241" s="633"/>
      <c r="T241" s="63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401</v>
      </c>
      <c r="B242" s="63" t="s">
        <v>402</v>
      </c>
      <c r="C242" s="36">
        <v>4301041008</v>
      </c>
      <c r="D242" s="631">
        <v>4680115886681</v>
      </c>
      <c r="E242" s="63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49" t="s">
        <v>403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4301041007</v>
      </c>
      <c r="D243" s="631">
        <v>4680115886735</v>
      </c>
      <c r="E243" s="631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407</v>
      </c>
      <c r="B244" s="63" t="s">
        <v>408</v>
      </c>
      <c r="C244" s="36">
        <v>4301041006</v>
      </c>
      <c r="D244" s="631">
        <v>4680115886728</v>
      </c>
      <c r="E244" s="631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3"/>
      <c r="R244" s="633"/>
      <c r="S244" s="633"/>
      <c r="T244" s="634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409</v>
      </c>
      <c r="B245" s="63" t="s">
        <v>410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>
      <c r="A248" s="629" t="s">
        <v>411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customHeight="1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customHeight="1">
      <c r="A250" s="63" t="s">
        <v>412</v>
      </c>
      <c r="B250" s="63" t="s">
        <v>413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>
      <c r="A251" s="63" t="s">
        <v>415</v>
      </c>
      <c r="B251" s="63" t="s">
        <v>416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418</v>
      </c>
      <c r="B252" s="63" t="s">
        <v>419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421</v>
      </c>
      <c r="B253" s="63" t="s">
        <v>422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>
      <c r="A254" s="63" t="s">
        <v>424</v>
      </c>
      <c r="B254" s="63" t="s">
        <v>425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>
      <c r="A257" s="629" t="s">
        <v>427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customHeight="1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customHeight="1">
      <c r="A259" s="63" t="s">
        <v>428</v>
      </c>
      <c r="B259" s="63" t="s">
        <v>429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430</v>
      </c>
      <c r="B260" s="63" t="s">
        <v>431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432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434</v>
      </c>
      <c r="B261" s="63" t="s">
        <v>435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>
      <c r="A262" s="63" t="s">
        <v>437</v>
      </c>
      <c r="B262" s="63" t="s">
        <v>438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439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>
      <c r="A265" s="629" t="s">
        <v>441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customHeight="1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customHeight="1">
      <c r="A267" s="63" t="s">
        <v>442</v>
      </c>
      <c r="B267" s="63" t="s">
        <v>443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>
      <c r="A268" s="63" t="s">
        <v>445</v>
      </c>
      <c r="B268" s="63" t="s">
        <v>446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>
      <c r="A269" s="63" t="s">
        <v>448</v>
      </c>
      <c r="B269" s="63" t="s">
        <v>449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>
      <c r="A272" s="629" t="s">
        <v>451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customHeight="1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customHeight="1">
      <c r="A274" s="63" t="s">
        <v>452</v>
      </c>
      <c r="B274" s="63" t="s">
        <v>453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customHeight="1">
      <c r="A278" s="63" t="s">
        <v>455</v>
      </c>
      <c r="B278" s="63" t="s">
        <v>456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>
      <c r="A281" s="629" t="s">
        <v>458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customHeight="1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customHeight="1">
      <c r="A283" s="63" t="s">
        <v>459</v>
      </c>
      <c r="B283" s="63" t="s">
        <v>460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>
      <c r="A286" s="629" t="s">
        <v>463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customHeight="1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customHeight="1">
      <c r="A288" s="63" t="s">
        <v>464</v>
      </c>
      <c r="B288" s="63" t="s">
        <v>465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4000</v>
      </c>
      <c r="Y288" s="55">
        <f t="shared" ref="Y288:Y293" si="33">IFERROR(IF(X288="",0,CEILING((X288/$H288),1)*$H288),"")</f>
        <v>4006.8</v>
      </c>
      <c r="Z288" s="41">
        <f>IFERROR(IF(Y288=0,"",ROUNDUP(Y288/H288,0)*0.01898),"")</f>
        <v>7.0415799999999997</v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4161.1111111111104</v>
      </c>
      <c r="BN288" s="78">
        <f t="shared" ref="BN288:BN293" si="35">IFERROR(Y288*I288/H288,"0")</f>
        <v>4168.1849999999995</v>
      </c>
      <c r="BO288" s="78">
        <f t="shared" ref="BO288:BO293" si="36">IFERROR(1/J288*(X288/H288),"0")</f>
        <v>5.7870370370370363</v>
      </c>
      <c r="BP288" s="78">
        <f t="shared" ref="BP288:BP293" si="37">IFERROR(1/J288*(Y288/H288),"0")</f>
        <v>5.796875</v>
      </c>
    </row>
    <row r="289" spans="1:68" ht="27" customHeight="1">
      <c r="A289" s="63" t="s">
        <v>467</v>
      </c>
      <c r="B289" s="63" t="s">
        <v>468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>
      <c r="A290" s="63" t="s">
        <v>470</v>
      </c>
      <c r="B290" s="63" t="s">
        <v>471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>
      <c r="A291" s="63" t="s">
        <v>473</v>
      </c>
      <c r="B291" s="63" t="s">
        <v>474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>
      <c r="A292" s="63" t="s">
        <v>476</v>
      </c>
      <c r="B292" s="63" t="s">
        <v>477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>
      <c r="A293" s="63" t="s">
        <v>478</v>
      </c>
      <c r="B293" s="63" t="s">
        <v>479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370.37037037037032</v>
      </c>
      <c r="Y294" s="43">
        <f>IFERROR(Y288/H288,"0")+IFERROR(Y289/H289,"0")+IFERROR(Y290/H290,"0")+IFERROR(Y291/H291,"0")+IFERROR(Y292/H292,"0")+IFERROR(Y293/H293,"0")</f>
        <v>371</v>
      </c>
      <c r="Z294" s="43">
        <f>IFERROR(IF(Z288="",0,Z288),"0")+IFERROR(IF(Z289="",0,Z289),"0")+IFERROR(IF(Z290="",0,Z290),"0")+IFERROR(IF(Z291="",0,Z291),"0")+IFERROR(IF(Z292="",0,Z292),"0")+IFERROR(IF(Z293="",0,Z293),"0")</f>
        <v>7.0415799999999997</v>
      </c>
      <c r="AA294" s="67"/>
      <c r="AB294" s="67"/>
      <c r="AC294" s="67"/>
    </row>
    <row r="295" spans="1:68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4000</v>
      </c>
      <c r="Y295" s="43">
        <f>IFERROR(SUM(Y288:Y293),"0")</f>
        <v>4006.8</v>
      </c>
      <c r="Z295" s="42"/>
      <c r="AA295" s="67"/>
      <c r="AB295" s="67"/>
      <c r="AC295" s="67"/>
    </row>
    <row r="296" spans="1:68" ht="14.25" customHeight="1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customHeight="1">
      <c r="A297" s="63" t="s">
        <v>481</v>
      </c>
      <c r="B297" s="63" t="s">
        <v>482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>
      <c r="A298" s="63" t="s">
        <v>484</v>
      </c>
      <c r="B298" s="63" t="s">
        <v>485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>
      <c r="A299" s="63" t="s">
        <v>487</v>
      </c>
      <c r="B299" s="63" t="s">
        <v>488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>
      <c r="A300" s="63" t="s">
        <v>490</v>
      </c>
      <c r="B300" s="63" t="s">
        <v>491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>
      <c r="A301" s="63" t="s">
        <v>492</v>
      </c>
      <c r="B301" s="63" t="s">
        <v>493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>
      <c r="A302" s="63" t="s">
        <v>495</v>
      </c>
      <c r="B302" s="63" t="s">
        <v>496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>
      <c r="A303" s="63" t="s">
        <v>497</v>
      </c>
      <c r="B303" s="63" t="s">
        <v>498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>
      <c r="A307" s="63" t="s">
        <v>500</v>
      </c>
      <c r="B307" s="63" t="s">
        <v>501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3000</v>
      </c>
      <c r="Y307" s="55">
        <f>IFERROR(IF(X307="",0,CEILING((X307/$H307),1)*$H307),"")</f>
        <v>3003</v>
      </c>
      <c r="Z307" s="41">
        <f>IFERROR(IF(Y307=0,"",ROUNDUP(Y307/H307,0)*0.01898),"")</f>
        <v>7.3073000000000006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3197.3076923076928</v>
      </c>
      <c r="BN307" s="78">
        <f>IFERROR(Y307*I307/H307,"0")</f>
        <v>3200.5050000000006</v>
      </c>
      <c r="BO307" s="78">
        <f>IFERROR(1/J307*(X307/H307),"0")</f>
        <v>6.009615384615385</v>
      </c>
      <c r="BP307" s="78">
        <f>IFERROR(1/J307*(Y307/H307),"0")</f>
        <v>6.015625</v>
      </c>
    </row>
    <row r="308" spans="1:68" ht="27" customHeight="1">
      <c r="A308" s="63" t="s">
        <v>503</v>
      </c>
      <c r="B308" s="63" t="s">
        <v>504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506</v>
      </c>
      <c r="B309" s="63" t="s">
        <v>507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509</v>
      </c>
      <c r="B310" s="63" t="s">
        <v>510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512</v>
      </c>
      <c r="B311" s="63" t="s">
        <v>513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384.61538461538464</v>
      </c>
      <c r="Y312" s="43">
        <f>IFERROR(Y307/H307,"0")+IFERROR(Y308/H308,"0")+IFERROR(Y309/H309,"0")+IFERROR(Y310/H310,"0")+IFERROR(Y311/H311,"0")</f>
        <v>385</v>
      </c>
      <c r="Z312" s="43">
        <f>IFERROR(IF(Z307="",0,Z307),"0")+IFERROR(IF(Z308="",0,Z308),"0")+IFERROR(IF(Z309="",0,Z309),"0")+IFERROR(IF(Z310="",0,Z310),"0")+IFERROR(IF(Z311="",0,Z311),"0")</f>
        <v>7.3073000000000006</v>
      </c>
      <c r="AA312" s="67"/>
      <c r="AB312" s="67"/>
      <c r="AC312" s="67"/>
    </row>
    <row r="313" spans="1:68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3000</v>
      </c>
      <c r="Y313" s="43">
        <f>IFERROR(SUM(Y307:Y311),"0")</f>
        <v>3003</v>
      </c>
      <c r="Z313" s="42"/>
      <c r="AA313" s="67"/>
      <c r="AB313" s="67"/>
      <c r="AC313" s="67"/>
    </row>
    <row r="314" spans="1:68" ht="14.25" customHeight="1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customHeight="1">
      <c r="A315" s="63" t="s">
        <v>515</v>
      </c>
      <c r="B315" s="63" t="s">
        <v>516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518</v>
      </c>
      <c r="B316" s="63" t="s">
        <v>519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>
      <c r="A317" s="63" t="s">
        <v>521</v>
      </c>
      <c r="B317" s="63" t="s">
        <v>522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customHeight="1">
      <c r="A321" s="63" t="s">
        <v>524</v>
      </c>
      <c r="B321" s="63" t="s">
        <v>525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526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528</v>
      </c>
      <c r="B322" s="63" t="s">
        <v>529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530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531</v>
      </c>
      <c r="B323" s="63" t="s">
        <v>532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534</v>
      </c>
      <c r="B324" s="63" t="s">
        <v>535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>
      <c r="A327" s="630" t="s">
        <v>536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customHeight="1">
      <c r="A328" s="63" t="s">
        <v>537</v>
      </c>
      <c r="B328" s="63" t="s">
        <v>538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541</v>
      </c>
      <c r="B329" s="63" t="s">
        <v>542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543</v>
      </c>
      <c r="B330" s="63" t="s">
        <v>544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>
      <c r="A333" s="629" t="s">
        <v>545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customHeight="1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customHeight="1">
      <c r="A335" s="63" t="s">
        <v>546</v>
      </c>
      <c r="B335" s="63" t="s">
        <v>547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549</v>
      </c>
      <c r="B336" s="63" t="s">
        <v>550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552</v>
      </c>
      <c r="B337" s="63" t="s">
        <v>553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>
      <c r="A340" s="628" t="s">
        <v>555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customHeight="1">
      <c r="A341" s="629" t="s">
        <v>556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customHeight="1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customHeight="1">
      <c r="A343" s="63" t="s">
        <v>557</v>
      </c>
      <c r="B343" s="63" t="s">
        <v>558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>
      <c r="A344" s="63" t="s">
        <v>560</v>
      </c>
      <c r="B344" s="63" t="s">
        <v>561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>
      <c r="A345" s="63" t="s">
        <v>563</v>
      </c>
      <c r="B345" s="63" t="s">
        <v>564</v>
      </c>
      <c r="C345" s="36">
        <v>4301011832</v>
      </c>
      <c r="D345" s="631">
        <v>4607091383997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8000</v>
      </c>
      <c r="Y345" s="55">
        <f t="shared" si="43"/>
        <v>8010</v>
      </c>
      <c r="Z345" s="41">
        <f>IFERROR(IF(Y345=0,"",ROUNDUP(Y345/H345,0)*0.02175),"")</f>
        <v>11.6145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8256</v>
      </c>
      <c r="BN345" s="78">
        <f t="shared" si="45"/>
        <v>8266.32</v>
      </c>
      <c r="BO345" s="78">
        <f t="shared" si="46"/>
        <v>11.111111111111111</v>
      </c>
      <c r="BP345" s="78">
        <f t="shared" si="47"/>
        <v>11.125</v>
      </c>
    </row>
    <row r="346" spans="1:68" ht="37.5" customHeight="1">
      <c r="A346" s="63" t="s">
        <v>566</v>
      </c>
      <c r="B346" s="63" t="s">
        <v>567</v>
      </c>
      <c r="C346" s="36">
        <v>4301011867</v>
      </c>
      <c r="D346" s="631">
        <v>4680115884830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8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>
      <c r="A347" s="63" t="s">
        <v>569</v>
      </c>
      <c r="B347" s="63" t="s">
        <v>570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>
      <c r="A348" s="63" t="s">
        <v>572</v>
      </c>
      <c r="B348" s="63" t="s">
        <v>573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>
      <c r="A349" s="63" t="s">
        <v>574</v>
      </c>
      <c r="B349" s="63" t="s">
        <v>575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533.33333333333337</v>
      </c>
      <c r="Y350" s="43">
        <f>IFERROR(Y343/H343,"0")+IFERROR(Y344/H344,"0")+IFERROR(Y345/H345,"0")+IFERROR(Y346/H346,"0")+IFERROR(Y347/H347,"0")+IFERROR(Y348/H348,"0")+IFERROR(Y349/H349,"0")</f>
        <v>534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11.6145</v>
      </c>
      <c r="AA350" s="67"/>
      <c r="AB350" s="67"/>
      <c r="AC350" s="67"/>
    </row>
    <row r="351" spans="1:68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8000</v>
      </c>
      <c r="Y351" s="43">
        <f>IFERROR(SUM(Y343:Y349),"0")</f>
        <v>8010</v>
      </c>
      <c r="Z351" s="42"/>
      <c r="AA351" s="67"/>
      <c r="AB351" s="67"/>
      <c r="AC351" s="67"/>
    </row>
    <row r="352" spans="1:68" ht="14.25" customHeight="1">
      <c r="A352" s="630" t="s">
        <v>150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>
      <c r="A353" s="63" t="s">
        <v>576</v>
      </c>
      <c r="B353" s="63" t="s">
        <v>577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2880</v>
      </c>
      <c r="Y353" s="55">
        <f>IFERROR(IF(X353="",0,CEILING((X353/$H353),1)*$H353),"")</f>
        <v>2880</v>
      </c>
      <c r="Z353" s="41">
        <f>IFERROR(IF(Y353=0,"",ROUNDUP(Y353/H353,0)*0.02175),"")</f>
        <v>4.1760000000000002</v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2972.1600000000003</v>
      </c>
      <c r="BN353" s="78">
        <f>IFERROR(Y353*I353/H353,"0")</f>
        <v>2972.1600000000003</v>
      </c>
      <c r="BO353" s="78">
        <f>IFERROR(1/J353*(X353/H353),"0")</f>
        <v>4</v>
      </c>
      <c r="BP353" s="78">
        <f>IFERROR(1/J353*(Y353/H353),"0")</f>
        <v>4</v>
      </c>
    </row>
    <row r="354" spans="1:68" ht="16.5" customHeight="1">
      <c r="A354" s="63" t="s">
        <v>579</v>
      </c>
      <c r="B354" s="63" t="s">
        <v>580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192</v>
      </c>
      <c r="Y355" s="43">
        <f>IFERROR(Y353/H353,"0")+IFERROR(Y354/H354,"0")</f>
        <v>192</v>
      </c>
      <c r="Z355" s="43">
        <f>IFERROR(IF(Z353="",0,Z353),"0")+IFERROR(IF(Z354="",0,Z354),"0")</f>
        <v>4.1760000000000002</v>
      </c>
      <c r="AA355" s="67"/>
      <c r="AB355" s="67"/>
      <c r="AC355" s="67"/>
    </row>
    <row r="356" spans="1:68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2880</v>
      </c>
      <c r="Y356" s="43">
        <f>IFERROR(SUM(Y353:Y354),"0")</f>
        <v>2880</v>
      </c>
      <c r="Z356" s="42"/>
      <c r="AA356" s="67"/>
      <c r="AB356" s="67"/>
      <c r="AC356" s="67"/>
    </row>
    <row r="357" spans="1:68" ht="14.25" customHeight="1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customHeight="1">
      <c r="A358" s="63" t="s">
        <v>581</v>
      </c>
      <c r="B358" s="63" t="s">
        <v>582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>
      <c r="A359" s="63" t="s">
        <v>584</v>
      </c>
      <c r="B359" s="63" t="s">
        <v>585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customHeight="1">
      <c r="A363" s="63" t="s">
        <v>587</v>
      </c>
      <c r="B363" s="63" t="s">
        <v>588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589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>
      <c r="A366" s="629" t="s">
        <v>591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customHeight="1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customHeight="1">
      <c r="A368" s="63" t="s">
        <v>592</v>
      </c>
      <c r="B368" s="63" t="s">
        <v>593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595</v>
      </c>
      <c r="B369" s="63" t="s">
        <v>596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598</v>
      </c>
      <c r="B370" s="63" t="s">
        <v>599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customHeight="1">
      <c r="A374" s="63" t="s">
        <v>600</v>
      </c>
      <c r="B374" s="63" t="s">
        <v>601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customHeight="1">
      <c r="A378" s="63" t="s">
        <v>603</v>
      </c>
      <c r="B378" s="63" t="s">
        <v>604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>
      <c r="A379" s="63" t="s">
        <v>606</v>
      </c>
      <c r="B379" s="63" t="s">
        <v>607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customHeight="1">
      <c r="A383" s="63" t="s">
        <v>608</v>
      </c>
      <c r="B383" s="63" t="s">
        <v>609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>
      <c r="A386" s="628" t="s">
        <v>611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customHeight="1">
      <c r="A387" s="629" t="s">
        <v>612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customHeight="1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customHeight="1">
      <c r="A389" s="63" t="s">
        <v>613</v>
      </c>
      <c r="B389" s="63" t="s">
        <v>614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customHeight="1">
      <c r="A390" s="63" t="s">
        <v>616</v>
      </c>
      <c r="B390" s="63" t="s">
        <v>617</v>
      </c>
      <c r="C390" s="36">
        <v>4301031406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>
      <c r="A391" s="63" t="s">
        <v>616</v>
      </c>
      <c r="B391" s="63" t="s">
        <v>619</v>
      </c>
      <c r="C391" s="36">
        <v>4301031382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>
      <c r="A392" s="63" t="s">
        <v>620</v>
      </c>
      <c r="B392" s="63" t="s">
        <v>621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>
      <c r="A393" s="63" t="s">
        <v>623</v>
      </c>
      <c r="B393" s="63" t="s">
        <v>624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>
      <c r="A394" s="63" t="s">
        <v>625</v>
      </c>
      <c r="B394" s="63" t="s">
        <v>626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>
      <c r="A395" s="63" t="s">
        <v>627</v>
      </c>
      <c r="B395" s="63" t="s">
        <v>628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>
      <c r="A396" s="63" t="s">
        <v>630</v>
      </c>
      <c r="B396" s="63" t="s">
        <v>631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>
      <c r="A397" s="63" t="s">
        <v>633</v>
      </c>
      <c r="B397" s="63" t="s">
        <v>634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>
      <c r="A398" s="63" t="s">
        <v>636</v>
      </c>
      <c r="B398" s="63" t="s">
        <v>637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customHeight="1">
      <c r="A402" s="63" t="s">
        <v>638</v>
      </c>
      <c r="B402" s="63" t="s">
        <v>639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641</v>
      </c>
      <c r="B403" s="63" t="s">
        <v>642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629" t="s">
        <v>644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customHeight="1">
      <c r="A407" s="630" t="s">
        <v>150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customHeight="1">
      <c r="A408" s="63" t="s">
        <v>645</v>
      </c>
      <c r="B408" s="63" t="s">
        <v>646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customHeight="1">
      <c r="A412" s="63" t="s">
        <v>648</v>
      </c>
      <c r="B412" s="63" t="s">
        <v>649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>
      <c r="A413" s="63" t="s">
        <v>651</v>
      </c>
      <c r="B413" s="63" t="s">
        <v>652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654</v>
      </c>
      <c r="B414" s="63" t="s">
        <v>655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657</v>
      </c>
      <c r="B415" s="63" t="s">
        <v>658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>
      <c r="A418" s="629" t="s">
        <v>659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customHeight="1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customHeight="1">
      <c r="A420" s="63" t="s">
        <v>660</v>
      </c>
      <c r="B420" s="63" t="s">
        <v>661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>
      <c r="A423" s="629" t="s">
        <v>663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customHeight="1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customHeight="1">
      <c r="A425" s="63" t="s">
        <v>664</v>
      </c>
      <c r="B425" s="63" t="s">
        <v>665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>
      <c r="A428" s="628" t="s">
        <v>667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customHeight="1">
      <c r="A429" s="629" t="s">
        <v>667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customHeight="1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customHeight="1">
      <c r="A431" s="63" t="s">
        <v>668</v>
      </c>
      <c r="B431" s="63" t="s">
        <v>669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>
      <c r="A432" s="63" t="s">
        <v>671</v>
      </c>
      <c r="B432" s="63" t="s">
        <v>672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>
      <c r="A433" s="63" t="s">
        <v>674</v>
      </c>
      <c r="B433" s="63" t="s">
        <v>675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>
      <c r="A434" s="63" t="s">
        <v>677</v>
      </c>
      <c r="B434" s="63" t="s">
        <v>678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679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16.5" customHeight="1">
      <c r="A435" s="63" t="s">
        <v>681</v>
      </c>
      <c r="B435" s="63" t="s">
        <v>682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>
      <c r="A436" s="63" t="s">
        <v>684</v>
      </c>
      <c r="B436" s="63" t="s">
        <v>685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customHeight="1">
      <c r="A437" s="63" t="s">
        <v>687</v>
      </c>
      <c r="B437" s="63" t="s">
        <v>688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>
      <c r="A438" s="63" t="s">
        <v>690</v>
      </c>
      <c r="B438" s="63" t="s">
        <v>691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>
      <c r="A439" s="63" t="s">
        <v>692</v>
      </c>
      <c r="B439" s="63" t="s">
        <v>693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>
      <c r="A440" s="63" t="s">
        <v>694</v>
      </c>
      <c r="B440" s="63" t="s">
        <v>695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696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>
      <c r="A441" s="63" t="s">
        <v>697</v>
      </c>
      <c r="B441" s="63" t="s">
        <v>698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>
      <c r="A442" s="63" t="s">
        <v>699</v>
      </c>
      <c r="B442" s="63" t="s">
        <v>700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>
      <c r="A443" s="63" t="s">
        <v>701</v>
      </c>
      <c r="B443" s="63" t="s">
        <v>702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customHeight="1">
      <c r="A446" s="630" t="s">
        <v>150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>
      <c r="A447" s="63" t="s">
        <v>703</v>
      </c>
      <c r="B447" s="63" t="s">
        <v>704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>
      <c r="A448" s="63" t="s">
        <v>706</v>
      </c>
      <c r="B448" s="63" t="s">
        <v>707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708</v>
      </c>
      <c r="B449" s="63" t="s">
        <v>709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customHeight="1">
      <c r="A453" s="63" t="s">
        <v>710</v>
      </c>
      <c r="B453" s="63" t="s">
        <v>711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>
      <c r="A454" s="63" t="s">
        <v>713</v>
      </c>
      <c r="B454" s="63" t="s">
        <v>714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>
      <c r="A455" s="63" t="s">
        <v>716</v>
      </c>
      <c r="B455" s="63" t="s">
        <v>717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>
      <c r="A456" s="63" t="s">
        <v>719</v>
      </c>
      <c r="B456" s="63" t="s">
        <v>720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>
      <c r="A457" s="63" t="s">
        <v>721</v>
      </c>
      <c r="B457" s="63" t="s">
        <v>722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>
      <c r="A458" s="63" t="s">
        <v>723</v>
      </c>
      <c r="B458" s="63" t="s">
        <v>724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customHeight="1">
      <c r="A462" s="63" t="s">
        <v>725</v>
      </c>
      <c r="B462" s="63" t="s">
        <v>726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>
      <c r="A463" s="63" t="s">
        <v>728</v>
      </c>
      <c r="B463" s="63" t="s">
        <v>729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>
      <c r="A464" s="63" t="s">
        <v>731</v>
      </c>
      <c r="B464" s="63" t="s">
        <v>732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>
      <c r="A467" s="628" t="s">
        <v>734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customHeight="1">
      <c r="A468" s="629" t="s">
        <v>734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customHeight="1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customHeight="1">
      <c r="A470" s="63" t="s">
        <v>735</v>
      </c>
      <c r="B470" s="63" t="s">
        <v>736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>
      <c r="A471" s="63" t="s">
        <v>738</v>
      </c>
      <c r="B471" s="63" t="s">
        <v>739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741</v>
      </c>
      <c r="B472" s="63" t="s">
        <v>742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>
      <c r="A473" s="63" t="s">
        <v>744</v>
      </c>
      <c r="B473" s="63" t="s">
        <v>745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>
      <c r="A476" s="630" t="s">
        <v>150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customHeight="1">
      <c r="A477" s="63" t="s">
        <v>746</v>
      </c>
      <c r="B477" s="63" t="s">
        <v>747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749</v>
      </c>
      <c r="B478" s="63" t="s">
        <v>750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751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753</v>
      </c>
      <c r="B479" s="63" t="s">
        <v>754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customHeight="1">
      <c r="A483" s="63" t="s">
        <v>756</v>
      </c>
      <c r="B483" s="63" t="s">
        <v>757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759</v>
      </c>
      <c r="B484" s="63" t="s">
        <v>760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200</v>
      </c>
      <c r="Y484" s="55">
        <f>IFERROR(IF(X484="",0,CEILING((X484/$H484),1)*$H484),"")</f>
        <v>201.60000000000002</v>
      </c>
      <c r="Z484" s="41">
        <f>IFERROR(IF(Y484=0,"",ROUNDUP(Y484/H484,0)*0.00902),"")</f>
        <v>0.43296000000000001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212.85714285714286</v>
      </c>
      <c r="BN484" s="78">
        <f>IFERROR(Y484*I484/H484,"0")</f>
        <v>214.56</v>
      </c>
      <c r="BO484" s="78">
        <f>IFERROR(1/J484*(X484/H484),"0")</f>
        <v>0.36075036075036077</v>
      </c>
      <c r="BP484" s="78">
        <f>IFERROR(1/J484*(Y484/H484),"0")</f>
        <v>0.36363636363636365</v>
      </c>
    </row>
    <row r="485" spans="1:68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47.61904761904762</v>
      </c>
      <c r="Y485" s="43">
        <f>IFERROR(Y483/H483,"0")+IFERROR(Y484/H484,"0")</f>
        <v>48</v>
      </c>
      <c r="Z485" s="43">
        <f>IFERROR(IF(Z483="",0,Z483),"0")+IFERROR(IF(Z484="",0,Z484),"0")</f>
        <v>0.43296000000000001</v>
      </c>
      <c r="AA485" s="67"/>
      <c r="AB485" s="67"/>
      <c r="AC485" s="67"/>
    </row>
    <row r="486" spans="1:68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200</v>
      </c>
      <c r="Y486" s="43">
        <f>IFERROR(SUM(Y483:Y484),"0")</f>
        <v>201.60000000000002</v>
      </c>
      <c r="Z486" s="42"/>
      <c r="AA486" s="67"/>
      <c r="AB486" s="67"/>
      <c r="AC486" s="67"/>
    </row>
    <row r="487" spans="1:68" ht="14.25" customHeight="1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customHeight="1">
      <c r="A488" s="63" t="s">
        <v>762</v>
      </c>
      <c r="B488" s="63" t="s">
        <v>763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765</v>
      </c>
      <c r="B489" s="63" t="s">
        <v>766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customHeight="1">
      <c r="A493" s="63" t="s">
        <v>767</v>
      </c>
      <c r="B493" s="63" t="s">
        <v>768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770</v>
      </c>
      <c r="B494" s="63" t="s">
        <v>771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>
      <c r="A497" s="629" t="s">
        <v>773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customHeight="1">
      <c r="A498" s="630" t="s">
        <v>150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customHeight="1">
      <c r="A499" s="63" t="s">
        <v>774</v>
      </c>
      <c r="B499" s="63" t="s">
        <v>775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776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18080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18101.399999999998</v>
      </c>
      <c r="Z502" s="42"/>
      <c r="AA502" s="67"/>
      <c r="AB502" s="67"/>
      <c r="AC502" s="67"/>
    </row>
    <row r="503" spans="1:68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18799.435946275946</v>
      </c>
      <c r="Y503" s="43">
        <f>IFERROR(SUM(BN22:BN499),"0")</f>
        <v>18821.730000000003</v>
      </c>
      <c r="Z503" s="42"/>
      <c r="AA503" s="67"/>
      <c r="AB503" s="67"/>
      <c r="AC503" s="67"/>
    </row>
    <row r="504" spans="1:68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28</v>
      </c>
      <c r="Y504" s="44">
        <f>ROUNDUP(SUM(BP22:BP499),0)</f>
        <v>28</v>
      </c>
      <c r="Z504" s="42"/>
      <c r="AA504" s="67"/>
      <c r="AB504" s="67"/>
      <c r="AC504" s="67"/>
    </row>
    <row r="505" spans="1:68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19499.435946275946</v>
      </c>
      <c r="Y505" s="43">
        <f>GrossWeightTotalR+PalletQtyTotalR*25</f>
        <v>19521.730000000003</v>
      </c>
      <c r="Z505" s="42"/>
      <c r="AA505" s="67"/>
      <c r="AB505" s="67"/>
      <c r="AC505" s="67"/>
    </row>
    <row r="506" spans="1:68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1527.9381359381359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1530</v>
      </c>
      <c r="Z506" s="42"/>
      <c r="AA506" s="67"/>
      <c r="AB506" s="67"/>
      <c r="AC506" s="67"/>
    </row>
    <row r="507" spans="1:68" ht="14.25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30.572340000000004</v>
      </c>
      <c r="AA507" s="67"/>
      <c r="AB507" s="67"/>
      <c r="AC507" s="67"/>
    </row>
    <row r="508" spans="1:68" ht="13.5" thickBot="1"/>
    <row r="509" spans="1:68" ht="27" thickTop="1" thickBot="1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264</v>
      </c>
      <c r="J509" s="882" t="s">
        <v>264</v>
      </c>
      <c r="K509" s="882" t="s">
        <v>264</v>
      </c>
      <c r="L509" s="882" t="s">
        <v>264</v>
      </c>
      <c r="M509" s="882" t="s">
        <v>264</v>
      </c>
      <c r="N509" s="883"/>
      <c r="O509" s="882" t="s">
        <v>264</v>
      </c>
      <c r="P509" s="882" t="s">
        <v>264</v>
      </c>
      <c r="Q509" s="882" t="s">
        <v>264</v>
      </c>
      <c r="R509" s="882" t="s">
        <v>264</v>
      </c>
      <c r="S509" s="882" t="s">
        <v>264</v>
      </c>
      <c r="T509" s="882" t="s">
        <v>555</v>
      </c>
      <c r="U509" s="882" t="s">
        <v>555</v>
      </c>
      <c r="V509" s="882" t="s">
        <v>611</v>
      </c>
      <c r="W509" s="882" t="s">
        <v>611</v>
      </c>
      <c r="X509" s="882" t="s">
        <v>611</v>
      </c>
      <c r="Y509" s="882" t="s">
        <v>611</v>
      </c>
      <c r="Z509" s="85" t="s">
        <v>667</v>
      </c>
      <c r="AA509" s="882" t="s">
        <v>734</v>
      </c>
      <c r="AB509" s="882" t="s">
        <v>734</v>
      </c>
      <c r="AC509" s="60"/>
      <c r="AF509" s="1"/>
    </row>
    <row r="510" spans="1:68" ht="14.25" customHeight="1" thickTop="1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207</v>
      </c>
      <c r="G510" s="882" t="s">
        <v>240</v>
      </c>
      <c r="H510" s="882" t="s">
        <v>112</v>
      </c>
      <c r="I510" s="882" t="s">
        <v>265</v>
      </c>
      <c r="J510" s="882" t="s">
        <v>305</v>
      </c>
      <c r="K510" s="882" t="s">
        <v>365</v>
      </c>
      <c r="L510" s="882" t="s">
        <v>411</v>
      </c>
      <c r="M510" s="882" t="s">
        <v>427</v>
      </c>
      <c r="N510" s="1"/>
      <c r="O510" s="882" t="s">
        <v>441</v>
      </c>
      <c r="P510" s="882" t="s">
        <v>451</v>
      </c>
      <c r="Q510" s="882" t="s">
        <v>458</v>
      </c>
      <c r="R510" s="882" t="s">
        <v>463</v>
      </c>
      <c r="S510" s="882" t="s">
        <v>545</v>
      </c>
      <c r="T510" s="882" t="s">
        <v>556</v>
      </c>
      <c r="U510" s="882" t="s">
        <v>591</v>
      </c>
      <c r="V510" s="882" t="s">
        <v>612</v>
      </c>
      <c r="W510" s="882" t="s">
        <v>644</v>
      </c>
      <c r="X510" s="882" t="s">
        <v>659</v>
      </c>
      <c r="Y510" s="882" t="s">
        <v>663</v>
      </c>
      <c r="Z510" s="882" t="s">
        <v>667</v>
      </c>
      <c r="AA510" s="882" t="s">
        <v>734</v>
      </c>
      <c r="AB510" s="882" t="s">
        <v>773</v>
      </c>
      <c r="AC510" s="60"/>
      <c r="AF510" s="1"/>
    </row>
    <row r="511" spans="1:68" ht="13.5" thickBot="1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52">
        <f>IFERROR(Y87*1,"0")+IFERROR(Y88*1,"0")+IFERROR(Y89*1,"0")+IFERROR(Y93*1,"0")+IFERROR(Y94*1,"0")+IFERROR(Y95*1,"0")+IFERROR(Y96*1,"0")</f>
        <v>0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52">
        <f>IFERROR(Y127*1,"0")+IFERROR(Y128*1,"0")+IFERROR(Y132*1,"0")+IFERROR(Y133*1,"0")+IFERROR(Y137*1,"0")+IFERROR(Y138*1,"0")</f>
        <v>0</v>
      </c>
      <c r="H512" s="52">
        <f>IFERROR(Y143*1,"0")+IFERROR(Y147*1,"0")+IFERROR(Y148*1,"0")+IFERROR(Y149*1,"0")</f>
        <v>0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7009.8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10890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201.60000000000002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778</v>
      </c>
      <c r="H1" s="9"/>
    </row>
    <row r="3" spans="2:8">
      <c r="B3" s="53" t="s">
        <v>779</v>
      </c>
      <c r="C3" s="53" t="s">
        <v>45</v>
      </c>
      <c r="D3" s="53" t="s">
        <v>45</v>
      </c>
      <c r="E3" s="53" t="s">
        <v>45</v>
      </c>
    </row>
    <row r="4" spans="2:8">
      <c r="B4" s="53" t="s">
        <v>780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781</v>
      </c>
      <c r="D6" s="53" t="s">
        <v>782</v>
      </c>
      <c r="E6" s="53" t="s">
        <v>45</v>
      </c>
    </row>
    <row r="8" spans="2:8">
      <c r="B8" s="53" t="s">
        <v>76</v>
      </c>
      <c r="C8" s="53" t="s">
        <v>781</v>
      </c>
      <c r="D8" s="53" t="s">
        <v>45</v>
      </c>
      <c r="E8" s="53" t="s">
        <v>45</v>
      </c>
    </row>
    <row r="10" spans="2:8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2025-09-16T08:41:04Z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