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6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Z56" i="1" s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7" i="1"/>
  <c r="AD95" i="1"/>
  <c r="AD6" i="1" s="1"/>
  <c r="AD10" i="1"/>
  <c r="AD11" i="1"/>
  <c r="AD12" i="1"/>
  <c r="AD39" i="1"/>
  <c r="AD40" i="1"/>
  <c r="AD56" i="1"/>
  <c r="AD57" i="1"/>
  <c r="AD64" i="1"/>
  <c r="AD80" i="1"/>
  <c r="AD81" i="1"/>
  <c r="AD9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B6" i="1"/>
  <c r="AC6" i="1"/>
  <c r="AA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AL6" i="1" l="1"/>
  <c r="AM6" i="1"/>
  <c r="AJ6" i="1"/>
  <c r="Z50" i="1"/>
  <c r="AK6" i="1"/>
  <c r="AH6" i="1"/>
  <c r="AG6" i="1"/>
  <c r="AE6" i="1"/>
  <c r="O6" i="1"/>
  <c r="M6" i="1"/>
  <c r="L6" i="1"/>
  <c r="K6" i="1"/>
  <c r="J6" i="1"/>
</calcChain>
</file>

<file path=xl/sharedStrings.xml><?xml version="1.0" encoding="utf-8"?>
<sst xmlns="http://schemas.openxmlformats.org/spreadsheetml/2006/main" count="271" uniqueCount="144">
  <si>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</si>
  <si>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</si>
  <si>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</si>
  <si>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</si>
  <si>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</si>
  <si>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</si>
  <si>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</si>
  <si>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</si>
  <si>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</si>
  <si>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</si>
  <si>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</si>
  <si>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</si>
  <si>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</si>
  <si>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</si>
  <si>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</si>
  <si>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</si>
  <si>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</si>
  <si>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</si>
  <si>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</si>
  <si>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</si>
  <si>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</si>
  <si>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</si>
  <si>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</si>
  <si>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</si>
  <si>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</si>
  <si>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</si>
  <si>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</si>
  <si>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</si>
  <si>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</si>
  <si>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</si>
  <si>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</si>
  <si>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</si>
  <si>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</si>
  <si>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</si>
  <si>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</si>
  <si>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</si>
  <si>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</si>
  <si>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</si>
  <si>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</si>
  <si>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</si>
  <si>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</si>
  <si>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</si>
  <si>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</si>
  <si>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</si>
  <si>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</si>
  <si>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</si>
  <si>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</si>
  <si>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</si>
  <si>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</si>
  <si>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</si>
  <si>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</si>
  <si>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</si>
  <si>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</si>
  <si>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</si>
  <si>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</si>
  <si>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</si>
  <si>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</si>
  <si>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</si>
  <si>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</si>
  <si>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</si>
  <si>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</si>
  <si>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</si>
  <si>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</si>
  <si>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</si>
  <si>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</si>
  <si>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</si>
  <si>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</si>
  <si>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</si>
  <si>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</si>
  <si>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</si>
  <si>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</si>
  <si>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</si>
  <si>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</si>
  <si>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</si>
  <si>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</si>
  <si>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</si>
  <si>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</si>
  <si>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</si>
  <si>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</si>
  <si>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</si>
  <si>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</si>
  <si>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</si>
  <si>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</si>
  <si>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</si>
  <si>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</si>
  <si>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</si>
  <si>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</si>
  <si>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</si>
  <si>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</si>
  <si>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</si>
  <si>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</si>
  <si>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</si>
  <si>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</si>
  <si>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</si>
  <si>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</si>
  <si>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</si>
  <si>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</si>
  <si>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</si>
  <si>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</si>
  <si>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</si>
  <si>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</si>
  <si>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</si>
  <si>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</si>
  <si>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</si>
  <si>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</si>
  <si>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</si>
  <si>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</si>
  <si>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</si>
  <si>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</si>
  <si>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</si>
  <si>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</si>
  <si>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</si>
  <si>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</si>
  <si>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</si>
  <si>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</si>
  <si>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</si>
  <si>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</si>
  <si>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</si>
  <si>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</si>
  <si>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</si>
  <si>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</si>
  <si>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</si>
  <si>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</si>
  <si>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</si>
  <si>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</si>
  <si>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</si>
  <si>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</si>
  <si>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</si>
  <si>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</si>
  <si>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</si>
  <si>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</si>
  <si>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м1,8тник</t>
  </si>
  <si>
    <t>15,07,</t>
  </si>
  <si>
    <t>18,07,</t>
  </si>
  <si>
    <t>16,07,</t>
  </si>
  <si>
    <t>17,07,</t>
  </si>
  <si>
    <t>21,07,</t>
  </si>
  <si>
    <t>27,06,</t>
  </si>
  <si>
    <t>04,07,</t>
  </si>
  <si>
    <t>11,07,</t>
  </si>
  <si>
    <t>7,8т</t>
  </si>
  <si>
    <t>22,07-2</t>
  </si>
  <si>
    <t>22,07-1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</si>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</sst>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04.07.2025 - 11.07.2025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14,07,</v>
          </cell>
          <cell r="M5" t="str">
            <v>15,07,</v>
          </cell>
          <cell r="N5" t="str">
            <v>16,07,</v>
          </cell>
          <cell r="V5" t="str">
            <v>17,07,</v>
          </cell>
          <cell r="X5" t="str">
            <v>18,07,</v>
          </cell>
          <cell r="AE5" t="str">
            <v>20,06,</v>
          </cell>
          <cell r="AF5" t="str">
            <v>27,06,</v>
          </cell>
          <cell r="AG5" t="str">
            <v>04,07,</v>
          </cell>
          <cell r="AH5" t="str">
            <v>11,07,</v>
          </cell>
        </row>
        <row r="6">
          <cell r="E6">
            <v>152056.55900000001</v>
          </cell>
          <cell r="F6">
            <v>109466.27500000001</v>
          </cell>
          <cell r="J6">
            <v>152048.723</v>
          </cell>
          <cell r="K6">
            <v>7.8359999999999559</v>
          </cell>
          <cell r="L6">
            <v>13750</v>
          </cell>
          <cell r="M6">
            <v>28030</v>
          </cell>
          <cell r="N6">
            <v>29960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29350</v>
          </cell>
          <cell r="W6">
            <v>26363.711800000001</v>
          </cell>
          <cell r="X6">
            <v>30300</v>
          </cell>
          <cell r="AA6">
            <v>0</v>
          </cell>
          <cell r="AB6">
            <v>0</v>
          </cell>
          <cell r="AC6">
            <v>0</v>
          </cell>
          <cell r="AD6">
            <v>20238</v>
          </cell>
          <cell r="AE6">
            <v>27027.178400000008</v>
          </cell>
          <cell r="AF6">
            <v>26597.921600000012</v>
          </cell>
          <cell r="AG6">
            <v>28254.349000000013</v>
          </cell>
          <cell r="AH6">
            <v>19132.001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647.64200000000005</v>
          </cell>
          <cell r="D7">
            <v>693.40700000000004</v>
          </cell>
          <cell r="E7">
            <v>564.58500000000004</v>
          </cell>
          <cell r="F7">
            <v>765.66200000000003</v>
          </cell>
          <cell r="G7" t="str">
            <v>н</v>
          </cell>
          <cell r="H7">
            <v>1</v>
          </cell>
          <cell r="I7">
            <v>45</v>
          </cell>
          <cell r="J7">
            <v>566.15099999999995</v>
          </cell>
          <cell r="K7">
            <v>-1.5659999999999172</v>
          </cell>
          <cell r="L7">
            <v>0</v>
          </cell>
          <cell r="M7">
            <v>100</v>
          </cell>
          <cell r="N7">
            <v>100</v>
          </cell>
          <cell r="V7">
            <v>100</v>
          </cell>
          <cell r="W7">
            <v>112.917</v>
          </cell>
          <cell r="X7">
            <v>100</v>
          </cell>
          <cell r="Y7">
            <v>10.323175429740429</v>
          </cell>
          <cell r="Z7">
            <v>6.7807504627292614</v>
          </cell>
          <cell r="AD7">
            <v>0</v>
          </cell>
          <cell r="AE7">
            <v>107.78540000000001</v>
          </cell>
          <cell r="AF7">
            <v>112.1538</v>
          </cell>
          <cell r="AG7">
            <v>116.42840000000001</v>
          </cell>
          <cell r="AH7">
            <v>135.91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956.68799999999999</v>
          </cell>
          <cell r="D8">
            <v>738.98400000000004</v>
          </cell>
          <cell r="E8">
            <v>782.27700000000004</v>
          </cell>
          <cell r="F8">
            <v>905.11800000000005</v>
          </cell>
          <cell r="G8" t="str">
            <v>ябл</v>
          </cell>
          <cell r="H8">
            <v>1</v>
          </cell>
          <cell r="I8">
            <v>45</v>
          </cell>
          <cell r="J8">
            <v>788.63499999999999</v>
          </cell>
          <cell r="K8">
            <v>-6.3579999999999472</v>
          </cell>
          <cell r="L8">
            <v>0</v>
          </cell>
          <cell r="M8">
            <v>100</v>
          </cell>
          <cell r="N8">
            <v>120</v>
          </cell>
          <cell r="V8">
            <v>120</v>
          </cell>
          <cell r="W8">
            <v>156.4554</v>
          </cell>
          <cell r="X8">
            <v>180</v>
          </cell>
          <cell r="Y8">
            <v>9.1087811606374718</v>
          </cell>
          <cell r="Z8">
            <v>5.7851502728573134</v>
          </cell>
          <cell r="AD8">
            <v>0</v>
          </cell>
          <cell r="AE8">
            <v>305.1848</v>
          </cell>
          <cell r="AF8">
            <v>304.7226</v>
          </cell>
          <cell r="AG8">
            <v>198.3828</v>
          </cell>
          <cell r="AH8">
            <v>96.167000000000002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1593.7349999999999</v>
          </cell>
          <cell r="D9">
            <v>2816.8490000000002</v>
          </cell>
          <cell r="E9">
            <v>2757.123</v>
          </cell>
          <cell r="F9">
            <v>1641.223</v>
          </cell>
          <cell r="G9" t="str">
            <v>ткмай</v>
          </cell>
          <cell r="H9">
            <v>1</v>
          </cell>
          <cell r="I9">
            <v>45</v>
          </cell>
          <cell r="J9">
            <v>2733.2170000000001</v>
          </cell>
          <cell r="K9">
            <v>23.905999999999949</v>
          </cell>
          <cell r="L9">
            <v>800</v>
          </cell>
          <cell r="M9">
            <v>800</v>
          </cell>
          <cell r="N9">
            <v>500</v>
          </cell>
          <cell r="V9">
            <v>670</v>
          </cell>
          <cell r="W9">
            <v>551.42460000000005</v>
          </cell>
          <cell r="X9">
            <v>600</v>
          </cell>
          <cell r="Y9">
            <v>9.0877755544457024</v>
          </cell>
          <cell r="Z9">
            <v>2.9763325756594825</v>
          </cell>
          <cell r="AD9">
            <v>0</v>
          </cell>
          <cell r="AE9">
            <v>544.00900000000001</v>
          </cell>
          <cell r="AF9">
            <v>525.65539999999999</v>
          </cell>
          <cell r="AG9">
            <v>513.16380000000004</v>
          </cell>
          <cell r="AH9">
            <v>431.70100000000002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526</v>
          </cell>
          <cell r="D10">
            <v>7302</v>
          </cell>
          <cell r="E10">
            <v>5568</v>
          </cell>
          <cell r="F10">
            <v>2187</v>
          </cell>
          <cell r="G10" t="str">
            <v>ябл</v>
          </cell>
          <cell r="H10">
            <v>0.4</v>
          </cell>
          <cell r="I10">
            <v>45</v>
          </cell>
          <cell r="J10">
            <v>5638</v>
          </cell>
          <cell r="K10">
            <v>-70</v>
          </cell>
          <cell r="L10">
            <v>200</v>
          </cell>
          <cell r="M10">
            <v>700</v>
          </cell>
          <cell r="N10">
            <v>700</v>
          </cell>
          <cell r="V10">
            <v>700</v>
          </cell>
          <cell r="W10">
            <v>553.6</v>
          </cell>
          <cell r="X10">
            <v>600</v>
          </cell>
          <cell r="Y10">
            <v>9.1889450867052016</v>
          </cell>
          <cell r="Z10">
            <v>3.9505057803468207</v>
          </cell>
          <cell r="AD10">
            <v>2800</v>
          </cell>
          <cell r="AE10">
            <v>552.4</v>
          </cell>
          <cell r="AF10">
            <v>556</v>
          </cell>
          <cell r="AG10">
            <v>607.20000000000005</v>
          </cell>
          <cell r="AH10">
            <v>486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3375</v>
          </cell>
          <cell r="D11">
            <v>6785</v>
          </cell>
          <cell r="E11">
            <v>5294</v>
          </cell>
          <cell r="F11">
            <v>4754</v>
          </cell>
          <cell r="G11">
            <v>0</v>
          </cell>
          <cell r="H11">
            <v>0.45</v>
          </cell>
          <cell r="I11">
            <v>45</v>
          </cell>
          <cell r="J11">
            <v>5364</v>
          </cell>
          <cell r="K11">
            <v>-70</v>
          </cell>
          <cell r="L11">
            <v>0</v>
          </cell>
          <cell r="M11">
            <v>500</v>
          </cell>
          <cell r="N11">
            <v>700</v>
          </cell>
          <cell r="V11">
            <v>500</v>
          </cell>
          <cell r="W11">
            <v>792.4</v>
          </cell>
          <cell r="X11">
            <v>1000</v>
          </cell>
          <cell r="Y11">
            <v>9.4068652195860682</v>
          </cell>
          <cell r="Z11">
            <v>5.9994952044422014</v>
          </cell>
          <cell r="AD11">
            <v>1332</v>
          </cell>
          <cell r="AE11">
            <v>896</v>
          </cell>
          <cell r="AF11">
            <v>932.4</v>
          </cell>
          <cell r="AG11">
            <v>876.4</v>
          </cell>
          <cell r="AH11">
            <v>708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1707</v>
          </cell>
          <cell r="D12">
            <v>8998</v>
          </cell>
          <cell r="E12">
            <v>7847</v>
          </cell>
          <cell r="F12">
            <v>2729</v>
          </cell>
          <cell r="G12" t="str">
            <v>оконч</v>
          </cell>
          <cell r="H12">
            <v>0.45</v>
          </cell>
          <cell r="I12">
            <v>45</v>
          </cell>
          <cell r="J12">
            <v>7952</v>
          </cell>
          <cell r="K12">
            <v>-105</v>
          </cell>
          <cell r="L12">
            <v>1500</v>
          </cell>
          <cell r="M12">
            <v>1400</v>
          </cell>
          <cell r="N12">
            <v>1500</v>
          </cell>
          <cell r="V12">
            <v>1200</v>
          </cell>
          <cell r="W12">
            <v>1069</v>
          </cell>
          <cell r="X12">
            <v>1100</v>
          </cell>
          <cell r="Y12">
            <v>8.8203928905519184</v>
          </cell>
          <cell r="Z12">
            <v>2.5528531337698785</v>
          </cell>
          <cell r="AD12">
            <v>2502</v>
          </cell>
          <cell r="AE12">
            <v>912.4</v>
          </cell>
          <cell r="AF12">
            <v>900.2</v>
          </cell>
          <cell r="AG12">
            <v>1043</v>
          </cell>
          <cell r="AH12">
            <v>767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36</v>
          </cell>
          <cell r="D13">
            <v>101</v>
          </cell>
          <cell r="E13">
            <v>61</v>
          </cell>
          <cell r="F13">
            <v>76</v>
          </cell>
          <cell r="G13">
            <v>0</v>
          </cell>
          <cell r="H13">
            <v>0.4</v>
          </cell>
          <cell r="I13">
            <v>50</v>
          </cell>
          <cell r="J13">
            <v>62</v>
          </cell>
          <cell r="K13">
            <v>-1</v>
          </cell>
          <cell r="L13">
            <v>0</v>
          </cell>
          <cell r="M13">
            <v>0</v>
          </cell>
          <cell r="N13">
            <v>30</v>
          </cell>
          <cell r="W13">
            <v>12.2</v>
          </cell>
          <cell r="X13">
            <v>20</v>
          </cell>
          <cell r="Y13">
            <v>10.327868852459018</v>
          </cell>
          <cell r="Z13">
            <v>6.2295081967213122</v>
          </cell>
          <cell r="AD13">
            <v>0</v>
          </cell>
          <cell r="AE13">
            <v>12.2</v>
          </cell>
          <cell r="AF13">
            <v>12.2</v>
          </cell>
          <cell r="AG13">
            <v>14.2</v>
          </cell>
          <cell r="AH13">
            <v>6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163</v>
          </cell>
          <cell r="D14">
            <v>531</v>
          </cell>
          <cell r="E14">
            <v>312</v>
          </cell>
          <cell r="F14">
            <v>378</v>
          </cell>
          <cell r="G14">
            <v>0</v>
          </cell>
          <cell r="H14">
            <v>0.17</v>
          </cell>
          <cell r="I14">
            <v>180</v>
          </cell>
          <cell r="J14">
            <v>347</v>
          </cell>
          <cell r="K14">
            <v>-35</v>
          </cell>
          <cell r="L14">
            <v>0</v>
          </cell>
          <cell r="M14">
            <v>100</v>
          </cell>
          <cell r="N14">
            <v>200</v>
          </cell>
          <cell r="W14">
            <v>62.4</v>
          </cell>
          <cell r="X14">
            <v>200</v>
          </cell>
          <cell r="Y14">
            <v>14.070512820512821</v>
          </cell>
          <cell r="Z14">
            <v>6.0576923076923075</v>
          </cell>
          <cell r="AD14">
            <v>0</v>
          </cell>
          <cell r="AE14">
            <v>57.6</v>
          </cell>
          <cell r="AF14">
            <v>55.6</v>
          </cell>
          <cell r="AG14">
            <v>60</v>
          </cell>
          <cell r="AH14">
            <v>28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132</v>
          </cell>
          <cell r="D15">
            <v>519</v>
          </cell>
          <cell r="E15">
            <v>310</v>
          </cell>
          <cell r="F15">
            <v>333</v>
          </cell>
          <cell r="G15">
            <v>0</v>
          </cell>
          <cell r="H15">
            <v>0.3</v>
          </cell>
          <cell r="I15">
            <v>40</v>
          </cell>
          <cell r="J15">
            <v>322</v>
          </cell>
          <cell r="K15">
            <v>-12</v>
          </cell>
          <cell r="L15">
            <v>0</v>
          </cell>
          <cell r="M15">
            <v>30</v>
          </cell>
          <cell r="N15">
            <v>80</v>
          </cell>
          <cell r="V15">
            <v>70</v>
          </cell>
          <cell r="W15">
            <v>62</v>
          </cell>
          <cell r="X15">
            <v>70</v>
          </cell>
          <cell r="Y15">
            <v>9.4032258064516121</v>
          </cell>
          <cell r="Z15">
            <v>5.370967741935484</v>
          </cell>
          <cell r="AD15">
            <v>0</v>
          </cell>
          <cell r="AE15">
            <v>57.8</v>
          </cell>
          <cell r="AF15">
            <v>63.4</v>
          </cell>
          <cell r="AG15">
            <v>74.599999999999994</v>
          </cell>
          <cell r="AH15">
            <v>35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1111</v>
          </cell>
          <cell r="D16">
            <v>2086</v>
          </cell>
          <cell r="E16">
            <v>1494</v>
          </cell>
          <cell r="F16">
            <v>1677.8</v>
          </cell>
          <cell r="G16">
            <v>0</v>
          </cell>
          <cell r="H16">
            <v>0.17</v>
          </cell>
          <cell r="I16">
            <v>180</v>
          </cell>
          <cell r="J16">
            <v>1520</v>
          </cell>
          <cell r="K16">
            <v>-26</v>
          </cell>
          <cell r="L16">
            <v>0</v>
          </cell>
          <cell r="M16">
            <v>500</v>
          </cell>
          <cell r="N16">
            <v>1000</v>
          </cell>
          <cell r="W16">
            <v>298.8</v>
          </cell>
          <cell r="X16">
            <v>1000</v>
          </cell>
          <cell r="Y16">
            <v>13.981927710843374</v>
          </cell>
          <cell r="Z16">
            <v>5.6151271753681389</v>
          </cell>
          <cell r="AD16">
            <v>0</v>
          </cell>
          <cell r="AE16">
            <v>293.8</v>
          </cell>
          <cell r="AF16">
            <v>278.60000000000002</v>
          </cell>
          <cell r="AG16">
            <v>306.8</v>
          </cell>
          <cell r="AH16">
            <v>172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30</v>
          </cell>
          <cell r="D17">
            <v>1273</v>
          </cell>
          <cell r="E17">
            <v>721</v>
          </cell>
          <cell r="F17">
            <v>577</v>
          </cell>
          <cell r="G17">
            <v>0</v>
          </cell>
          <cell r="H17">
            <v>0.35</v>
          </cell>
          <cell r="I17">
            <v>45</v>
          </cell>
          <cell r="J17">
            <v>730</v>
          </cell>
          <cell r="K17">
            <v>-9</v>
          </cell>
          <cell r="L17">
            <v>200</v>
          </cell>
          <cell r="M17">
            <v>170</v>
          </cell>
          <cell r="N17">
            <v>100</v>
          </cell>
          <cell r="V17">
            <v>150</v>
          </cell>
          <cell r="W17">
            <v>144.19999999999999</v>
          </cell>
          <cell r="X17">
            <v>150</v>
          </cell>
          <cell r="Y17">
            <v>9.3411927877947303</v>
          </cell>
          <cell r="Z17">
            <v>4.0013869625520115</v>
          </cell>
          <cell r="AD17">
            <v>0</v>
          </cell>
          <cell r="AE17">
            <v>106.8</v>
          </cell>
          <cell r="AF17">
            <v>121.4</v>
          </cell>
          <cell r="AG17">
            <v>153.4</v>
          </cell>
          <cell r="AH17">
            <v>112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74</v>
          </cell>
          <cell r="D18">
            <v>205</v>
          </cell>
          <cell r="E18">
            <v>103</v>
          </cell>
          <cell r="F18">
            <v>170</v>
          </cell>
          <cell r="G18" t="str">
            <v>н</v>
          </cell>
          <cell r="H18">
            <v>0.35</v>
          </cell>
          <cell r="I18">
            <v>45</v>
          </cell>
          <cell r="J18">
            <v>118</v>
          </cell>
          <cell r="K18">
            <v>-15</v>
          </cell>
          <cell r="L18">
            <v>0</v>
          </cell>
          <cell r="M18">
            <v>20</v>
          </cell>
          <cell r="N18">
            <v>0</v>
          </cell>
          <cell r="W18">
            <v>20.6</v>
          </cell>
          <cell r="X18">
            <v>20</v>
          </cell>
          <cell r="Y18">
            <v>10.194174757281553</v>
          </cell>
          <cell r="Z18">
            <v>8.2524271844660184</v>
          </cell>
          <cell r="AD18">
            <v>0</v>
          </cell>
          <cell r="AE18">
            <v>24.4</v>
          </cell>
          <cell r="AF18">
            <v>24.2</v>
          </cell>
          <cell r="AG18">
            <v>28.2</v>
          </cell>
          <cell r="AH18">
            <v>11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306</v>
          </cell>
          <cell r="D19">
            <v>118</v>
          </cell>
          <cell r="E19">
            <v>152</v>
          </cell>
          <cell r="F19">
            <v>269</v>
          </cell>
          <cell r="G19">
            <v>0</v>
          </cell>
          <cell r="H19">
            <v>0.35</v>
          </cell>
          <cell r="I19">
            <v>45</v>
          </cell>
          <cell r="J19">
            <v>155</v>
          </cell>
          <cell r="K19">
            <v>-3</v>
          </cell>
          <cell r="L19">
            <v>0</v>
          </cell>
          <cell r="M19">
            <v>0</v>
          </cell>
          <cell r="N19">
            <v>0</v>
          </cell>
          <cell r="W19">
            <v>30.4</v>
          </cell>
          <cell r="X19">
            <v>20</v>
          </cell>
          <cell r="Y19">
            <v>9.5065789473684212</v>
          </cell>
          <cell r="Z19">
            <v>8.8486842105263168</v>
          </cell>
          <cell r="AD19">
            <v>0</v>
          </cell>
          <cell r="AE19">
            <v>97</v>
          </cell>
          <cell r="AF19">
            <v>68.400000000000006</v>
          </cell>
          <cell r="AG19">
            <v>46.8</v>
          </cell>
          <cell r="AH19">
            <v>12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382</v>
          </cell>
          <cell r="D20">
            <v>1062</v>
          </cell>
          <cell r="E20">
            <v>659</v>
          </cell>
          <cell r="F20">
            <v>466</v>
          </cell>
          <cell r="G20">
            <v>0</v>
          </cell>
          <cell r="H20">
            <v>0.35</v>
          </cell>
          <cell r="I20">
            <v>45</v>
          </cell>
          <cell r="J20">
            <v>664</v>
          </cell>
          <cell r="K20">
            <v>-5</v>
          </cell>
          <cell r="L20">
            <v>150</v>
          </cell>
          <cell r="M20">
            <v>200</v>
          </cell>
          <cell r="N20">
            <v>60</v>
          </cell>
          <cell r="V20">
            <v>200</v>
          </cell>
          <cell r="W20">
            <v>131.80000000000001</v>
          </cell>
          <cell r="X20">
            <v>200</v>
          </cell>
          <cell r="Y20">
            <v>9.6813353566009095</v>
          </cell>
          <cell r="Z20">
            <v>3.5356600910470406</v>
          </cell>
          <cell r="AD20">
            <v>0</v>
          </cell>
          <cell r="AE20">
            <v>118.8</v>
          </cell>
          <cell r="AF20">
            <v>121.2</v>
          </cell>
          <cell r="AG20">
            <v>126.4</v>
          </cell>
          <cell r="AH20">
            <v>153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306.24099999999999</v>
          </cell>
          <cell r="D21">
            <v>657.00199999999995</v>
          </cell>
          <cell r="E21">
            <v>625.61500000000001</v>
          </cell>
          <cell r="F21">
            <v>313.786</v>
          </cell>
          <cell r="G21">
            <v>0</v>
          </cell>
          <cell r="H21">
            <v>1</v>
          </cell>
          <cell r="I21">
            <v>50</v>
          </cell>
          <cell r="J21">
            <v>617.35599999999999</v>
          </cell>
          <cell r="K21">
            <v>8.2590000000000146</v>
          </cell>
          <cell r="L21">
            <v>270</v>
          </cell>
          <cell r="M21">
            <v>220</v>
          </cell>
          <cell r="N21">
            <v>80</v>
          </cell>
          <cell r="V21">
            <v>120</v>
          </cell>
          <cell r="W21">
            <v>125.123</v>
          </cell>
          <cell r="X21">
            <v>150</v>
          </cell>
          <cell r="Y21">
            <v>9.2212143251040981</v>
          </cell>
          <cell r="Z21">
            <v>2.5078203048200569</v>
          </cell>
          <cell r="AD21">
            <v>0</v>
          </cell>
          <cell r="AE21">
            <v>104.7734</v>
          </cell>
          <cell r="AF21">
            <v>102.8984</v>
          </cell>
          <cell r="AG21">
            <v>109.8638</v>
          </cell>
          <cell r="AH21">
            <v>75.781999999999996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2997.13</v>
          </cell>
          <cell r="D22">
            <v>7458.4369999999999</v>
          </cell>
          <cell r="E22">
            <v>5008.6350000000002</v>
          </cell>
          <cell r="F22">
            <v>5276.1469999999999</v>
          </cell>
          <cell r="G22" t="str">
            <v>ткмай</v>
          </cell>
          <cell r="H22">
            <v>1</v>
          </cell>
          <cell r="I22">
            <v>50</v>
          </cell>
          <cell r="J22">
            <v>5141.7039999999997</v>
          </cell>
          <cell r="K22">
            <v>-133.06899999999951</v>
          </cell>
          <cell r="L22">
            <v>0</v>
          </cell>
          <cell r="M22">
            <v>1200</v>
          </cell>
          <cell r="N22">
            <v>1000</v>
          </cell>
          <cell r="V22">
            <v>1000</v>
          </cell>
          <cell r="W22">
            <v>1001.7270000000001</v>
          </cell>
          <cell r="X22">
            <v>1000</v>
          </cell>
          <cell r="Y22">
            <v>9.4598099082883866</v>
          </cell>
          <cell r="Z22">
            <v>5.267050803262765</v>
          </cell>
          <cell r="AD22">
            <v>0</v>
          </cell>
          <cell r="AE22">
            <v>1069.6772000000001</v>
          </cell>
          <cell r="AF22">
            <v>1122.0922</v>
          </cell>
          <cell r="AG22">
            <v>1206.2244000000001</v>
          </cell>
          <cell r="AH22">
            <v>733.91899999999998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116.712</v>
          </cell>
          <cell r="D23">
            <v>618.93700000000001</v>
          </cell>
          <cell r="E23">
            <v>383.851</v>
          </cell>
          <cell r="F23">
            <v>338.94499999999999</v>
          </cell>
          <cell r="G23">
            <v>0</v>
          </cell>
          <cell r="H23">
            <v>1</v>
          </cell>
          <cell r="I23">
            <v>50</v>
          </cell>
          <cell r="J23">
            <v>405.91899999999998</v>
          </cell>
          <cell r="K23">
            <v>-22.067999999999984</v>
          </cell>
          <cell r="L23">
            <v>90</v>
          </cell>
          <cell r="M23">
            <v>100</v>
          </cell>
          <cell r="N23">
            <v>80</v>
          </cell>
          <cell r="W23">
            <v>76.770200000000003</v>
          </cell>
          <cell r="X23">
            <v>100</v>
          </cell>
          <cell r="Y23">
            <v>9.2346379194010169</v>
          </cell>
          <cell r="Z23">
            <v>4.4150594892288932</v>
          </cell>
          <cell r="AD23">
            <v>0</v>
          </cell>
          <cell r="AE23">
            <v>90.698000000000008</v>
          </cell>
          <cell r="AF23">
            <v>71.667999999999992</v>
          </cell>
          <cell r="AG23">
            <v>84.124600000000001</v>
          </cell>
          <cell r="AH23">
            <v>35.328000000000003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544.83699999999999</v>
          </cell>
          <cell r="D24">
            <v>2127.9650000000001</v>
          </cell>
          <cell r="E24">
            <v>1280.3800000000001</v>
          </cell>
          <cell r="F24">
            <v>1354.854</v>
          </cell>
          <cell r="G24">
            <v>0</v>
          </cell>
          <cell r="H24">
            <v>1</v>
          </cell>
          <cell r="I24">
            <v>60</v>
          </cell>
          <cell r="J24">
            <v>1319.6279999999999</v>
          </cell>
          <cell r="K24">
            <v>-39.24799999999982</v>
          </cell>
          <cell r="L24">
            <v>0</v>
          </cell>
          <cell r="M24">
            <v>380</v>
          </cell>
          <cell r="N24">
            <v>200</v>
          </cell>
          <cell r="V24">
            <v>150</v>
          </cell>
          <cell r="W24">
            <v>256.07600000000002</v>
          </cell>
          <cell r="X24">
            <v>300</v>
          </cell>
          <cell r="Y24">
            <v>9.3130711195113953</v>
          </cell>
          <cell r="Z24">
            <v>5.2908277230197278</v>
          </cell>
          <cell r="AD24">
            <v>0</v>
          </cell>
          <cell r="AE24">
            <v>256.99760000000003</v>
          </cell>
          <cell r="AF24">
            <v>269.19319999999999</v>
          </cell>
          <cell r="AG24">
            <v>309.36840000000001</v>
          </cell>
          <cell r="AH24">
            <v>168.02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198.834</v>
          </cell>
          <cell r="D25">
            <v>1028.204</v>
          </cell>
          <cell r="E25">
            <v>715.79600000000005</v>
          </cell>
          <cell r="F25">
            <v>494.47300000000001</v>
          </cell>
          <cell r="G25">
            <v>0</v>
          </cell>
          <cell r="H25">
            <v>1</v>
          </cell>
          <cell r="I25">
            <v>50</v>
          </cell>
          <cell r="J25">
            <v>717.77200000000005</v>
          </cell>
          <cell r="K25">
            <v>-1.9759999999999991</v>
          </cell>
          <cell r="L25">
            <v>220</v>
          </cell>
          <cell r="M25">
            <v>210</v>
          </cell>
          <cell r="N25">
            <v>150</v>
          </cell>
          <cell r="V25">
            <v>80</v>
          </cell>
          <cell r="W25">
            <v>143.1592</v>
          </cell>
          <cell r="X25">
            <v>150</v>
          </cell>
          <cell r="Y25">
            <v>9.1120444931237383</v>
          </cell>
          <cell r="Z25">
            <v>3.4540078458108177</v>
          </cell>
          <cell r="AD25">
            <v>0</v>
          </cell>
          <cell r="AE25">
            <v>118.86620000000001</v>
          </cell>
          <cell r="AF25">
            <v>115.4734</v>
          </cell>
          <cell r="AG25">
            <v>141.06800000000001</v>
          </cell>
          <cell r="AH25">
            <v>70.658000000000001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147.084</v>
          </cell>
          <cell r="D26">
            <v>203.22499999999999</v>
          </cell>
          <cell r="E26">
            <v>174.79</v>
          </cell>
          <cell r="F26">
            <v>172</v>
          </cell>
          <cell r="G26">
            <v>0</v>
          </cell>
          <cell r="H26">
            <v>1</v>
          </cell>
          <cell r="I26">
            <v>60</v>
          </cell>
          <cell r="J26">
            <v>168.26400000000001</v>
          </cell>
          <cell r="K26">
            <v>6.525999999999982</v>
          </cell>
          <cell r="L26">
            <v>0</v>
          </cell>
          <cell r="M26">
            <v>30</v>
          </cell>
          <cell r="N26">
            <v>40</v>
          </cell>
          <cell r="V26">
            <v>50</v>
          </cell>
          <cell r="W26">
            <v>34.957999999999998</v>
          </cell>
          <cell r="X26">
            <v>50</v>
          </cell>
          <cell r="Y26">
            <v>9.7831683734767445</v>
          </cell>
          <cell r="Z26">
            <v>4.920189942216374</v>
          </cell>
          <cell r="AD26">
            <v>0</v>
          </cell>
          <cell r="AE26">
            <v>40.3748</v>
          </cell>
          <cell r="AF26">
            <v>41.505800000000001</v>
          </cell>
          <cell r="AG26">
            <v>37.930399999999999</v>
          </cell>
          <cell r="AH26">
            <v>23.658000000000001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108.386</v>
          </cell>
          <cell r="D27">
            <v>217.21600000000001</v>
          </cell>
          <cell r="E27">
            <v>171.38800000000001</v>
          </cell>
          <cell r="F27">
            <v>149.833</v>
          </cell>
          <cell r="G27">
            <v>0</v>
          </cell>
          <cell r="H27">
            <v>1</v>
          </cell>
          <cell r="I27">
            <v>60</v>
          </cell>
          <cell r="J27">
            <v>187.33199999999999</v>
          </cell>
          <cell r="K27">
            <v>-15.943999999999988</v>
          </cell>
          <cell r="L27">
            <v>30</v>
          </cell>
          <cell r="M27">
            <v>60</v>
          </cell>
          <cell r="N27">
            <v>30</v>
          </cell>
          <cell r="V27">
            <v>20</v>
          </cell>
          <cell r="W27">
            <v>34.2776</v>
          </cell>
          <cell r="X27">
            <v>30</v>
          </cell>
          <cell r="Y27">
            <v>9.3306707587462352</v>
          </cell>
          <cell r="Z27">
            <v>4.3711636754031788</v>
          </cell>
          <cell r="AD27">
            <v>0</v>
          </cell>
          <cell r="AE27">
            <v>32.940600000000003</v>
          </cell>
          <cell r="AF27">
            <v>36.22</v>
          </cell>
          <cell r="AG27">
            <v>36.083199999999998</v>
          </cell>
          <cell r="AH27">
            <v>18.545000000000002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341.64800000000002</v>
          </cell>
          <cell r="D28">
            <v>544.85699999999997</v>
          </cell>
          <cell r="E28">
            <v>642.91700000000003</v>
          </cell>
          <cell r="F28">
            <v>237.46100000000001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633.33900000000006</v>
          </cell>
          <cell r="K28">
            <v>9.5779999999999745</v>
          </cell>
          <cell r="L28">
            <v>200</v>
          </cell>
          <cell r="M28">
            <v>200</v>
          </cell>
          <cell r="N28">
            <v>190</v>
          </cell>
          <cell r="V28">
            <v>200</v>
          </cell>
          <cell r="W28">
            <v>128.58340000000001</v>
          </cell>
          <cell r="X28">
            <v>150</v>
          </cell>
          <cell r="Y28">
            <v>9.1571773650408996</v>
          </cell>
          <cell r="Z28">
            <v>1.8467469362297155</v>
          </cell>
          <cell r="AD28">
            <v>0</v>
          </cell>
          <cell r="AE28">
            <v>119.16500000000001</v>
          </cell>
          <cell r="AF28">
            <v>107.39680000000001</v>
          </cell>
          <cell r="AG28">
            <v>98.166799999999995</v>
          </cell>
          <cell r="AH28">
            <v>94.066999999999993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117.441</v>
          </cell>
          <cell r="D29">
            <v>180.03100000000001</v>
          </cell>
          <cell r="E29">
            <v>116.348</v>
          </cell>
          <cell r="F29">
            <v>175.46700000000001</v>
          </cell>
          <cell r="G29">
            <v>0</v>
          </cell>
          <cell r="H29">
            <v>1</v>
          </cell>
          <cell r="I29">
            <v>30</v>
          </cell>
          <cell r="J29">
            <v>114.825</v>
          </cell>
          <cell r="K29">
            <v>1.5229999999999961</v>
          </cell>
          <cell r="L29">
            <v>0</v>
          </cell>
          <cell r="M29">
            <v>20</v>
          </cell>
          <cell r="N29">
            <v>0</v>
          </cell>
          <cell r="W29">
            <v>23.269600000000001</v>
          </cell>
          <cell r="X29">
            <v>20</v>
          </cell>
          <cell r="Y29">
            <v>9.2595919139134324</v>
          </cell>
          <cell r="Z29">
            <v>7.5406109258431604</v>
          </cell>
          <cell r="AD29">
            <v>0</v>
          </cell>
          <cell r="AE29">
            <v>29.227600000000002</v>
          </cell>
          <cell r="AF29">
            <v>33.618600000000001</v>
          </cell>
          <cell r="AG29">
            <v>33.681400000000004</v>
          </cell>
          <cell r="AH29">
            <v>15.84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91.442999999999998</v>
          </cell>
          <cell r="D30">
            <v>266.89699999999999</v>
          </cell>
          <cell r="E30">
            <v>180.16499999999999</v>
          </cell>
          <cell r="F30">
            <v>178.17500000000001</v>
          </cell>
          <cell r="G30" t="str">
            <v>н</v>
          </cell>
          <cell r="H30">
            <v>1</v>
          </cell>
          <cell r="I30">
            <v>30</v>
          </cell>
          <cell r="J30">
            <v>175.018</v>
          </cell>
          <cell r="K30">
            <v>5.1469999999999914</v>
          </cell>
          <cell r="L30">
            <v>0</v>
          </cell>
          <cell r="M30">
            <v>30</v>
          </cell>
          <cell r="N30">
            <v>80</v>
          </cell>
          <cell r="W30">
            <v>36.033000000000001</v>
          </cell>
          <cell r="X30">
            <v>40</v>
          </cell>
          <cell r="Y30">
            <v>9.1076235672855432</v>
          </cell>
          <cell r="Z30">
            <v>4.9447728471123691</v>
          </cell>
          <cell r="AD30">
            <v>0</v>
          </cell>
          <cell r="AE30">
            <v>47.781999999999996</v>
          </cell>
          <cell r="AF30">
            <v>35.608600000000003</v>
          </cell>
          <cell r="AG30">
            <v>42.742399999999996</v>
          </cell>
          <cell r="AH30">
            <v>16.187999999999999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2096.721</v>
          </cell>
          <cell r="D31">
            <v>955.61599999999999</v>
          </cell>
          <cell r="E31">
            <v>1938.2909999999999</v>
          </cell>
          <cell r="F31">
            <v>1071.57</v>
          </cell>
          <cell r="G31" t="str">
            <v>ткмай</v>
          </cell>
          <cell r="H31">
            <v>1</v>
          </cell>
          <cell r="I31">
            <v>30</v>
          </cell>
          <cell r="J31">
            <v>1966.7080000000001</v>
          </cell>
          <cell r="K31">
            <v>-28.417000000000144</v>
          </cell>
          <cell r="L31">
            <v>500</v>
          </cell>
          <cell r="M31">
            <v>500</v>
          </cell>
          <cell r="N31">
            <v>150</v>
          </cell>
          <cell r="V31">
            <v>700</v>
          </cell>
          <cell r="W31">
            <v>387.65819999999997</v>
          </cell>
          <cell r="X31">
            <v>600</v>
          </cell>
          <cell r="Y31">
            <v>9.0842138770700576</v>
          </cell>
          <cell r="Z31">
            <v>2.7642134230618622</v>
          </cell>
          <cell r="AD31">
            <v>0</v>
          </cell>
          <cell r="AE31">
            <v>422.00839999999999</v>
          </cell>
          <cell r="AF31">
            <v>374.85640000000001</v>
          </cell>
          <cell r="AG31">
            <v>328.80219999999997</v>
          </cell>
          <cell r="AH31">
            <v>406.65100000000001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109.63800000000001</v>
          </cell>
          <cell r="D32">
            <v>84.116</v>
          </cell>
          <cell r="E32">
            <v>100.935</v>
          </cell>
          <cell r="F32">
            <v>89.950999999999993</v>
          </cell>
          <cell r="G32">
            <v>0</v>
          </cell>
          <cell r="H32">
            <v>1</v>
          </cell>
          <cell r="I32">
            <v>40</v>
          </cell>
          <cell r="J32">
            <v>94.9</v>
          </cell>
          <cell r="K32">
            <v>6.0349999999999966</v>
          </cell>
          <cell r="L32">
            <v>0</v>
          </cell>
          <cell r="M32">
            <v>0</v>
          </cell>
          <cell r="N32">
            <v>80</v>
          </cell>
          <cell r="W32">
            <v>20.187000000000001</v>
          </cell>
          <cell r="X32">
            <v>30</v>
          </cell>
          <cell r="Y32">
            <v>9.9049388220141665</v>
          </cell>
          <cell r="Z32">
            <v>4.4558874523208001</v>
          </cell>
          <cell r="AD32">
            <v>0</v>
          </cell>
          <cell r="AE32">
            <v>20.662200000000002</v>
          </cell>
          <cell r="AF32">
            <v>14.075999999999999</v>
          </cell>
          <cell r="AG32">
            <v>17.1296</v>
          </cell>
          <cell r="AH32">
            <v>7.1740000000000004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349.892</v>
          </cell>
          <cell r="D33">
            <v>203.50399999999999</v>
          </cell>
          <cell r="E33">
            <v>339.76900000000001</v>
          </cell>
          <cell r="F33">
            <v>212.10900000000001</v>
          </cell>
          <cell r="G33" t="str">
            <v>н</v>
          </cell>
          <cell r="H33">
            <v>1</v>
          </cell>
          <cell r="I33">
            <v>35</v>
          </cell>
          <cell r="J33">
            <v>350.57600000000002</v>
          </cell>
          <cell r="K33">
            <v>-10.807000000000016</v>
          </cell>
          <cell r="L33">
            <v>200</v>
          </cell>
          <cell r="M33">
            <v>50</v>
          </cell>
          <cell r="N33">
            <v>50</v>
          </cell>
          <cell r="V33">
            <v>60</v>
          </cell>
          <cell r="W33">
            <v>67.953800000000001</v>
          </cell>
          <cell r="X33">
            <v>60</v>
          </cell>
          <cell r="Y33">
            <v>9.3020405039894758</v>
          </cell>
          <cell r="Z33">
            <v>3.1213706959728524</v>
          </cell>
          <cell r="AD33">
            <v>0</v>
          </cell>
          <cell r="AE33">
            <v>47.894999999999996</v>
          </cell>
          <cell r="AF33">
            <v>68.765200000000007</v>
          </cell>
          <cell r="AG33">
            <v>49.057200000000002</v>
          </cell>
          <cell r="AH33">
            <v>18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58.073</v>
          </cell>
          <cell r="D34">
            <v>239.53399999999999</v>
          </cell>
          <cell r="E34">
            <v>137.98599999999999</v>
          </cell>
          <cell r="F34">
            <v>152.51499999999999</v>
          </cell>
          <cell r="G34">
            <v>0</v>
          </cell>
          <cell r="H34">
            <v>1</v>
          </cell>
          <cell r="I34">
            <v>30</v>
          </cell>
          <cell r="J34">
            <v>142.352</v>
          </cell>
          <cell r="K34">
            <v>-4.3660000000000139</v>
          </cell>
          <cell r="L34">
            <v>0</v>
          </cell>
          <cell r="M34">
            <v>20</v>
          </cell>
          <cell r="N34">
            <v>40</v>
          </cell>
          <cell r="V34">
            <v>10</v>
          </cell>
          <cell r="W34">
            <v>27.597199999999997</v>
          </cell>
          <cell r="X34">
            <v>30</v>
          </cell>
          <cell r="Y34">
            <v>9.1500224660472806</v>
          </cell>
          <cell r="Z34">
            <v>5.5264664531184327</v>
          </cell>
          <cell r="AD34">
            <v>0</v>
          </cell>
          <cell r="AE34">
            <v>31.408999999999999</v>
          </cell>
          <cell r="AF34">
            <v>25.221399999999999</v>
          </cell>
          <cell r="AG34">
            <v>31.674799999999998</v>
          </cell>
          <cell r="AH34">
            <v>12.768000000000001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20.532</v>
          </cell>
          <cell r="D35">
            <v>36.643000000000001</v>
          </cell>
          <cell r="E35">
            <v>17.055</v>
          </cell>
          <cell r="F35">
            <v>18.344999999999999</v>
          </cell>
          <cell r="G35" t="str">
            <v>н</v>
          </cell>
          <cell r="H35">
            <v>1</v>
          </cell>
          <cell r="I35">
            <v>45</v>
          </cell>
          <cell r="J35">
            <v>25.024000000000001</v>
          </cell>
          <cell r="K35">
            <v>-7.9690000000000012</v>
          </cell>
          <cell r="L35">
            <v>20</v>
          </cell>
          <cell r="M35">
            <v>0</v>
          </cell>
          <cell r="N35">
            <v>0</v>
          </cell>
          <cell r="W35">
            <v>3.411</v>
          </cell>
          <cell r="Y35">
            <v>11.24157138669012</v>
          </cell>
          <cell r="Z35">
            <v>5.3781882145998239</v>
          </cell>
          <cell r="AD35">
            <v>0</v>
          </cell>
          <cell r="AE35">
            <v>5.8301999999999996</v>
          </cell>
          <cell r="AF35">
            <v>1.7873999999999999</v>
          </cell>
          <cell r="AG35">
            <v>4.6256000000000004</v>
          </cell>
          <cell r="AH35">
            <v>3.6629999999999998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15.856</v>
          </cell>
          <cell r="D36">
            <v>21.135000000000002</v>
          </cell>
          <cell r="E36">
            <v>18.582000000000001</v>
          </cell>
          <cell r="F36">
            <v>-0.92700000000000005</v>
          </cell>
          <cell r="G36" t="str">
            <v>н</v>
          </cell>
          <cell r="H36">
            <v>1</v>
          </cell>
          <cell r="I36">
            <v>45</v>
          </cell>
          <cell r="J36">
            <v>17.2</v>
          </cell>
          <cell r="K36">
            <v>1.3820000000000014</v>
          </cell>
          <cell r="L36">
            <v>20</v>
          </cell>
          <cell r="M36">
            <v>0</v>
          </cell>
          <cell r="N36">
            <v>10</v>
          </cell>
          <cell r="W36">
            <v>3.7164000000000001</v>
          </cell>
          <cell r="X36">
            <v>10</v>
          </cell>
          <cell r="Y36">
            <v>10.513669142180605</v>
          </cell>
          <cell r="Z36">
            <v>-0.24943493703584113</v>
          </cell>
          <cell r="AD36">
            <v>0</v>
          </cell>
          <cell r="AE36">
            <v>2.0135999999999998</v>
          </cell>
          <cell r="AF36">
            <v>2.9973999999999998</v>
          </cell>
          <cell r="AG36">
            <v>2.7603999999999997</v>
          </cell>
          <cell r="AH36">
            <v>0.92700000000000005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18.707999999999998</v>
          </cell>
          <cell r="D37">
            <v>8.1509999999999998</v>
          </cell>
          <cell r="E37">
            <v>19.532</v>
          </cell>
          <cell r="F37">
            <v>5.532</v>
          </cell>
          <cell r="G37" t="str">
            <v>н</v>
          </cell>
          <cell r="H37">
            <v>1</v>
          </cell>
          <cell r="I37">
            <v>45</v>
          </cell>
          <cell r="J37">
            <v>18.8</v>
          </cell>
          <cell r="K37">
            <v>0.73199999999999932</v>
          </cell>
          <cell r="L37">
            <v>20</v>
          </cell>
          <cell r="M37">
            <v>10</v>
          </cell>
          <cell r="N37">
            <v>0</v>
          </cell>
          <cell r="W37">
            <v>3.9064000000000001</v>
          </cell>
          <cell r="X37">
            <v>10</v>
          </cell>
          <cell r="Y37">
            <v>11.655744419414294</v>
          </cell>
          <cell r="Z37">
            <v>1.4161376203153799</v>
          </cell>
          <cell r="AD37">
            <v>0</v>
          </cell>
          <cell r="AE37">
            <v>3.8991999999999996</v>
          </cell>
          <cell r="AF37">
            <v>2.9750000000000001</v>
          </cell>
          <cell r="AG37">
            <v>2.226</v>
          </cell>
          <cell r="AH37">
            <v>0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1706</v>
          </cell>
          <cell r="D38">
            <v>2624</v>
          </cell>
          <cell r="E38">
            <v>1650</v>
          </cell>
          <cell r="F38">
            <v>1131</v>
          </cell>
          <cell r="G38" t="str">
            <v>отк</v>
          </cell>
          <cell r="H38">
            <v>0.35</v>
          </cell>
          <cell r="I38">
            <v>40</v>
          </cell>
          <cell r="J38">
            <v>1654</v>
          </cell>
          <cell r="K38">
            <v>-4</v>
          </cell>
          <cell r="L38">
            <v>350</v>
          </cell>
          <cell r="M38">
            <v>400</v>
          </cell>
          <cell r="N38">
            <v>200</v>
          </cell>
          <cell r="V38">
            <v>600</v>
          </cell>
          <cell r="W38">
            <v>330</v>
          </cell>
          <cell r="X38">
            <v>500</v>
          </cell>
          <cell r="Y38">
            <v>9.6393939393939387</v>
          </cell>
          <cell r="Z38">
            <v>3.4272727272727272</v>
          </cell>
          <cell r="AD38">
            <v>0</v>
          </cell>
          <cell r="AE38">
            <v>301.60000000000002</v>
          </cell>
          <cell r="AF38">
            <v>292.60000000000002</v>
          </cell>
          <cell r="AG38">
            <v>260</v>
          </cell>
          <cell r="AH38">
            <v>323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1395</v>
          </cell>
          <cell r="D39">
            <v>6843</v>
          </cell>
          <cell r="E39">
            <v>5207</v>
          </cell>
          <cell r="F39">
            <v>2940</v>
          </cell>
          <cell r="G39">
            <v>0</v>
          </cell>
          <cell r="H39">
            <v>0.4</v>
          </cell>
          <cell r="I39">
            <v>40</v>
          </cell>
          <cell r="J39">
            <v>5279</v>
          </cell>
          <cell r="K39">
            <v>-72</v>
          </cell>
          <cell r="L39">
            <v>0</v>
          </cell>
          <cell r="M39">
            <v>1100</v>
          </cell>
          <cell r="N39">
            <v>1200</v>
          </cell>
          <cell r="V39">
            <v>1100</v>
          </cell>
          <cell r="W39">
            <v>801.4</v>
          </cell>
          <cell r="X39">
            <v>900</v>
          </cell>
          <cell r="Y39">
            <v>9.0341901672073881</v>
          </cell>
          <cell r="Z39">
            <v>3.6685799850262044</v>
          </cell>
          <cell r="AD39">
            <v>1200</v>
          </cell>
          <cell r="AE39">
            <v>741.2</v>
          </cell>
          <cell r="AF39">
            <v>717.2</v>
          </cell>
          <cell r="AG39">
            <v>823.8</v>
          </cell>
          <cell r="AH39">
            <v>545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2851</v>
          </cell>
          <cell r="D40">
            <v>8173</v>
          </cell>
          <cell r="E40">
            <v>6643</v>
          </cell>
          <cell r="F40">
            <v>4313</v>
          </cell>
          <cell r="G40">
            <v>0</v>
          </cell>
          <cell r="H40">
            <v>0.45</v>
          </cell>
          <cell r="I40">
            <v>45</v>
          </cell>
          <cell r="J40">
            <v>6707</v>
          </cell>
          <cell r="K40">
            <v>-64</v>
          </cell>
          <cell r="L40">
            <v>0</v>
          </cell>
          <cell r="M40">
            <v>400</v>
          </cell>
          <cell r="N40">
            <v>1000</v>
          </cell>
          <cell r="V40">
            <v>800</v>
          </cell>
          <cell r="W40">
            <v>814.6</v>
          </cell>
          <cell r="X40">
            <v>900</v>
          </cell>
          <cell r="Y40">
            <v>9.1001718634912834</v>
          </cell>
          <cell r="Z40">
            <v>5.2946231279155409</v>
          </cell>
          <cell r="AD40">
            <v>2570</v>
          </cell>
          <cell r="AE40">
            <v>1127</v>
          </cell>
          <cell r="AF40">
            <v>1038.4000000000001</v>
          </cell>
          <cell r="AG40">
            <v>995.2</v>
          </cell>
          <cell r="AH40">
            <v>608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493.78</v>
          </cell>
          <cell r="D41">
            <v>1538.5060000000001</v>
          </cell>
          <cell r="E41">
            <v>1201.9059999999999</v>
          </cell>
          <cell r="F41">
            <v>810.41399999999999</v>
          </cell>
          <cell r="G41">
            <v>0</v>
          </cell>
          <cell r="H41">
            <v>1</v>
          </cell>
          <cell r="I41">
            <v>40</v>
          </cell>
          <cell r="J41">
            <v>1191.0039999999999</v>
          </cell>
          <cell r="K41">
            <v>10.902000000000044</v>
          </cell>
          <cell r="L41">
            <v>300</v>
          </cell>
          <cell r="M41">
            <v>400</v>
          </cell>
          <cell r="N41">
            <v>300</v>
          </cell>
          <cell r="V41">
            <v>250</v>
          </cell>
          <cell r="W41">
            <v>240.38119999999998</v>
          </cell>
          <cell r="X41">
            <v>250</v>
          </cell>
          <cell r="Y41">
            <v>9.6114587996066252</v>
          </cell>
          <cell r="Z41">
            <v>3.3713701404269556</v>
          </cell>
          <cell r="AD41">
            <v>0</v>
          </cell>
          <cell r="AE41">
            <v>122.297</v>
          </cell>
          <cell r="AF41">
            <v>100.97619999999999</v>
          </cell>
          <cell r="AG41">
            <v>224.45160000000001</v>
          </cell>
          <cell r="AH41">
            <v>166.834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701</v>
          </cell>
          <cell r="D42">
            <v>1019</v>
          </cell>
          <cell r="E42">
            <v>653</v>
          </cell>
          <cell r="F42">
            <v>1056</v>
          </cell>
          <cell r="G42">
            <v>0</v>
          </cell>
          <cell r="H42">
            <v>0.1</v>
          </cell>
          <cell r="I42">
            <v>730</v>
          </cell>
          <cell r="J42">
            <v>664</v>
          </cell>
          <cell r="K42">
            <v>-11</v>
          </cell>
          <cell r="L42">
            <v>0</v>
          </cell>
          <cell r="M42">
            <v>0</v>
          </cell>
          <cell r="N42">
            <v>0</v>
          </cell>
          <cell r="W42">
            <v>130.6</v>
          </cell>
          <cell r="X42">
            <v>500</v>
          </cell>
          <cell r="Y42">
            <v>11.914241960183768</v>
          </cell>
          <cell r="Z42">
            <v>8.0857580398162323</v>
          </cell>
          <cell r="AD42">
            <v>0</v>
          </cell>
          <cell r="AE42">
            <v>125.4</v>
          </cell>
          <cell r="AF42">
            <v>124.2</v>
          </cell>
          <cell r="AG42">
            <v>172.2</v>
          </cell>
          <cell r="AH42">
            <v>97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308</v>
          </cell>
          <cell r="D43">
            <v>2266</v>
          </cell>
          <cell r="E43">
            <v>1288</v>
          </cell>
          <cell r="F43">
            <v>1254</v>
          </cell>
          <cell r="G43">
            <v>0</v>
          </cell>
          <cell r="H43">
            <v>0.35</v>
          </cell>
          <cell r="I43">
            <v>40</v>
          </cell>
          <cell r="J43">
            <v>1334</v>
          </cell>
          <cell r="K43">
            <v>-46</v>
          </cell>
          <cell r="L43">
            <v>0</v>
          </cell>
          <cell r="M43">
            <v>170</v>
          </cell>
          <cell r="N43">
            <v>400</v>
          </cell>
          <cell r="V43">
            <v>300</v>
          </cell>
          <cell r="W43">
            <v>257.60000000000002</v>
          </cell>
          <cell r="X43">
            <v>250</v>
          </cell>
          <cell r="Y43">
            <v>9.2158385093167698</v>
          </cell>
          <cell r="Z43">
            <v>4.8680124223602483</v>
          </cell>
          <cell r="AD43">
            <v>0</v>
          </cell>
          <cell r="AE43">
            <v>248.4</v>
          </cell>
          <cell r="AF43">
            <v>234.8</v>
          </cell>
          <cell r="AG43">
            <v>299.39999999999998</v>
          </cell>
          <cell r="AH43">
            <v>179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111.337</v>
          </cell>
          <cell r="D44">
            <v>481.69299999999998</v>
          </cell>
          <cell r="E44">
            <v>241.68100000000001</v>
          </cell>
          <cell r="F44">
            <v>337.71699999999998</v>
          </cell>
          <cell r="G44">
            <v>0</v>
          </cell>
          <cell r="H44">
            <v>1</v>
          </cell>
          <cell r="I44">
            <v>40</v>
          </cell>
          <cell r="J44">
            <v>257.88600000000002</v>
          </cell>
          <cell r="K44">
            <v>-16.205000000000013</v>
          </cell>
          <cell r="L44">
            <v>0</v>
          </cell>
          <cell r="M44">
            <v>0</v>
          </cell>
          <cell r="N44">
            <v>50</v>
          </cell>
          <cell r="V44">
            <v>30</v>
          </cell>
          <cell r="W44">
            <v>48.336200000000005</v>
          </cell>
          <cell r="X44">
            <v>50</v>
          </cell>
          <cell r="Y44">
            <v>9.67632954183407</v>
          </cell>
          <cell r="Z44">
            <v>6.9868338843351347</v>
          </cell>
          <cell r="AD44">
            <v>0</v>
          </cell>
          <cell r="AE44">
            <v>45.324599999999997</v>
          </cell>
          <cell r="AF44">
            <v>50.664400000000001</v>
          </cell>
          <cell r="AG44">
            <v>62.861800000000002</v>
          </cell>
          <cell r="AH44">
            <v>31.437000000000001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435</v>
          </cell>
          <cell r="D45">
            <v>1870</v>
          </cell>
          <cell r="E45">
            <v>1215</v>
          </cell>
          <cell r="F45">
            <v>1052</v>
          </cell>
          <cell r="G45">
            <v>0</v>
          </cell>
          <cell r="H45">
            <v>0.4</v>
          </cell>
          <cell r="I45">
            <v>35</v>
          </cell>
          <cell r="J45">
            <v>1248</v>
          </cell>
          <cell r="K45">
            <v>-33</v>
          </cell>
          <cell r="L45">
            <v>0</v>
          </cell>
          <cell r="M45">
            <v>200</v>
          </cell>
          <cell r="N45">
            <v>500</v>
          </cell>
          <cell r="V45">
            <v>200</v>
          </cell>
          <cell r="W45">
            <v>243</v>
          </cell>
          <cell r="X45">
            <v>300</v>
          </cell>
          <cell r="Y45">
            <v>9.2674897119341555</v>
          </cell>
          <cell r="Z45">
            <v>4.3292181069958851</v>
          </cell>
          <cell r="AD45">
            <v>0</v>
          </cell>
          <cell r="AE45">
            <v>257.60000000000002</v>
          </cell>
          <cell r="AF45">
            <v>236.6</v>
          </cell>
          <cell r="AG45">
            <v>269.60000000000002</v>
          </cell>
          <cell r="AH45">
            <v>129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1416</v>
          </cell>
          <cell r="D46">
            <v>3437</v>
          </cell>
          <cell r="E46">
            <v>2756</v>
          </cell>
          <cell r="F46">
            <v>2010</v>
          </cell>
          <cell r="G46" t="str">
            <v>оконч</v>
          </cell>
          <cell r="H46">
            <v>0.4</v>
          </cell>
          <cell r="I46">
            <v>40</v>
          </cell>
          <cell r="J46">
            <v>2819</v>
          </cell>
          <cell r="K46">
            <v>-63</v>
          </cell>
          <cell r="L46">
            <v>400</v>
          </cell>
          <cell r="M46">
            <v>700</v>
          </cell>
          <cell r="N46">
            <v>600</v>
          </cell>
          <cell r="V46">
            <v>700</v>
          </cell>
          <cell r="W46">
            <v>551.20000000000005</v>
          </cell>
          <cell r="X46">
            <v>600</v>
          </cell>
          <cell r="Y46">
            <v>9.0892597968069655</v>
          </cell>
          <cell r="Z46">
            <v>3.6465892597968068</v>
          </cell>
          <cell r="AD46">
            <v>0</v>
          </cell>
          <cell r="AE46">
            <v>585.4</v>
          </cell>
          <cell r="AF46">
            <v>554</v>
          </cell>
          <cell r="AG46">
            <v>566.6</v>
          </cell>
          <cell r="AH46">
            <v>440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82.680999999999997</v>
          </cell>
          <cell r="D47">
            <v>216.595</v>
          </cell>
          <cell r="E47">
            <v>154.804</v>
          </cell>
          <cell r="F47">
            <v>136.42599999999999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170.685</v>
          </cell>
          <cell r="K47">
            <v>-15.881</v>
          </cell>
          <cell r="L47">
            <v>50</v>
          </cell>
          <cell r="M47">
            <v>40</v>
          </cell>
          <cell r="N47">
            <v>30</v>
          </cell>
          <cell r="V47">
            <v>30</v>
          </cell>
          <cell r="W47">
            <v>30.960799999999999</v>
          </cell>
          <cell r="X47">
            <v>30</v>
          </cell>
          <cell r="Y47">
            <v>10.220213947960001</v>
          </cell>
          <cell r="Z47">
            <v>4.4064106870623494</v>
          </cell>
          <cell r="AD47">
            <v>0</v>
          </cell>
          <cell r="AE47">
            <v>22.605399999999999</v>
          </cell>
          <cell r="AF47">
            <v>26.745600000000003</v>
          </cell>
          <cell r="AG47">
            <v>30.8628</v>
          </cell>
          <cell r="AH47">
            <v>17.091999999999999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219.32400000000001</v>
          </cell>
          <cell r="D48">
            <v>912.48199999999997</v>
          </cell>
          <cell r="E48">
            <v>595.24</v>
          </cell>
          <cell r="F48">
            <v>515.36500000000001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608.10599999999999</v>
          </cell>
          <cell r="K48">
            <v>-12.865999999999985</v>
          </cell>
          <cell r="L48">
            <v>0</v>
          </cell>
          <cell r="M48">
            <v>160</v>
          </cell>
          <cell r="N48">
            <v>150</v>
          </cell>
          <cell r="V48">
            <v>150</v>
          </cell>
          <cell r="W48">
            <v>119.048</v>
          </cell>
          <cell r="X48">
            <v>120</v>
          </cell>
          <cell r="Y48">
            <v>9.2010365566830181</v>
          </cell>
          <cell r="Z48">
            <v>4.3290521470331296</v>
          </cell>
          <cell r="AD48">
            <v>0</v>
          </cell>
          <cell r="AE48">
            <v>83.682400000000001</v>
          </cell>
          <cell r="AF48">
            <v>90.123999999999995</v>
          </cell>
          <cell r="AG48">
            <v>119.28420000000001</v>
          </cell>
          <cell r="AH48">
            <v>91.001000000000005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627</v>
          </cell>
          <cell r="D49">
            <v>1794</v>
          </cell>
          <cell r="E49">
            <v>1286</v>
          </cell>
          <cell r="F49">
            <v>1097</v>
          </cell>
          <cell r="G49" t="str">
            <v>лид, я</v>
          </cell>
          <cell r="H49">
            <v>0.35</v>
          </cell>
          <cell r="I49">
            <v>40</v>
          </cell>
          <cell r="J49">
            <v>1352</v>
          </cell>
          <cell r="K49">
            <v>-66</v>
          </cell>
          <cell r="L49">
            <v>0</v>
          </cell>
          <cell r="M49">
            <v>300</v>
          </cell>
          <cell r="N49">
            <v>400</v>
          </cell>
          <cell r="V49">
            <v>300</v>
          </cell>
          <cell r="W49">
            <v>257.2</v>
          </cell>
          <cell r="X49">
            <v>250</v>
          </cell>
          <cell r="Y49">
            <v>9.125194401244169</v>
          </cell>
          <cell r="Z49">
            <v>4.2651632970451017</v>
          </cell>
          <cell r="AD49">
            <v>0</v>
          </cell>
          <cell r="AE49">
            <v>298.2</v>
          </cell>
          <cell r="AF49">
            <v>267.60000000000002</v>
          </cell>
          <cell r="AG49">
            <v>284.39999999999998</v>
          </cell>
          <cell r="AH49">
            <v>117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802</v>
          </cell>
          <cell r="D50">
            <v>3597</v>
          </cell>
          <cell r="E50">
            <v>2633</v>
          </cell>
          <cell r="F50">
            <v>1727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2088</v>
          </cell>
          <cell r="K50">
            <v>545</v>
          </cell>
          <cell r="L50">
            <v>500</v>
          </cell>
          <cell r="M50">
            <v>700</v>
          </cell>
          <cell r="N50">
            <v>700</v>
          </cell>
          <cell r="V50">
            <v>650</v>
          </cell>
          <cell r="W50">
            <v>526.6</v>
          </cell>
          <cell r="X50">
            <v>600</v>
          </cell>
          <cell r="Y50">
            <v>9.2612988985947577</v>
          </cell>
          <cell r="Z50">
            <v>3.2795290543106721</v>
          </cell>
          <cell r="AD50">
            <v>0</v>
          </cell>
          <cell r="AE50">
            <v>529.6</v>
          </cell>
          <cell r="AF50">
            <v>481.2</v>
          </cell>
          <cell r="AG50">
            <v>522.20000000000005</v>
          </cell>
          <cell r="AH50">
            <v>271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501</v>
          </cell>
          <cell r="D51">
            <v>1973</v>
          </cell>
          <cell r="E51">
            <v>1444</v>
          </cell>
          <cell r="F51">
            <v>987</v>
          </cell>
          <cell r="G51">
            <v>0</v>
          </cell>
          <cell r="H51">
            <v>0.4</v>
          </cell>
          <cell r="I51">
            <v>35</v>
          </cell>
          <cell r="J51">
            <v>1535</v>
          </cell>
          <cell r="K51">
            <v>-91</v>
          </cell>
          <cell r="L51">
            <v>160</v>
          </cell>
          <cell r="M51">
            <v>330</v>
          </cell>
          <cell r="N51">
            <v>400</v>
          </cell>
          <cell r="V51">
            <v>400</v>
          </cell>
          <cell r="W51">
            <v>288.8</v>
          </cell>
          <cell r="X51">
            <v>300</v>
          </cell>
          <cell r="Y51">
            <v>8.9231301939058163</v>
          </cell>
          <cell r="Z51">
            <v>3.4175900277008311</v>
          </cell>
          <cell r="AD51">
            <v>0</v>
          </cell>
          <cell r="AE51">
            <v>284</v>
          </cell>
          <cell r="AF51">
            <v>253.6</v>
          </cell>
          <cell r="AG51">
            <v>287</v>
          </cell>
          <cell r="AH51">
            <v>170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-27.39</v>
          </cell>
          <cell r="D52">
            <v>751.91600000000005</v>
          </cell>
          <cell r="E52">
            <v>278.35199999999998</v>
          </cell>
          <cell r="F52">
            <v>378.88200000000001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283.267</v>
          </cell>
          <cell r="K52">
            <v>-4.9150000000000205</v>
          </cell>
          <cell r="L52">
            <v>0</v>
          </cell>
          <cell r="M52">
            <v>50</v>
          </cell>
          <cell r="N52">
            <v>50</v>
          </cell>
          <cell r="W52">
            <v>55.670399999999994</v>
          </cell>
          <cell r="X52">
            <v>50</v>
          </cell>
          <cell r="Y52">
            <v>9.5002371098465268</v>
          </cell>
          <cell r="Z52">
            <v>6.8058070356958105</v>
          </cell>
          <cell r="AD52">
            <v>0</v>
          </cell>
          <cell r="AE52">
            <v>72.356200000000001</v>
          </cell>
          <cell r="AF52">
            <v>50.564</v>
          </cell>
          <cell r="AG52">
            <v>67.752600000000001</v>
          </cell>
          <cell r="AH52">
            <v>26.904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1169.049</v>
          </cell>
          <cell r="D53">
            <v>549.07899999999995</v>
          </cell>
          <cell r="E53">
            <v>742.84500000000003</v>
          </cell>
          <cell r="F53">
            <v>971.24199999999996</v>
          </cell>
          <cell r="G53" t="str">
            <v>н</v>
          </cell>
          <cell r="H53">
            <v>1</v>
          </cell>
          <cell r="I53">
            <v>50</v>
          </cell>
          <cell r="J53">
            <v>734.11500000000001</v>
          </cell>
          <cell r="K53">
            <v>8.7300000000000182</v>
          </cell>
          <cell r="L53">
            <v>0</v>
          </cell>
          <cell r="M53">
            <v>0</v>
          </cell>
          <cell r="N53">
            <v>100</v>
          </cell>
          <cell r="V53">
            <v>200</v>
          </cell>
          <cell r="W53">
            <v>148.56900000000002</v>
          </cell>
          <cell r="X53">
            <v>150</v>
          </cell>
          <cell r="Y53">
            <v>9.5662082937894155</v>
          </cell>
          <cell r="Z53">
            <v>6.5373126291487447</v>
          </cell>
          <cell r="AD53">
            <v>0</v>
          </cell>
          <cell r="AE53">
            <v>162.70139999999998</v>
          </cell>
          <cell r="AF53">
            <v>130.22280000000001</v>
          </cell>
          <cell r="AG53">
            <v>150.09300000000002</v>
          </cell>
          <cell r="AH53">
            <v>134.77799999999999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22.574999999999999</v>
          </cell>
          <cell r="D54">
            <v>85.834999999999994</v>
          </cell>
          <cell r="E54">
            <v>39.091000000000001</v>
          </cell>
          <cell r="F54">
            <v>68.003</v>
          </cell>
          <cell r="G54">
            <v>0</v>
          </cell>
          <cell r="H54">
            <v>1</v>
          </cell>
          <cell r="I54">
            <v>50</v>
          </cell>
          <cell r="J54">
            <v>39.6</v>
          </cell>
          <cell r="K54">
            <v>-0.50900000000000034</v>
          </cell>
          <cell r="L54">
            <v>0</v>
          </cell>
          <cell r="M54">
            <v>0</v>
          </cell>
          <cell r="N54">
            <v>0</v>
          </cell>
          <cell r="W54">
            <v>7.8182</v>
          </cell>
          <cell r="X54">
            <v>10</v>
          </cell>
          <cell r="Y54">
            <v>9.9771047044076635</v>
          </cell>
          <cell r="Z54">
            <v>8.6980379115397408</v>
          </cell>
          <cell r="AD54">
            <v>0</v>
          </cell>
          <cell r="AE54">
            <v>9.2004000000000001</v>
          </cell>
          <cell r="AF54">
            <v>7.1956000000000007</v>
          </cell>
          <cell r="AG54">
            <v>8.9980000000000011</v>
          </cell>
          <cell r="AH54">
            <v>7.51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2336.9090000000001</v>
          </cell>
          <cell r="D55">
            <v>4982.9790000000003</v>
          </cell>
          <cell r="E55">
            <v>3936.6019999999999</v>
          </cell>
          <cell r="F55">
            <v>3351.3040000000001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3824.03</v>
          </cell>
          <cell r="K55">
            <v>112.57199999999966</v>
          </cell>
          <cell r="L55">
            <v>250</v>
          </cell>
          <cell r="M55">
            <v>900</v>
          </cell>
          <cell r="N55">
            <v>800</v>
          </cell>
          <cell r="V55">
            <v>900</v>
          </cell>
          <cell r="W55">
            <v>787.32039999999995</v>
          </cell>
          <cell r="X55">
            <v>900</v>
          </cell>
          <cell r="Y55">
            <v>9.0195859271524021</v>
          </cell>
          <cell r="Z55">
            <v>4.256594900881522</v>
          </cell>
          <cell r="AD55">
            <v>0</v>
          </cell>
          <cell r="AE55">
            <v>929.96839999999997</v>
          </cell>
          <cell r="AF55">
            <v>921.26039999999989</v>
          </cell>
          <cell r="AG55">
            <v>857.73979999999995</v>
          </cell>
          <cell r="AH55">
            <v>705.77800000000002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2271</v>
          </cell>
          <cell r="D56">
            <v>11584</v>
          </cell>
          <cell r="E56">
            <v>8850</v>
          </cell>
          <cell r="F56">
            <v>3720</v>
          </cell>
          <cell r="G56" t="str">
            <v>бонмай</v>
          </cell>
          <cell r="H56">
            <v>0.45</v>
          </cell>
          <cell r="I56">
            <v>50</v>
          </cell>
          <cell r="J56">
            <v>6472</v>
          </cell>
          <cell r="K56">
            <v>2378</v>
          </cell>
          <cell r="L56">
            <v>1000</v>
          </cell>
          <cell r="M56">
            <v>1200</v>
          </cell>
          <cell r="N56">
            <v>1900</v>
          </cell>
          <cell r="V56">
            <v>1500</v>
          </cell>
          <cell r="W56">
            <v>1170</v>
          </cell>
          <cell r="X56">
            <v>1400</v>
          </cell>
          <cell r="Y56">
            <v>9.1623931623931618</v>
          </cell>
          <cell r="Z56">
            <v>3.1794871794871793</v>
          </cell>
          <cell r="AD56">
            <v>3000</v>
          </cell>
          <cell r="AE56">
            <v>1076.5999999999999</v>
          </cell>
          <cell r="AF56">
            <v>1003.4</v>
          </cell>
          <cell r="AG56">
            <v>1086.2</v>
          </cell>
          <cell r="AH56">
            <v>580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1545</v>
          </cell>
          <cell r="D57">
            <v>7862</v>
          </cell>
          <cell r="E57">
            <v>5499</v>
          </cell>
          <cell r="F57">
            <v>3809</v>
          </cell>
          <cell r="G57" t="str">
            <v>акяб</v>
          </cell>
          <cell r="H57">
            <v>0.45</v>
          </cell>
          <cell r="I57">
            <v>50</v>
          </cell>
          <cell r="J57">
            <v>5623</v>
          </cell>
          <cell r="K57">
            <v>-124</v>
          </cell>
          <cell r="L57">
            <v>0</v>
          </cell>
          <cell r="M57">
            <v>900</v>
          </cell>
          <cell r="N57">
            <v>1000</v>
          </cell>
          <cell r="V57">
            <v>1200</v>
          </cell>
          <cell r="W57">
            <v>871.8</v>
          </cell>
          <cell r="X57">
            <v>1100</v>
          </cell>
          <cell r="Y57">
            <v>9.1867400779995414</v>
          </cell>
          <cell r="Z57">
            <v>4.3691213581096582</v>
          </cell>
          <cell r="AD57">
            <v>1140</v>
          </cell>
          <cell r="AE57">
            <v>900.4</v>
          </cell>
          <cell r="AF57">
            <v>927</v>
          </cell>
          <cell r="AG57">
            <v>984.6</v>
          </cell>
          <cell r="AH57">
            <v>682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342</v>
          </cell>
          <cell r="D58">
            <v>6083</v>
          </cell>
          <cell r="E58">
            <v>1959</v>
          </cell>
          <cell r="F58">
            <v>789</v>
          </cell>
          <cell r="G58">
            <v>0</v>
          </cell>
          <cell r="H58">
            <v>0.45</v>
          </cell>
          <cell r="I58">
            <v>50</v>
          </cell>
          <cell r="J58">
            <v>2265</v>
          </cell>
          <cell r="K58">
            <v>-306</v>
          </cell>
          <cell r="L58">
            <v>600</v>
          </cell>
          <cell r="M58">
            <v>400</v>
          </cell>
          <cell r="N58">
            <v>600</v>
          </cell>
          <cell r="V58">
            <v>700</v>
          </cell>
          <cell r="W58">
            <v>391.8</v>
          </cell>
          <cell r="X58">
            <v>600</v>
          </cell>
          <cell r="Y58">
            <v>9.4155181214905568</v>
          </cell>
          <cell r="Z58">
            <v>2.0137825421133231</v>
          </cell>
          <cell r="AD58">
            <v>0</v>
          </cell>
          <cell r="AE58">
            <v>268.2</v>
          </cell>
          <cell r="AF58">
            <v>259.60000000000002</v>
          </cell>
          <cell r="AG58">
            <v>336.6</v>
          </cell>
          <cell r="AH58">
            <v>391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95</v>
          </cell>
          <cell r="D59">
            <v>712</v>
          </cell>
          <cell r="E59">
            <v>375</v>
          </cell>
          <cell r="F59">
            <v>421</v>
          </cell>
          <cell r="G59">
            <v>0</v>
          </cell>
          <cell r="H59">
            <v>0.4</v>
          </cell>
          <cell r="I59">
            <v>40</v>
          </cell>
          <cell r="J59">
            <v>419</v>
          </cell>
          <cell r="K59">
            <v>-44</v>
          </cell>
          <cell r="L59">
            <v>0</v>
          </cell>
          <cell r="M59">
            <v>0</v>
          </cell>
          <cell r="N59">
            <v>70</v>
          </cell>
          <cell r="V59">
            <v>100</v>
          </cell>
          <cell r="W59">
            <v>75</v>
          </cell>
          <cell r="X59">
            <v>90</v>
          </cell>
          <cell r="Y59">
            <v>9.08</v>
          </cell>
          <cell r="Z59">
            <v>5.6133333333333333</v>
          </cell>
          <cell r="AD59">
            <v>0</v>
          </cell>
          <cell r="AE59">
            <v>96.2</v>
          </cell>
          <cell r="AF59">
            <v>69</v>
          </cell>
          <cell r="AG59">
            <v>94.2</v>
          </cell>
          <cell r="AH59">
            <v>53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146</v>
          </cell>
          <cell r="D60">
            <v>582</v>
          </cell>
          <cell r="E60">
            <v>356</v>
          </cell>
          <cell r="F60">
            <v>336</v>
          </cell>
          <cell r="G60">
            <v>0</v>
          </cell>
          <cell r="H60">
            <v>0.4</v>
          </cell>
          <cell r="I60">
            <v>40</v>
          </cell>
          <cell r="J60">
            <v>393</v>
          </cell>
          <cell r="K60">
            <v>-37</v>
          </cell>
          <cell r="L60">
            <v>0</v>
          </cell>
          <cell r="M60">
            <v>90</v>
          </cell>
          <cell r="N60">
            <v>70</v>
          </cell>
          <cell r="V60">
            <v>80</v>
          </cell>
          <cell r="W60">
            <v>71.2</v>
          </cell>
          <cell r="X60">
            <v>70</v>
          </cell>
          <cell r="Y60">
            <v>9.0730337078651679</v>
          </cell>
          <cell r="Z60">
            <v>4.7191011235955056</v>
          </cell>
          <cell r="AD60">
            <v>0</v>
          </cell>
          <cell r="AE60">
            <v>81.8</v>
          </cell>
          <cell r="AF60">
            <v>67.2</v>
          </cell>
          <cell r="AG60">
            <v>79.8</v>
          </cell>
          <cell r="AH60">
            <v>47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871.00699999999995</v>
          </cell>
          <cell r="D61">
            <v>902.90099999999995</v>
          </cell>
          <cell r="E61">
            <v>945.072</v>
          </cell>
          <cell r="F61">
            <v>807.59799999999996</v>
          </cell>
          <cell r="G61" t="str">
            <v>ткмай</v>
          </cell>
          <cell r="H61">
            <v>1</v>
          </cell>
          <cell r="I61">
            <v>50</v>
          </cell>
          <cell r="J61">
            <v>954.97799999999995</v>
          </cell>
          <cell r="K61">
            <v>-9.9059999999999491</v>
          </cell>
          <cell r="L61">
            <v>150</v>
          </cell>
          <cell r="M61">
            <v>250</v>
          </cell>
          <cell r="N61">
            <v>100</v>
          </cell>
          <cell r="V61">
            <v>300</v>
          </cell>
          <cell r="W61">
            <v>189.01439999999999</v>
          </cell>
          <cell r="X61">
            <v>200</v>
          </cell>
          <cell r="Y61">
            <v>9.5632819510047913</v>
          </cell>
          <cell r="Z61">
            <v>4.2726797535002623</v>
          </cell>
          <cell r="AD61">
            <v>0</v>
          </cell>
          <cell r="AE61">
            <v>257.39160000000004</v>
          </cell>
          <cell r="AF61">
            <v>280.00779999999997</v>
          </cell>
          <cell r="AG61">
            <v>202.61619999999999</v>
          </cell>
          <cell r="AH61">
            <v>144.04300000000001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257</v>
          </cell>
          <cell r="D62">
            <v>1009</v>
          </cell>
          <cell r="E62">
            <v>427</v>
          </cell>
          <cell r="F62">
            <v>833</v>
          </cell>
          <cell r="G62">
            <v>0</v>
          </cell>
          <cell r="H62">
            <v>0.1</v>
          </cell>
          <cell r="I62">
            <v>730</v>
          </cell>
          <cell r="J62">
            <v>433</v>
          </cell>
          <cell r="K62">
            <v>-6</v>
          </cell>
          <cell r="L62">
            <v>0</v>
          </cell>
          <cell r="M62">
            <v>0</v>
          </cell>
          <cell r="N62">
            <v>0</v>
          </cell>
          <cell r="W62">
            <v>85.4</v>
          </cell>
          <cell r="X62">
            <v>300</v>
          </cell>
          <cell r="Y62">
            <v>13.266978922716627</v>
          </cell>
          <cell r="Z62">
            <v>9.7540983606557372</v>
          </cell>
          <cell r="AD62">
            <v>0</v>
          </cell>
          <cell r="AE62">
            <v>81.2</v>
          </cell>
          <cell r="AF62">
            <v>59.2</v>
          </cell>
          <cell r="AG62">
            <v>113.8</v>
          </cell>
          <cell r="AH62">
            <v>39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423.70800000000003</v>
          </cell>
          <cell r="D63">
            <v>660.17100000000005</v>
          </cell>
          <cell r="E63">
            <v>704.40700000000004</v>
          </cell>
          <cell r="F63">
            <v>360.375</v>
          </cell>
          <cell r="G63">
            <v>0</v>
          </cell>
          <cell r="H63">
            <v>1</v>
          </cell>
          <cell r="I63">
            <v>50</v>
          </cell>
          <cell r="J63">
            <v>820.49800000000005</v>
          </cell>
          <cell r="K63">
            <v>-116.09100000000001</v>
          </cell>
          <cell r="L63">
            <v>300</v>
          </cell>
          <cell r="M63">
            <v>220</v>
          </cell>
          <cell r="N63">
            <v>200</v>
          </cell>
          <cell r="V63">
            <v>100</v>
          </cell>
          <cell r="W63">
            <v>140.88140000000001</v>
          </cell>
          <cell r="X63">
            <v>200</v>
          </cell>
          <cell r="Y63">
            <v>9.798135169014504</v>
          </cell>
          <cell r="Z63">
            <v>2.5580026887864542</v>
          </cell>
          <cell r="AD63">
            <v>0</v>
          </cell>
          <cell r="AE63">
            <v>57.710799999999992</v>
          </cell>
          <cell r="AF63">
            <v>50.782600000000002</v>
          </cell>
          <cell r="AG63">
            <v>113.864</v>
          </cell>
          <cell r="AH63">
            <v>75.572000000000003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1417.5730000000001</v>
          </cell>
          <cell r="D64">
            <v>6113</v>
          </cell>
          <cell r="E64">
            <v>5122</v>
          </cell>
          <cell r="F64">
            <v>2357.5729999999999</v>
          </cell>
          <cell r="G64">
            <v>0</v>
          </cell>
          <cell r="H64">
            <v>0.4</v>
          </cell>
          <cell r="I64">
            <v>40</v>
          </cell>
          <cell r="J64">
            <v>5147</v>
          </cell>
          <cell r="K64">
            <v>-25</v>
          </cell>
          <cell r="L64">
            <v>450</v>
          </cell>
          <cell r="M64">
            <v>900</v>
          </cell>
          <cell r="N64">
            <v>800</v>
          </cell>
          <cell r="V64">
            <v>1200</v>
          </cell>
          <cell r="W64">
            <v>724.4</v>
          </cell>
          <cell r="X64">
            <v>800</v>
          </cell>
          <cell r="Y64">
            <v>8.9833972943125353</v>
          </cell>
          <cell r="Z64">
            <v>3.2545182219768085</v>
          </cell>
          <cell r="AD64">
            <v>1500</v>
          </cell>
          <cell r="AE64">
            <v>664.2</v>
          </cell>
          <cell r="AF64">
            <v>642.6</v>
          </cell>
          <cell r="AG64">
            <v>706.8</v>
          </cell>
          <cell r="AH64">
            <v>564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1348</v>
          </cell>
          <cell r="D65">
            <v>4176</v>
          </cell>
          <cell r="E65">
            <v>3156</v>
          </cell>
          <cell r="F65">
            <v>2310</v>
          </cell>
          <cell r="G65">
            <v>0</v>
          </cell>
          <cell r="H65">
            <v>0.4</v>
          </cell>
          <cell r="I65">
            <v>40</v>
          </cell>
          <cell r="J65">
            <v>3197</v>
          </cell>
          <cell r="K65">
            <v>-41</v>
          </cell>
          <cell r="L65">
            <v>200</v>
          </cell>
          <cell r="M65">
            <v>800</v>
          </cell>
          <cell r="N65">
            <v>600</v>
          </cell>
          <cell r="V65">
            <v>1100</v>
          </cell>
          <cell r="W65">
            <v>631.20000000000005</v>
          </cell>
          <cell r="X65">
            <v>700</v>
          </cell>
          <cell r="Y65">
            <v>9.0462610899873255</v>
          </cell>
          <cell r="Z65">
            <v>3.6596958174904941</v>
          </cell>
          <cell r="AD65">
            <v>0</v>
          </cell>
          <cell r="AE65">
            <v>596.79999999999995</v>
          </cell>
          <cell r="AF65">
            <v>593.6</v>
          </cell>
          <cell r="AG65">
            <v>643</v>
          </cell>
          <cell r="AH65">
            <v>587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263.63799999999998</v>
          </cell>
          <cell r="D66">
            <v>1535.0619999999999</v>
          </cell>
          <cell r="E66">
            <v>1119.365</v>
          </cell>
          <cell r="F66">
            <v>653.68399999999997</v>
          </cell>
          <cell r="G66" t="str">
            <v>ябл</v>
          </cell>
          <cell r="H66">
            <v>1</v>
          </cell>
          <cell r="I66">
            <v>40</v>
          </cell>
          <cell r="J66">
            <v>1080.1089999999999</v>
          </cell>
          <cell r="K66">
            <v>39.256000000000085</v>
          </cell>
          <cell r="L66">
            <v>350</v>
          </cell>
          <cell r="M66">
            <v>300</v>
          </cell>
          <cell r="N66">
            <v>320</v>
          </cell>
          <cell r="V66">
            <v>250</v>
          </cell>
          <cell r="W66">
            <v>223.87299999999999</v>
          </cell>
          <cell r="X66">
            <v>250</v>
          </cell>
          <cell r="Y66">
            <v>9.4861104286805471</v>
          </cell>
          <cell r="Z66">
            <v>2.9198876148530641</v>
          </cell>
          <cell r="AD66">
            <v>0</v>
          </cell>
          <cell r="AE66">
            <v>110.03579999999999</v>
          </cell>
          <cell r="AF66">
            <v>113.0308</v>
          </cell>
          <cell r="AG66">
            <v>203.49520000000001</v>
          </cell>
          <cell r="AH66">
            <v>104.839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172.19800000000001</v>
          </cell>
          <cell r="D67">
            <v>331.23899999999998</v>
          </cell>
          <cell r="E67">
            <v>250.94499999999999</v>
          </cell>
          <cell r="F67">
            <v>247.92500000000001</v>
          </cell>
          <cell r="G67">
            <v>0</v>
          </cell>
          <cell r="H67">
            <v>1</v>
          </cell>
          <cell r="I67">
            <v>40</v>
          </cell>
          <cell r="J67">
            <v>229.80199999999999</v>
          </cell>
          <cell r="K67">
            <v>21.143000000000001</v>
          </cell>
          <cell r="L67">
            <v>0</v>
          </cell>
          <cell r="M67">
            <v>50</v>
          </cell>
          <cell r="N67">
            <v>80</v>
          </cell>
          <cell r="V67">
            <v>50</v>
          </cell>
          <cell r="W67">
            <v>50.189</v>
          </cell>
          <cell r="X67">
            <v>50</v>
          </cell>
          <cell r="Y67">
            <v>9.5225049313594621</v>
          </cell>
          <cell r="Z67">
            <v>4.9398274522305687</v>
          </cell>
          <cell r="AD67">
            <v>0</v>
          </cell>
          <cell r="AE67">
            <v>55.672400000000003</v>
          </cell>
          <cell r="AF67">
            <v>54.392200000000003</v>
          </cell>
          <cell r="AG67">
            <v>57.318200000000004</v>
          </cell>
          <cell r="AH67">
            <v>29.303999999999998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789.74</v>
          </cell>
          <cell r="D68">
            <v>814.745</v>
          </cell>
          <cell r="E68">
            <v>581.65099999999995</v>
          </cell>
          <cell r="F68">
            <v>1011.812</v>
          </cell>
          <cell r="G68" t="str">
            <v>ябл</v>
          </cell>
          <cell r="H68">
            <v>1</v>
          </cell>
          <cell r="I68">
            <v>40</v>
          </cell>
          <cell r="J68">
            <v>540.09</v>
          </cell>
          <cell r="K68">
            <v>41.560999999999922</v>
          </cell>
          <cell r="L68">
            <v>0</v>
          </cell>
          <cell r="M68">
            <v>0</v>
          </cell>
          <cell r="N68">
            <v>0</v>
          </cell>
          <cell r="W68">
            <v>116.33019999999999</v>
          </cell>
          <cell r="X68">
            <v>50</v>
          </cell>
          <cell r="Y68">
            <v>9.1275696250844582</v>
          </cell>
          <cell r="Z68">
            <v>8.6977586215789202</v>
          </cell>
          <cell r="AD68">
            <v>0</v>
          </cell>
          <cell r="AE68">
            <v>297.67700000000002</v>
          </cell>
          <cell r="AF68">
            <v>270.20060000000001</v>
          </cell>
          <cell r="AG68">
            <v>185.89339999999999</v>
          </cell>
          <cell r="AH68">
            <v>111.27200000000001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273.97699999999998</v>
          </cell>
          <cell r="D69">
            <v>325.29599999999999</v>
          </cell>
          <cell r="E69">
            <v>333.83100000000002</v>
          </cell>
          <cell r="F69">
            <v>261.77199999999999</v>
          </cell>
          <cell r="G69">
            <v>0</v>
          </cell>
          <cell r="H69">
            <v>1</v>
          </cell>
          <cell r="I69">
            <v>40</v>
          </cell>
          <cell r="J69">
            <v>304.613</v>
          </cell>
          <cell r="K69">
            <v>29.218000000000018</v>
          </cell>
          <cell r="L69">
            <v>50</v>
          </cell>
          <cell r="M69">
            <v>80</v>
          </cell>
          <cell r="N69">
            <v>70</v>
          </cell>
          <cell r="V69">
            <v>100</v>
          </cell>
          <cell r="W69">
            <v>66.766199999999998</v>
          </cell>
          <cell r="X69">
            <v>50</v>
          </cell>
          <cell r="Y69">
            <v>9.1628997906126148</v>
          </cell>
          <cell r="Z69">
            <v>3.920726355551162</v>
          </cell>
          <cell r="AD69">
            <v>0</v>
          </cell>
          <cell r="AE69">
            <v>80.265000000000001</v>
          </cell>
          <cell r="AF69">
            <v>74.748800000000003</v>
          </cell>
          <cell r="AG69">
            <v>68.928399999999996</v>
          </cell>
          <cell r="AH69">
            <v>40.826000000000001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63</v>
          </cell>
          <cell r="D70">
            <v>265</v>
          </cell>
          <cell r="E70">
            <v>144</v>
          </cell>
          <cell r="F70">
            <v>183</v>
          </cell>
          <cell r="G70" t="str">
            <v>дк</v>
          </cell>
          <cell r="H70">
            <v>0.6</v>
          </cell>
          <cell r="I70">
            <v>60</v>
          </cell>
          <cell r="J70">
            <v>145</v>
          </cell>
          <cell r="K70">
            <v>-1</v>
          </cell>
          <cell r="L70">
            <v>0</v>
          </cell>
          <cell r="M70">
            <v>0</v>
          </cell>
          <cell r="N70">
            <v>40</v>
          </cell>
          <cell r="V70">
            <v>20</v>
          </cell>
          <cell r="W70">
            <v>28.8</v>
          </cell>
          <cell r="X70">
            <v>50</v>
          </cell>
          <cell r="Y70">
            <v>10.173611111111111</v>
          </cell>
          <cell r="Z70">
            <v>6.3541666666666661</v>
          </cell>
          <cell r="AD70">
            <v>0</v>
          </cell>
          <cell r="AE70">
            <v>29.6</v>
          </cell>
          <cell r="AF70">
            <v>27</v>
          </cell>
          <cell r="AG70">
            <v>36.6</v>
          </cell>
          <cell r="AH70">
            <v>6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513</v>
          </cell>
          <cell r="D71">
            <v>264</v>
          </cell>
          <cell r="E71">
            <v>274</v>
          </cell>
          <cell r="F71">
            <v>495</v>
          </cell>
          <cell r="G71" t="str">
            <v>ябл</v>
          </cell>
          <cell r="H71">
            <v>0.6</v>
          </cell>
          <cell r="I71">
            <v>60</v>
          </cell>
          <cell r="J71">
            <v>280</v>
          </cell>
          <cell r="K71">
            <v>-6</v>
          </cell>
          <cell r="L71">
            <v>0</v>
          </cell>
          <cell r="M71">
            <v>30</v>
          </cell>
          <cell r="N71">
            <v>50</v>
          </cell>
          <cell r="W71">
            <v>54.8</v>
          </cell>
          <cell r="X71">
            <v>30</v>
          </cell>
          <cell r="Y71">
            <v>11.040145985401461</v>
          </cell>
          <cell r="Z71">
            <v>9.0328467153284677</v>
          </cell>
          <cell r="AD71">
            <v>0</v>
          </cell>
          <cell r="AE71">
            <v>57</v>
          </cell>
          <cell r="AF71">
            <v>69.2</v>
          </cell>
          <cell r="AG71">
            <v>60.2</v>
          </cell>
          <cell r="AH71">
            <v>39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285</v>
          </cell>
          <cell r="D72">
            <v>859</v>
          </cell>
          <cell r="E72">
            <v>548</v>
          </cell>
          <cell r="F72">
            <v>578</v>
          </cell>
          <cell r="G72" t="str">
            <v>ябл</v>
          </cell>
          <cell r="H72">
            <v>0.6</v>
          </cell>
          <cell r="I72">
            <v>60</v>
          </cell>
          <cell r="J72">
            <v>563</v>
          </cell>
          <cell r="K72">
            <v>-15</v>
          </cell>
          <cell r="L72">
            <v>100</v>
          </cell>
          <cell r="M72">
            <v>130</v>
          </cell>
          <cell r="N72">
            <v>50</v>
          </cell>
          <cell r="V72">
            <v>50</v>
          </cell>
          <cell r="W72">
            <v>109.6</v>
          </cell>
          <cell r="X72">
            <v>90</v>
          </cell>
          <cell r="Y72">
            <v>9.1058394160583944</v>
          </cell>
          <cell r="Z72">
            <v>5.2737226277372269</v>
          </cell>
          <cell r="AD72">
            <v>0</v>
          </cell>
          <cell r="AE72">
            <v>117</v>
          </cell>
          <cell r="AF72">
            <v>114.4</v>
          </cell>
          <cell r="AG72">
            <v>131</v>
          </cell>
          <cell r="AH72">
            <v>45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97.527000000000001</v>
          </cell>
          <cell r="D73">
            <v>142.56200000000001</v>
          </cell>
          <cell r="E73">
            <v>157.94</v>
          </cell>
          <cell r="F73">
            <v>82.149000000000001</v>
          </cell>
          <cell r="G73">
            <v>0</v>
          </cell>
          <cell r="H73">
            <v>1</v>
          </cell>
          <cell r="I73">
            <v>30</v>
          </cell>
          <cell r="J73">
            <v>155.76400000000001</v>
          </cell>
          <cell r="K73">
            <v>2.1759999999999877</v>
          </cell>
          <cell r="L73">
            <v>50</v>
          </cell>
          <cell r="M73">
            <v>50</v>
          </cell>
          <cell r="N73">
            <v>40</v>
          </cell>
          <cell r="V73">
            <v>30</v>
          </cell>
          <cell r="W73">
            <v>31.588000000000001</v>
          </cell>
          <cell r="X73">
            <v>30</v>
          </cell>
          <cell r="Y73">
            <v>8.932157781435988</v>
          </cell>
          <cell r="Z73">
            <v>2.600639483348107</v>
          </cell>
          <cell r="AD73">
            <v>0</v>
          </cell>
          <cell r="AE73">
            <v>26.570999999999998</v>
          </cell>
          <cell r="AF73">
            <v>31.5212</v>
          </cell>
          <cell r="AG73">
            <v>32.44</v>
          </cell>
          <cell r="AH73">
            <v>5.2370000000000001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414</v>
          </cell>
          <cell r="D74">
            <v>1065</v>
          </cell>
          <cell r="E74">
            <v>733</v>
          </cell>
          <cell r="F74">
            <v>726</v>
          </cell>
          <cell r="G74" t="str">
            <v>ябл,дк</v>
          </cell>
          <cell r="H74">
            <v>0.6</v>
          </cell>
          <cell r="I74">
            <v>60</v>
          </cell>
          <cell r="J74">
            <v>754</v>
          </cell>
          <cell r="K74">
            <v>-21</v>
          </cell>
          <cell r="L74">
            <v>0</v>
          </cell>
          <cell r="M74">
            <v>180</v>
          </cell>
          <cell r="N74">
            <v>150</v>
          </cell>
          <cell r="V74">
            <v>120</v>
          </cell>
          <cell r="W74">
            <v>146.6</v>
          </cell>
          <cell r="X74">
            <v>150</v>
          </cell>
          <cell r="Y74">
            <v>9.0450204638472034</v>
          </cell>
          <cell r="Z74">
            <v>4.9522510231923604</v>
          </cell>
          <cell r="AD74">
            <v>0</v>
          </cell>
          <cell r="AE74">
            <v>166</v>
          </cell>
          <cell r="AF74">
            <v>183.8</v>
          </cell>
          <cell r="AG74">
            <v>173.6</v>
          </cell>
          <cell r="AH74">
            <v>121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426</v>
          </cell>
          <cell r="D75">
            <v>1325</v>
          </cell>
          <cell r="E75">
            <v>1014</v>
          </cell>
          <cell r="F75">
            <v>722</v>
          </cell>
          <cell r="G75" t="str">
            <v>ябл,дк</v>
          </cell>
          <cell r="H75">
            <v>0.6</v>
          </cell>
          <cell r="I75">
            <v>60</v>
          </cell>
          <cell r="J75">
            <v>1026</v>
          </cell>
          <cell r="K75">
            <v>-12</v>
          </cell>
          <cell r="L75">
            <v>200</v>
          </cell>
          <cell r="M75">
            <v>260</v>
          </cell>
          <cell r="N75">
            <v>180</v>
          </cell>
          <cell r="V75">
            <v>250</v>
          </cell>
          <cell r="W75">
            <v>202.8</v>
          </cell>
          <cell r="X75">
            <v>220</v>
          </cell>
          <cell r="Y75">
            <v>9.0335305719921095</v>
          </cell>
          <cell r="Z75">
            <v>3.5601577909270214</v>
          </cell>
          <cell r="AD75">
            <v>0</v>
          </cell>
          <cell r="AE75">
            <v>185.4</v>
          </cell>
          <cell r="AF75">
            <v>186.4</v>
          </cell>
          <cell r="AG75">
            <v>206.6</v>
          </cell>
          <cell r="AH75">
            <v>163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376</v>
          </cell>
          <cell r="D76">
            <v>769</v>
          </cell>
          <cell r="E76">
            <v>512</v>
          </cell>
          <cell r="F76">
            <v>-7</v>
          </cell>
          <cell r="G76">
            <v>0</v>
          </cell>
          <cell r="H76">
            <v>0.4</v>
          </cell>
          <cell r="I76" t="e">
            <v>#N/A</v>
          </cell>
          <cell r="J76">
            <v>801</v>
          </cell>
          <cell r="K76">
            <v>-289</v>
          </cell>
          <cell r="L76">
            <v>160</v>
          </cell>
          <cell r="M76">
            <v>180</v>
          </cell>
          <cell r="N76">
            <v>200</v>
          </cell>
          <cell r="V76">
            <v>250</v>
          </cell>
          <cell r="W76">
            <v>102.4</v>
          </cell>
          <cell r="X76">
            <v>150</v>
          </cell>
          <cell r="Y76">
            <v>9.111328125</v>
          </cell>
          <cell r="Z76">
            <v>-6.8359375E-2</v>
          </cell>
          <cell r="AD76">
            <v>0</v>
          </cell>
          <cell r="AE76">
            <v>177.4</v>
          </cell>
          <cell r="AF76">
            <v>161.6</v>
          </cell>
          <cell r="AG76">
            <v>179.6</v>
          </cell>
          <cell r="AH76">
            <v>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350</v>
          </cell>
          <cell r="D77">
            <v>1412</v>
          </cell>
          <cell r="E77">
            <v>908</v>
          </cell>
          <cell r="F77">
            <v>833</v>
          </cell>
          <cell r="G77">
            <v>0</v>
          </cell>
          <cell r="H77">
            <v>0.33</v>
          </cell>
          <cell r="I77">
            <v>60</v>
          </cell>
          <cell r="J77">
            <v>934</v>
          </cell>
          <cell r="K77">
            <v>-26</v>
          </cell>
          <cell r="L77">
            <v>0</v>
          </cell>
          <cell r="M77">
            <v>200</v>
          </cell>
          <cell r="N77">
            <v>200</v>
          </cell>
          <cell r="V77">
            <v>220</v>
          </cell>
          <cell r="W77">
            <v>181.6</v>
          </cell>
          <cell r="X77">
            <v>150</v>
          </cell>
          <cell r="Y77">
            <v>8.8270925110132161</v>
          </cell>
          <cell r="Z77">
            <v>4.5870044052863435</v>
          </cell>
          <cell r="AD77">
            <v>0</v>
          </cell>
          <cell r="AE77">
            <v>191.6</v>
          </cell>
          <cell r="AF77">
            <v>183.8</v>
          </cell>
          <cell r="AG77">
            <v>209.8</v>
          </cell>
          <cell r="AH77">
            <v>122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222.28</v>
          </cell>
          <cell r="D78">
            <v>640</v>
          </cell>
          <cell r="E78">
            <v>522</v>
          </cell>
          <cell r="F78">
            <v>331.28</v>
          </cell>
          <cell r="G78">
            <v>0</v>
          </cell>
          <cell r="H78">
            <v>0.35</v>
          </cell>
          <cell r="I78" t="e">
            <v>#N/A</v>
          </cell>
          <cell r="J78">
            <v>531</v>
          </cell>
          <cell r="K78">
            <v>-9</v>
          </cell>
          <cell r="L78">
            <v>0</v>
          </cell>
          <cell r="M78">
            <v>100</v>
          </cell>
          <cell r="N78">
            <v>180</v>
          </cell>
          <cell r="V78">
            <v>200</v>
          </cell>
          <cell r="W78">
            <v>104.4</v>
          </cell>
          <cell r="X78">
            <v>100</v>
          </cell>
          <cell r="Y78">
            <v>8.7287356321839074</v>
          </cell>
          <cell r="Z78">
            <v>3.173180076628352</v>
          </cell>
          <cell r="AD78">
            <v>0</v>
          </cell>
          <cell r="AE78">
            <v>115.4</v>
          </cell>
          <cell r="AF78">
            <v>101</v>
          </cell>
          <cell r="AG78">
            <v>119.8</v>
          </cell>
          <cell r="AH78">
            <v>65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83</v>
          </cell>
          <cell r="D79">
            <v>455</v>
          </cell>
          <cell r="E79">
            <v>269</v>
          </cell>
          <cell r="F79">
            <v>264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294</v>
          </cell>
          <cell r="K79">
            <v>-25</v>
          </cell>
          <cell r="L79">
            <v>50</v>
          </cell>
          <cell r="M79">
            <v>60</v>
          </cell>
          <cell r="N79">
            <v>30</v>
          </cell>
          <cell r="V79">
            <v>50</v>
          </cell>
          <cell r="W79">
            <v>53.8</v>
          </cell>
          <cell r="X79">
            <v>50</v>
          </cell>
          <cell r="Y79">
            <v>9.3680297397769525</v>
          </cell>
          <cell r="Z79">
            <v>4.907063197026023</v>
          </cell>
          <cell r="AD79">
            <v>0</v>
          </cell>
          <cell r="AE79">
            <v>50.4</v>
          </cell>
          <cell r="AF79">
            <v>54.8</v>
          </cell>
          <cell r="AG79">
            <v>67.8</v>
          </cell>
          <cell r="AH79">
            <v>77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1893</v>
          </cell>
          <cell r="D80">
            <v>7533</v>
          </cell>
          <cell r="E80">
            <v>4232</v>
          </cell>
          <cell r="F80">
            <v>5134</v>
          </cell>
          <cell r="G80">
            <v>0</v>
          </cell>
          <cell r="H80">
            <v>0.35</v>
          </cell>
          <cell r="I80">
            <v>40</v>
          </cell>
          <cell r="J80">
            <v>4283</v>
          </cell>
          <cell r="K80">
            <v>-51</v>
          </cell>
          <cell r="L80">
            <v>0</v>
          </cell>
          <cell r="M80">
            <v>0</v>
          </cell>
          <cell r="N80">
            <v>0</v>
          </cell>
          <cell r="V80">
            <v>500</v>
          </cell>
          <cell r="W80">
            <v>685.6</v>
          </cell>
          <cell r="X80">
            <v>800</v>
          </cell>
          <cell r="Y80">
            <v>9.384480746791132</v>
          </cell>
          <cell r="Z80">
            <v>7.4883313885647604</v>
          </cell>
          <cell r="AD80">
            <v>804</v>
          </cell>
          <cell r="AE80">
            <v>915.8</v>
          </cell>
          <cell r="AF80">
            <v>1109</v>
          </cell>
          <cell r="AG80">
            <v>1023.6</v>
          </cell>
          <cell r="AH80">
            <v>533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3087</v>
          </cell>
          <cell r="D81">
            <v>16348</v>
          </cell>
          <cell r="E81">
            <v>11662</v>
          </cell>
          <cell r="F81">
            <v>7621</v>
          </cell>
          <cell r="G81" t="str">
            <v>отк</v>
          </cell>
          <cell r="H81">
            <v>0.35</v>
          </cell>
          <cell r="I81">
            <v>45</v>
          </cell>
          <cell r="J81">
            <v>11783</v>
          </cell>
          <cell r="K81">
            <v>-121</v>
          </cell>
          <cell r="L81">
            <v>1200</v>
          </cell>
          <cell r="M81">
            <v>2200</v>
          </cell>
          <cell r="N81">
            <v>1500</v>
          </cell>
          <cell r="V81">
            <v>2000</v>
          </cell>
          <cell r="W81">
            <v>1772</v>
          </cell>
          <cell r="X81">
            <v>2000</v>
          </cell>
          <cell r="Y81">
            <v>9.3233634311512414</v>
          </cell>
          <cell r="Z81">
            <v>4.3007900677200901</v>
          </cell>
          <cell r="AD81">
            <v>2802</v>
          </cell>
          <cell r="AE81">
            <v>1497.8</v>
          </cell>
          <cell r="AF81">
            <v>1529.4</v>
          </cell>
          <cell r="AG81">
            <v>1960.4</v>
          </cell>
          <cell r="AH81">
            <v>1308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84</v>
          </cell>
          <cell r="D82">
            <v>1106</v>
          </cell>
          <cell r="E82">
            <v>597</v>
          </cell>
          <cell r="F82">
            <v>573</v>
          </cell>
          <cell r="G82">
            <v>0</v>
          </cell>
          <cell r="H82">
            <v>0.4</v>
          </cell>
          <cell r="I82" t="e">
            <v>#N/A</v>
          </cell>
          <cell r="J82">
            <v>627</v>
          </cell>
          <cell r="K82">
            <v>-30</v>
          </cell>
          <cell r="L82">
            <v>0</v>
          </cell>
          <cell r="M82">
            <v>130</v>
          </cell>
          <cell r="N82">
            <v>180</v>
          </cell>
          <cell r="V82">
            <v>100</v>
          </cell>
          <cell r="W82">
            <v>119.4</v>
          </cell>
          <cell r="X82">
            <v>100</v>
          </cell>
          <cell r="Y82">
            <v>9.0703517587939686</v>
          </cell>
          <cell r="Z82">
            <v>4.7989949748743719</v>
          </cell>
          <cell r="AD82">
            <v>0</v>
          </cell>
          <cell r="AE82">
            <v>96.6</v>
          </cell>
          <cell r="AF82">
            <v>104.4</v>
          </cell>
          <cell r="AG82">
            <v>142.19999999999999</v>
          </cell>
          <cell r="AH82">
            <v>47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128.00399999999999</v>
          </cell>
          <cell r="D83">
            <v>1065.0239999999999</v>
          </cell>
          <cell r="E83">
            <v>733.43600000000004</v>
          </cell>
          <cell r="F83">
            <v>456.53899999999999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711.00900000000001</v>
          </cell>
          <cell r="K83">
            <v>22.427000000000021</v>
          </cell>
          <cell r="L83">
            <v>90</v>
          </cell>
          <cell r="M83">
            <v>90</v>
          </cell>
          <cell r="N83">
            <v>250</v>
          </cell>
          <cell r="V83">
            <v>150</v>
          </cell>
          <cell r="W83">
            <v>146.68720000000002</v>
          </cell>
          <cell r="X83">
            <v>100</v>
          </cell>
          <cell r="Y83">
            <v>7.7480448191798592</v>
          </cell>
          <cell r="Z83">
            <v>3.1123301828653074</v>
          </cell>
          <cell r="AD83">
            <v>0</v>
          </cell>
          <cell r="AE83">
            <v>168.61060000000001</v>
          </cell>
          <cell r="AF83">
            <v>131.214</v>
          </cell>
          <cell r="AG83">
            <v>155.20760000000001</v>
          </cell>
          <cell r="AH83">
            <v>86.442999999999998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37</v>
          </cell>
          <cell r="D84">
            <v>676</v>
          </cell>
          <cell r="E84">
            <v>300</v>
          </cell>
          <cell r="F84">
            <v>409</v>
          </cell>
          <cell r="G84">
            <v>0</v>
          </cell>
          <cell r="H84">
            <v>0.4</v>
          </cell>
          <cell r="I84" t="e">
            <v>#N/A</v>
          </cell>
          <cell r="J84">
            <v>303</v>
          </cell>
          <cell r="K84">
            <v>-3</v>
          </cell>
          <cell r="L84">
            <v>0</v>
          </cell>
          <cell r="M84">
            <v>0</v>
          </cell>
          <cell r="N84">
            <v>0</v>
          </cell>
          <cell r="V84">
            <v>70</v>
          </cell>
          <cell r="W84">
            <v>60</v>
          </cell>
          <cell r="X84">
            <v>80</v>
          </cell>
          <cell r="Y84">
            <v>9.3166666666666664</v>
          </cell>
          <cell r="Z84">
            <v>6.8166666666666664</v>
          </cell>
          <cell r="AD84">
            <v>0</v>
          </cell>
          <cell r="AE84">
            <v>63.4</v>
          </cell>
          <cell r="AF84">
            <v>65.400000000000006</v>
          </cell>
          <cell r="AG84">
            <v>85.4</v>
          </cell>
          <cell r="AH84">
            <v>56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64.510999999999996</v>
          </cell>
          <cell r="D85">
            <v>83.98</v>
          </cell>
          <cell r="E85">
            <v>76.581999999999994</v>
          </cell>
          <cell r="F85">
            <v>70.426000000000002</v>
          </cell>
          <cell r="G85">
            <v>0</v>
          </cell>
          <cell r="H85">
            <v>1</v>
          </cell>
          <cell r="I85" t="e">
            <v>#N/A</v>
          </cell>
          <cell r="J85">
            <v>80.650000000000006</v>
          </cell>
          <cell r="K85">
            <v>-4.0680000000000121</v>
          </cell>
          <cell r="L85">
            <v>0</v>
          </cell>
          <cell r="M85">
            <v>40</v>
          </cell>
          <cell r="N85">
            <v>0</v>
          </cell>
          <cell r="V85">
            <v>20</v>
          </cell>
          <cell r="W85">
            <v>15.316399999999998</v>
          </cell>
          <cell r="X85">
            <v>20</v>
          </cell>
          <cell r="Y85">
            <v>9.8212373664829862</v>
          </cell>
          <cell r="Z85">
            <v>4.5980778773079845</v>
          </cell>
          <cell r="AD85">
            <v>0</v>
          </cell>
          <cell r="AE85">
            <v>16.767599999999998</v>
          </cell>
          <cell r="AF85">
            <v>15.928800000000001</v>
          </cell>
          <cell r="AG85">
            <v>15.623799999999999</v>
          </cell>
          <cell r="AH85">
            <v>11.542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441</v>
          </cell>
          <cell r="D86">
            <v>1270</v>
          </cell>
          <cell r="E86">
            <v>1063</v>
          </cell>
          <cell r="F86">
            <v>610</v>
          </cell>
          <cell r="G86">
            <v>0</v>
          </cell>
          <cell r="H86">
            <v>0.2</v>
          </cell>
          <cell r="I86" t="e">
            <v>#N/A</v>
          </cell>
          <cell r="J86">
            <v>1109</v>
          </cell>
          <cell r="K86">
            <v>-46</v>
          </cell>
          <cell r="L86">
            <v>300</v>
          </cell>
          <cell r="M86">
            <v>300</v>
          </cell>
          <cell r="N86">
            <v>300</v>
          </cell>
          <cell r="V86">
            <v>200</v>
          </cell>
          <cell r="W86">
            <v>212.6</v>
          </cell>
          <cell r="X86">
            <v>300</v>
          </cell>
          <cell r="Y86">
            <v>9.4543744120413926</v>
          </cell>
          <cell r="Z86">
            <v>2.8692380056444029</v>
          </cell>
          <cell r="AD86">
            <v>0</v>
          </cell>
          <cell r="AE86">
            <v>159.80000000000001</v>
          </cell>
          <cell r="AF86">
            <v>155</v>
          </cell>
          <cell r="AG86">
            <v>171.2</v>
          </cell>
          <cell r="AH86">
            <v>129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517</v>
          </cell>
          <cell r="D87">
            <v>437</v>
          </cell>
          <cell r="E87">
            <v>434</v>
          </cell>
          <cell r="F87">
            <v>509</v>
          </cell>
          <cell r="G87">
            <v>0</v>
          </cell>
          <cell r="H87">
            <v>0.3</v>
          </cell>
          <cell r="I87" t="e">
            <v>#N/A</v>
          </cell>
          <cell r="J87">
            <v>444</v>
          </cell>
          <cell r="K87">
            <v>-10</v>
          </cell>
          <cell r="L87">
            <v>0</v>
          </cell>
          <cell r="M87">
            <v>100</v>
          </cell>
          <cell r="N87">
            <v>80</v>
          </cell>
          <cell r="V87">
            <v>50</v>
          </cell>
          <cell r="W87">
            <v>86.8</v>
          </cell>
          <cell r="X87">
            <v>60</v>
          </cell>
          <cell r="Y87">
            <v>9.2050691244239626</v>
          </cell>
          <cell r="Z87">
            <v>5.8640552995391708</v>
          </cell>
          <cell r="AD87">
            <v>0</v>
          </cell>
          <cell r="AE87">
            <v>75</v>
          </cell>
          <cell r="AF87">
            <v>74.599999999999994</v>
          </cell>
          <cell r="AG87">
            <v>93</v>
          </cell>
          <cell r="AH87">
            <v>64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658.12300000000005</v>
          </cell>
          <cell r="D88">
            <v>185.10400000000001</v>
          </cell>
          <cell r="E88">
            <v>349.875</v>
          </cell>
          <cell r="F88">
            <v>475.45699999999999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364.97300000000001</v>
          </cell>
          <cell r="K88">
            <v>-15.098000000000013</v>
          </cell>
          <cell r="L88">
            <v>0</v>
          </cell>
          <cell r="M88">
            <v>100</v>
          </cell>
          <cell r="N88">
            <v>50</v>
          </cell>
          <cell r="W88">
            <v>69.974999999999994</v>
          </cell>
          <cell r="X88">
            <v>50</v>
          </cell>
          <cell r="Y88">
            <v>9.6528331546981079</v>
          </cell>
          <cell r="Z88">
            <v>6.7946695248302973</v>
          </cell>
          <cell r="AD88">
            <v>0</v>
          </cell>
          <cell r="AE88">
            <v>116.93499999999999</v>
          </cell>
          <cell r="AF88">
            <v>108.65899999999999</v>
          </cell>
          <cell r="AG88">
            <v>86.561800000000005</v>
          </cell>
          <cell r="AH88">
            <v>41.734999999999999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2967.837</v>
          </cell>
          <cell r="D89">
            <v>5131.8239999999996</v>
          </cell>
          <cell r="E89">
            <v>3920.11</v>
          </cell>
          <cell r="F89">
            <v>4118.0609999999997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3984.6280000000002</v>
          </cell>
          <cell r="K89">
            <v>-64.518000000000029</v>
          </cell>
          <cell r="L89">
            <v>0</v>
          </cell>
          <cell r="M89">
            <v>800</v>
          </cell>
          <cell r="N89">
            <v>1000</v>
          </cell>
          <cell r="V89">
            <v>800</v>
          </cell>
          <cell r="W89">
            <v>784.02200000000005</v>
          </cell>
          <cell r="X89">
            <v>1000</v>
          </cell>
          <cell r="Y89">
            <v>9.8441893212180265</v>
          </cell>
          <cell r="Z89">
            <v>5.2524814354699227</v>
          </cell>
          <cell r="AD89">
            <v>0</v>
          </cell>
          <cell r="AE89">
            <v>906.22140000000002</v>
          </cell>
          <cell r="AF89">
            <v>1013.933</v>
          </cell>
          <cell r="AG89">
            <v>939.11779999999999</v>
          </cell>
          <cell r="AH89">
            <v>572.91899999999998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5534.2619999999997</v>
          </cell>
          <cell r="D90">
            <v>6860.6</v>
          </cell>
          <cell r="E90">
            <v>6736.576</v>
          </cell>
          <cell r="F90">
            <v>5548.55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6853.1760000000004</v>
          </cell>
          <cell r="K90">
            <v>-116.60000000000036</v>
          </cell>
          <cell r="L90">
            <v>1000</v>
          </cell>
          <cell r="M90">
            <v>1700</v>
          </cell>
          <cell r="N90">
            <v>1700</v>
          </cell>
          <cell r="V90">
            <v>1500</v>
          </cell>
          <cell r="W90">
            <v>1347.3152</v>
          </cell>
          <cell r="X90">
            <v>1500</v>
          </cell>
          <cell r="Y90">
            <v>9.6106315730721352</v>
          </cell>
          <cell r="Z90">
            <v>4.1182271230963625</v>
          </cell>
          <cell r="AD90">
            <v>0</v>
          </cell>
          <cell r="AE90">
            <v>1282.5196000000001</v>
          </cell>
          <cell r="AF90">
            <v>1168.0296000000001</v>
          </cell>
          <cell r="AG90">
            <v>1442.3514</v>
          </cell>
          <cell r="AH90">
            <v>1040.9069999999999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5891.0929999999998</v>
          </cell>
          <cell r="D91">
            <v>13339.263999999999</v>
          </cell>
          <cell r="E91">
            <v>6928.741</v>
          </cell>
          <cell r="F91">
            <v>5423.1530000000002</v>
          </cell>
          <cell r="G91" t="str">
            <v>сниж</v>
          </cell>
          <cell r="H91">
            <v>1</v>
          </cell>
          <cell r="I91" t="e">
            <v>#N/A</v>
          </cell>
          <cell r="J91">
            <v>7035.54</v>
          </cell>
          <cell r="K91">
            <v>-106.79899999999998</v>
          </cell>
          <cell r="L91">
            <v>900</v>
          </cell>
          <cell r="M91">
            <v>1700</v>
          </cell>
          <cell r="N91">
            <v>1600</v>
          </cell>
          <cell r="V91">
            <v>1600</v>
          </cell>
          <cell r="W91">
            <v>1385.7482</v>
          </cell>
          <cell r="X91">
            <v>1400</v>
          </cell>
          <cell r="Y91">
            <v>9.1092689133566989</v>
          </cell>
          <cell r="Z91">
            <v>3.9135197866394487</v>
          </cell>
          <cell r="AD91">
            <v>0</v>
          </cell>
          <cell r="AE91">
            <v>1808.8114</v>
          </cell>
          <cell r="AF91">
            <v>1803.1858</v>
          </cell>
          <cell r="AG91">
            <v>1448.5062</v>
          </cell>
          <cell r="AH91">
            <v>1041.704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160.80199999999999</v>
          </cell>
          <cell r="D92">
            <v>247.845</v>
          </cell>
          <cell r="E92">
            <v>229.619</v>
          </cell>
          <cell r="F92">
            <v>174.14599999999999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233.029</v>
          </cell>
          <cell r="K92">
            <v>-3.4099999999999966</v>
          </cell>
          <cell r="L92">
            <v>0</v>
          </cell>
          <cell r="M92">
            <v>80</v>
          </cell>
          <cell r="N92">
            <v>80</v>
          </cell>
          <cell r="V92">
            <v>60</v>
          </cell>
          <cell r="W92">
            <v>45.9238</v>
          </cell>
          <cell r="X92">
            <v>50</v>
          </cell>
          <cell r="Y92">
            <v>9.6713686585169345</v>
          </cell>
          <cell r="Z92">
            <v>3.7920642455545925</v>
          </cell>
          <cell r="AD92">
            <v>0</v>
          </cell>
          <cell r="AE92">
            <v>45.200400000000002</v>
          </cell>
          <cell r="AF92">
            <v>46.060600000000001</v>
          </cell>
          <cell r="AG92">
            <v>43.361200000000004</v>
          </cell>
          <cell r="AH92">
            <v>32.341000000000001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4</v>
          </cell>
          <cell r="D93">
            <v>259</v>
          </cell>
          <cell r="E93">
            <v>155</v>
          </cell>
          <cell r="F93">
            <v>107</v>
          </cell>
          <cell r="G93">
            <v>0</v>
          </cell>
          <cell r="H93">
            <v>0.5</v>
          </cell>
          <cell r="I93" t="e">
            <v>#N/A</v>
          </cell>
          <cell r="J93">
            <v>169</v>
          </cell>
          <cell r="K93">
            <v>-14</v>
          </cell>
          <cell r="L93">
            <v>0</v>
          </cell>
          <cell r="M93">
            <v>30</v>
          </cell>
          <cell r="N93">
            <v>80</v>
          </cell>
          <cell r="V93">
            <v>60</v>
          </cell>
          <cell r="W93">
            <v>31</v>
          </cell>
          <cell r="X93">
            <v>30</v>
          </cell>
          <cell r="Y93">
            <v>9.9032258064516121</v>
          </cell>
          <cell r="Z93">
            <v>3.4516129032258065</v>
          </cell>
          <cell r="AD93">
            <v>0</v>
          </cell>
          <cell r="AE93">
            <v>25.8</v>
          </cell>
          <cell r="AF93">
            <v>25.2</v>
          </cell>
          <cell r="AG93">
            <v>27.4</v>
          </cell>
          <cell r="AH93">
            <v>22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29.806999999999999</v>
          </cell>
          <cell r="D94">
            <v>46.957999999999998</v>
          </cell>
          <cell r="E94">
            <v>34.225999999999999</v>
          </cell>
          <cell r="F94">
            <v>42.539000000000001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35.201000000000001</v>
          </cell>
          <cell r="K94">
            <v>-0.97500000000000142</v>
          </cell>
          <cell r="L94">
            <v>20</v>
          </cell>
          <cell r="M94">
            <v>0</v>
          </cell>
          <cell r="N94">
            <v>0</v>
          </cell>
          <cell r="W94">
            <v>6.8452000000000002</v>
          </cell>
          <cell r="Y94">
            <v>9.13618301875767</v>
          </cell>
          <cell r="Z94">
            <v>6.2144276281189743</v>
          </cell>
          <cell r="AD94">
            <v>0</v>
          </cell>
          <cell r="AE94">
            <v>5.4613999999999994</v>
          </cell>
          <cell r="AF94">
            <v>6.0524000000000004</v>
          </cell>
          <cell r="AG94">
            <v>7.0313999999999997</v>
          </cell>
          <cell r="AH94">
            <v>3.0169999999999999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359</v>
          </cell>
          <cell r="D95">
            <v>2963</v>
          </cell>
          <cell r="E95">
            <v>1929</v>
          </cell>
          <cell r="F95">
            <v>1343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1962</v>
          </cell>
          <cell r="K95">
            <v>-33</v>
          </cell>
          <cell r="L95">
            <v>0</v>
          </cell>
          <cell r="M95">
            <v>200</v>
          </cell>
          <cell r="N95">
            <v>450</v>
          </cell>
          <cell r="V95">
            <v>300</v>
          </cell>
          <cell r="W95">
            <v>285</v>
          </cell>
          <cell r="X95">
            <v>300</v>
          </cell>
          <cell r="Y95">
            <v>9.098245614035088</v>
          </cell>
          <cell r="Z95">
            <v>4.712280701754386</v>
          </cell>
          <cell r="AD95">
            <v>504</v>
          </cell>
          <cell r="AE95">
            <v>255.8</v>
          </cell>
          <cell r="AF95">
            <v>260.8</v>
          </cell>
          <cell r="AG95">
            <v>330.2</v>
          </cell>
          <cell r="AH95">
            <v>186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397</v>
          </cell>
          <cell r="D96">
            <v>1023</v>
          </cell>
          <cell r="E96">
            <v>756</v>
          </cell>
          <cell r="F96">
            <v>643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769</v>
          </cell>
          <cell r="K96">
            <v>-13</v>
          </cell>
          <cell r="L96">
            <v>0</v>
          </cell>
          <cell r="M96">
            <v>50</v>
          </cell>
          <cell r="N96">
            <v>300</v>
          </cell>
          <cell r="V96">
            <v>200</v>
          </cell>
          <cell r="W96">
            <v>151.19999999999999</v>
          </cell>
          <cell r="X96">
            <v>180</v>
          </cell>
          <cell r="Y96">
            <v>9.0806878306878307</v>
          </cell>
          <cell r="Z96">
            <v>4.2526455026455032</v>
          </cell>
          <cell r="AD96">
            <v>0</v>
          </cell>
          <cell r="AE96">
            <v>154.6</v>
          </cell>
          <cell r="AF96">
            <v>161.19999999999999</v>
          </cell>
          <cell r="AG96">
            <v>164</v>
          </cell>
          <cell r="AH96">
            <v>106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459</v>
          </cell>
          <cell r="D97">
            <v>1657</v>
          </cell>
          <cell r="E97">
            <v>1265</v>
          </cell>
          <cell r="F97">
            <v>814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1297</v>
          </cell>
          <cell r="K97">
            <v>-32</v>
          </cell>
          <cell r="L97">
            <v>50</v>
          </cell>
          <cell r="M97">
            <v>280</v>
          </cell>
          <cell r="N97">
            <v>400</v>
          </cell>
          <cell r="V97">
            <v>300</v>
          </cell>
          <cell r="W97">
            <v>236.2</v>
          </cell>
          <cell r="X97">
            <v>300</v>
          </cell>
          <cell r="Y97">
            <v>9.0770533446232005</v>
          </cell>
          <cell r="Z97">
            <v>3.4462320067739207</v>
          </cell>
          <cell r="AD97">
            <v>84</v>
          </cell>
          <cell r="AE97">
            <v>216.8</v>
          </cell>
          <cell r="AF97">
            <v>210.4</v>
          </cell>
          <cell r="AG97">
            <v>240.8</v>
          </cell>
          <cell r="AH97">
            <v>165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380</v>
          </cell>
          <cell r="D98">
            <v>954</v>
          </cell>
          <cell r="E98">
            <v>701</v>
          </cell>
          <cell r="F98">
            <v>614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709</v>
          </cell>
          <cell r="K98">
            <v>-8</v>
          </cell>
          <cell r="L98">
            <v>0</v>
          </cell>
          <cell r="M98">
            <v>100</v>
          </cell>
          <cell r="N98">
            <v>260</v>
          </cell>
          <cell r="V98">
            <v>150</v>
          </cell>
          <cell r="W98">
            <v>140.19999999999999</v>
          </cell>
          <cell r="X98">
            <v>150</v>
          </cell>
          <cell r="Y98">
            <v>9.0870185449358072</v>
          </cell>
          <cell r="Z98">
            <v>4.3794579172610559</v>
          </cell>
          <cell r="AD98">
            <v>0</v>
          </cell>
          <cell r="AE98">
            <v>148.19999999999999</v>
          </cell>
          <cell r="AF98">
            <v>146</v>
          </cell>
          <cell r="AG98">
            <v>153.80000000000001</v>
          </cell>
          <cell r="AH98">
            <v>92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15.486000000000001</v>
          </cell>
          <cell r="D99">
            <v>1.3</v>
          </cell>
          <cell r="E99">
            <v>5.6420000000000003</v>
          </cell>
          <cell r="F99">
            <v>9.8439999999999994</v>
          </cell>
          <cell r="G99" t="str">
            <v>н0801,</v>
          </cell>
          <cell r="H99">
            <v>1</v>
          </cell>
          <cell r="I99" t="e">
            <v>#N/A</v>
          </cell>
          <cell r="J99">
            <v>9.25</v>
          </cell>
          <cell r="K99">
            <v>-3.6079999999999997</v>
          </cell>
          <cell r="L99">
            <v>0</v>
          </cell>
          <cell r="M99">
            <v>0</v>
          </cell>
          <cell r="N99">
            <v>0</v>
          </cell>
          <cell r="W99">
            <v>1.1284000000000001</v>
          </cell>
          <cell r="Y99">
            <v>8.7238567883729168</v>
          </cell>
          <cell r="Z99">
            <v>8.7238567883729168</v>
          </cell>
          <cell r="AD99">
            <v>0</v>
          </cell>
          <cell r="AE99">
            <v>0.79239999999999999</v>
          </cell>
          <cell r="AF99">
            <v>0.53579999999999994</v>
          </cell>
          <cell r="AG99">
            <v>0.28439999999999999</v>
          </cell>
          <cell r="AH99">
            <v>0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8</v>
          </cell>
          <cell r="D100">
            <v>2</v>
          </cell>
          <cell r="E100">
            <v>6</v>
          </cell>
          <cell r="F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11</v>
          </cell>
          <cell r="K100">
            <v>-5</v>
          </cell>
          <cell r="L100">
            <v>0</v>
          </cell>
          <cell r="M100">
            <v>0</v>
          </cell>
          <cell r="N100">
            <v>0</v>
          </cell>
          <cell r="V100">
            <v>10</v>
          </cell>
          <cell r="W100">
            <v>1.2</v>
          </cell>
          <cell r="Y100">
            <v>11.666666666666668</v>
          </cell>
          <cell r="Z100">
            <v>3.3333333333333335</v>
          </cell>
          <cell r="AD100">
            <v>0</v>
          </cell>
          <cell r="AE100">
            <v>0.4</v>
          </cell>
          <cell r="AF100">
            <v>0</v>
          </cell>
          <cell r="AG100">
            <v>0.8</v>
          </cell>
          <cell r="AH100">
            <v>0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10</v>
          </cell>
          <cell r="E101">
            <v>6</v>
          </cell>
          <cell r="F101">
            <v>4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1.2</v>
          </cell>
          <cell r="Y101">
            <v>3.3333333333333335</v>
          </cell>
          <cell r="Z101">
            <v>3.3333333333333335</v>
          </cell>
          <cell r="AD101">
            <v>0</v>
          </cell>
          <cell r="AE101">
            <v>0</v>
          </cell>
          <cell r="AF101">
            <v>2.2000000000000002</v>
          </cell>
          <cell r="AG101">
            <v>1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221</v>
          </cell>
          <cell r="D102">
            <v>15</v>
          </cell>
          <cell r="E102">
            <v>202</v>
          </cell>
          <cell r="F102">
            <v>22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231</v>
          </cell>
          <cell r="K102">
            <v>-29</v>
          </cell>
          <cell r="L102">
            <v>50</v>
          </cell>
          <cell r="M102">
            <v>50</v>
          </cell>
          <cell r="N102">
            <v>100</v>
          </cell>
          <cell r="V102">
            <v>100</v>
          </cell>
          <cell r="W102">
            <v>40.4</v>
          </cell>
          <cell r="X102">
            <v>50</v>
          </cell>
          <cell r="Y102">
            <v>9.207920792079209</v>
          </cell>
          <cell r="Z102">
            <v>0.54455445544554459</v>
          </cell>
          <cell r="AD102">
            <v>0</v>
          </cell>
          <cell r="AE102">
            <v>19.399999999999999</v>
          </cell>
          <cell r="AF102">
            <v>23.8</v>
          </cell>
          <cell r="AG102">
            <v>41.4</v>
          </cell>
          <cell r="AH102">
            <v>15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289</v>
          </cell>
          <cell r="D103">
            <v>3</v>
          </cell>
          <cell r="E103">
            <v>118</v>
          </cell>
          <cell r="F103">
            <v>169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120</v>
          </cell>
          <cell r="K103">
            <v>-2</v>
          </cell>
          <cell r="L103">
            <v>0</v>
          </cell>
          <cell r="M103">
            <v>0</v>
          </cell>
          <cell r="N103">
            <v>50</v>
          </cell>
          <cell r="W103">
            <v>23.6</v>
          </cell>
          <cell r="Y103">
            <v>9.2796610169491522</v>
          </cell>
          <cell r="Z103">
            <v>7.1610169491525415</v>
          </cell>
          <cell r="AD103">
            <v>0</v>
          </cell>
          <cell r="AE103">
            <v>22</v>
          </cell>
          <cell r="AF103">
            <v>20</v>
          </cell>
          <cell r="AG103">
            <v>26.2</v>
          </cell>
          <cell r="AH103">
            <v>9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20</v>
          </cell>
          <cell r="D104">
            <v>205</v>
          </cell>
          <cell r="E104">
            <v>143</v>
          </cell>
          <cell r="F104">
            <v>73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168</v>
          </cell>
          <cell r="K104">
            <v>-25</v>
          </cell>
          <cell r="L104">
            <v>0</v>
          </cell>
          <cell r="M104">
            <v>50</v>
          </cell>
          <cell r="N104">
            <v>50</v>
          </cell>
          <cell r="V104">
            <v>100</v>
          </cell>
          <cell r="W104">
            <v>28.6</v>
          </cell>
          <cell r="Y104">
            <v>9.545454545454545</v>
          </cell>
          <cell r="Z104">
            <v>2.5524475524475525</v>
          </cell>
          <cell r="AD104">
            <v>0</v>
          </cell>
          <cell r="AE104">
            <v>14.2</v>
          </cell>
          <cell r="AF104">
            <v>19.399999999999999</v>
          </cell>
          <cell r="AG104">
            <v>41.2</v>
          </cell>
          <cell r="AH104">
            <v>25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125</v>
          </cell>
          <cell r="D105">
            <v>472</v>
          </cell>
          <cell r="E105">
            <v>312</v>
          </cell>
          <cell r="F105">
            <v>264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335</v>
          </cell>
          <cell r="K105">
            <v>-23</v>
          </cell>
          <cell r="L105">
            <v>0</v>
          </cell>
          <cell r="M105">
            <v>50</v>
          </cell>
          <cell r="N105">
            <v>100</v>
          </cell>
          <cell r="V105">
            <v>100</v>
          </cell>
          <cell r="W105">
            <v>62.4</v>
          </cell>
          <cell r="X105">
            <v>100</v>
          </cell>
          <cell r="Y105">
            <v>9.8397435897435894</v>
          </cell>
          <cell r="Z105">
            <v>4.2307692307692308</v>
          </cell>
          <cell r="AD105">
            <v>0</v>
          </cell>
          <cell r="AE105">
            <v>36</v>
          </cell>
          <cell r="AF105">
            <v>39.799999999999997</v>
          </cell>
          <cell r="AG105">
            <v>65.400000000000006</v>
          </cell>
          <cell r="AH105">
            <v>61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129</v>
          </cell>
          <cell r="D106">
            <v>477</v>
          </cell>
          <cell r="E106">
            <v>306</v>
          </cell>
          <cell r="F106">
            <v>277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338</v>
          </cell>
          <cell r="K106">
            <v>-32</v>
          </cell>
          <cell r="L106">
            <v>0</v>
          </cell>
          <cell r="M106">
            <v>0</v>
          </cell>
          <cell r="N106">
            <v>100</v>
          </cell>
          <cell r="V106">
            <v>150</v>
          </cell>
          <cell r="W106">
            <v>61.2</v>
          </cell>
          <cell r="X106">
            <v>50</v>
          </cell>
          <cell r="Y106">
            <v>9.4281045751633989</v>
          </cell>
          <cell r="Z106">
            <v>4.5261437908496731</v>
          </cell>
          <cell r="AD106">
            <v>0</v>
          </cell>
          <cell r="AE106">
            <v>33.200000000000003</v>
          </cell>
          <cell r="AF106">
            <v>47.6</v>
          </cell>
          <cell r="AG106">
            <v>64.400000000000006</v>
          </cell>
          <cell r="AH106">
            <v>62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124</v>
          </cell>
          <cell r="D107">
            <v>389</v>
          </cell>
          <cell r="E107">
            <v>243</v>
          </cell>
          <cell r="F107">
            <v>261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263</v>
          </cell>
          <cell r="K107">
            <v>-20</v>
          </cell>
          <cell r="L107">
            <v>0</v>
          </cell>
          <cell r="M107">
            <v>0</v>
          </cell>
          <cell r="N107">
            <v>100</v>
          </cell>
          <cell r="V107">
            <v>50</v>
          </cell>
          <cell r="W107">
            <v>48.6</v>
          </cell>
          <cell r="X107">
            <v>50</v>
          </cell>
          <cell r="Y107">
            <v>9.4855967078189298</v>
          </cell>
          <cell r="Z107">
            <v>5.3703703703703702</v>
          </cell>
          <cell r="AD107">
            <v>0</v>
          </cell>
          <cell r="AE107">
            <v>33.4</v>
          </cell>
          <cell r="AF107">
            <v>33.4</v>
          </cell>
          <cell r="AG107">
            <v>54.2</v>
          </cell>
          <cell r="AH107">
            <v>46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233</v>
          </cell>
          <cell r="D108">
            <v>90</v>
          </cell>
          <cell r="E108">
            <v>226</v>
          </cell>
          <cell r="F108">
            <v>84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239</v>
          </cell>
          <cell r="K108">
            <v>-13</v>
          </cell>
          <cell r="L108">
            <v>0</v>
          </cell>
          <cell r="M108">
            <v>50</v>
          </cell>
          <cell r="N108">
            <v>100</v>
          </cell>
          <cell r="V108">
            <v>150</v>
          </cell>
          <cell r="W108">
            <v>45.2</v>
          </cell>
          <cell r="X108">
            <v>50</v>
          </cell>
          <cell r="Y108">
            <v>9.6017699115044248</v>
          </cell>
          <cell r="Z108">
            <v>1.8584070796460175</v>
          </cell>
          <cell r="AD108">
            <v>0</v>
          </cell>
          <cell r="AE108">
            <v>38.4</v>
          </cell>
          <cell r="AF108">
            <v>34.200000000000003</v>
          </cell>
          <cell r="AG108">
            <v>51.8</v>
          </cell>
          <cell r="AH108">
            <v>49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161</v>
          </cell>
          <cell r="D109">
            <v>17</v>
          </cell>
          <cell r="E109">
            <v>135</v>
          </cell>
          <cell r="F109">
            <v>31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271</v>
          </cell>
          <cell r="K109">
            <v>-136</v>
          </cell>
          <cell r="L109">
            <v>50</v>
          </cell>
          <cell r="M109">
            <v>50</v>
          </cell>
          <cell r="N109">
            <v>50</v>
          </cell>
          <cell r="V109">
            <v>50</v>
          </cell>
          <cell r="W109">
            <v>27</v>
          </cell>
          <cell r="X109">
            <v>50</v>
          </cell>
          <cell r="Y109">
            <v>10.407407407407407</v>
          </cell>
          <cell r="Z109">
            <v>1.1481481481481481</v>
          </cell>
          <cell r="AD109">
            <v>0</v>
          </cell>
          <cell r="AE109">
            <v>43.6</v>
          </cell>
          <cell r="AF109">
            <v>37</v>
          </cell>
          <cell r="AG109">
            <v>58.4</v>
          </cell>
          <cell r="AH109">
            <v>4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410</v>
          </cell>
          <cell r="D110">
            <v>656</v>
          </cell>
          <cell r="E110">
            <v>586</v>
          </cell>
          <cell r="F110">
            <v>234</v>
          </cell>
          <cell r="G110">
            <v>0</v>
          </cell>
          <cell r="H110">
            <v>0</v>
          </cell>
          <cell r="I110" t="e">
            <v>#N/A</v>
          </cell>
          <cell r="J110">
            <v>603</v>
          </cell>
          <cell r="K110">
            <v>-17</v>
          </cell>
          <cell r="L110">
            <v>0</v>
          </cell>
          <cell r="M110">
            <v>0</v>
          </cell>
          <cell r="N110">
            <v>0</v>
          </cell>
          <cell r="W110">
            <v>117.2</v>
          </cell>
          <cell r="Y110">
            <v>1.9965870307167235</v>
          </cell>
          <cell r="Z110">
            <v>1.9965870307167235</v>
          </cell>
          <cell r="AD110">
            <v>0</v>
          </cell>
          <cell r="AE110">
            <v>126.2</v>
          </cell>
          <cell r="AF110">
            <v>99.8</v>
          </cell>
          <cell r="AG110">
            <v>98.8</v>
          </cell>
          <cell r="AH110">
            <v>64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830</v>
          </cell>
          <cell r="D111">
            <v>1659</v>
          </cell>
          <cell r="E111">
            <v>2441</v>
          </cell>
          <cell r="F111">
            <v>-84</v>
          </cell>
          <cell r="G111">
            <v>0</v>
          </cell>
          <cell r="H111">
            <v>0</v>
          </cell>
          <cell r="I111" t="e">
            <v>#N/A</v>
          </cell>
          <cell r="J111">
            <v>2493</v>
          </cell>
          <cell r="K111">
            <v>-52</v>
          </cell>
          <cell r="L111">
            <v>0</v>
          </cell>
          <cell r="M111">
            <v>0</v>
          </cell>
          <cell r="N111">
            <v>0</v>
          </cell>
          <cell r="W111">
            <v>488.2</v>
          </cell>
          <cell r="Y111">
            <v>-0.17206063088897994</v>
          </cell>
          <cell r="Z111">
            <v>-0.17206063088897994</v>
          </cell>
          <cell r="AD111">
            <v>0</v>
          </cell>
          <cell r="AE111">
            <v>482</v>
          </cell>
          <cell r="AF111">
            <v>447</v>
          </cell>
          <cell r="AG111">
            <v>423.2</v>
          </cell>
          <cell r="AH111">
            <v>243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16.07.2025 - 16.07.2025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224.874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218.80600000000001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746.45100000000002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1312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189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173.13499999999999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1541.806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212.93199999999999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394.11700000000002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237.14400000000001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41.258000000000003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40.524000000000001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151.96</v>
          </cell>
        </row>
        <row r="29">
          <cell r="A29" t="str">
            <v xml:space="preserve"> 247  Сардельки Нежные, ВЕС.  ПОКОМ</v>
          </cell>
          <cell r="D29">
            <v>33.466000000000001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44.115000000000002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500.06799999999998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17.655999999999999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151.91999999999999</v>
          </cell>
        </row>
        <row r="34">
          <cell r="A34" t="str">
            <v xml:space="preserve"> 263  Шпикачки Стародворские, ВЕС.  ПОКОМ</v>
          </cell>
          <cell r="D34">
            <v>34.658999999999999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2.7120000000000002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405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890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1155</v>
          </cell>
        </row>
        <row r="39">
          <cell r="A39" t="str">
            <v xml:space="preserve"> 283  Сосиски Сочинки, ВЕС, ТМ Стародворье ПОКОМ</v>
          </cell>
          <cell r="D39">
            <v>309.98899999999998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165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396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61.418999999999997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364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674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36.805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72.259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395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515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269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87.316000000000003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286.74599999999998</v>
          </cell>
        </row>
        <row r="52">
          <cell r="A52" t="str">
            <v xml:space="preserve"> 316  Колбаса Нежная ТМ Зареченские ВЕС  ПОКОМ</v>
          </cell>
          <cell r="D52">
            <v>12.103</v>
          </cell>
        </row>
        <row r="53">
          <cell r="A53" t="str">
            <v xml:space="preserve"> 318  Сосиски Датские ТМ Зареченские, ВЕС  ПОКОМ</v>
          </cell>
          <cell r="D53">
            <v>853.399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1086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569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453</v>
          </cell>
        </row>
        <row r="57">
          <cell r="A57" t="str">
            <v xml:space="preserve"> 328  Сардельки Сочинки Стародворье ТМ  0,4 кг ПОКОМ</v>
          </cell>
          <cell r="D57">
            <v>111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112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196.095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123</v>
          </cell>
        </row>
        <row r="61">
          <cell r="A61" t="str">
            <v xml:space="preserve"> 335  Колбаса Сливушка ТМ Вязанка. ВЕС.  ПОКОМ </v>
          </cell>
          <cell r="D61">
            <v>205.92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892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845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293.21699999999998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41.091000000000001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115.465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43.344000000000001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47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57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198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36.326000000000001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255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308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-1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251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91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68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1133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2729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145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153.94800000000001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76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11.593999999999999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307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133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87.057000000000002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1144.011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2047.702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1738.884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62.579000000000001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7.6630000000000003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344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183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299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176</v>
          </cell>
        </row>
        <row r="97">
          <cell r="A97" t="str">
            <v xml:space="preserve"> 506 Сосиски Филейские рубленые ТМ Вязанка в оболочке целлофан в м/г среде. ВЕС.ПОКОМ</v>
          </cell>
          <cell r="D97">
            <v>1.4339999999999999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27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23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113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122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96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12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41</v>
          </cell>
        </row>
        <row r="107">
          <cell r="A107" t="str">
            <v>3215 ВЕТЧ.МЯСНАЯ Папа может п/о 0.4кг 8шт.    ОСТАНКИНО</v>
          </cell>
          <cell r="D107">
            <v>191</v>
          </cell>
        </row>
        <row r="108">
          <cell r="A108" t="str">
            <v>3684 ПРЕСИЖН с/к в/у 1/250 8шт.   ОСТАНКИНО</v>
          </cell>
          <cell r="D108">
            <v>19</v>
          </cell>
        </row>
        <row r="109">
          <cell r="A109" t="str">
            <v>4063 МЯСНАЯ Папа может вар п/о_Л   ОСТАНКИНО</v>
          </cell>
          <cell r="D109">
            <v>568.36500000000001</v>
          </cell>
        </row>
        <row r="110">
          <cell r="A110" t="str">
            <v>4117 ЭКСТРА Папа может с/к в/у_Л   ОСТАНКИНО</v>
          </cell>
          <cell r="D110">
            <v>12.401999999999999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24.25</v>
          </cell>
        </row>
        <row r="112">
          <cell r="A112" t="str">
            <v>4813 ФИЛЕЙНАЯ Папа может вар п/о_Л   ОСТАНКИНО</v>
          </cell>
          <cell r="D112">
            <v>179.26599999999999</v>
          </cell>
        </row>
        <row r="113">
          <cell r="A113" t="str">
            <v>4993 САЛЯМИ ИТАЛЬЯНСКАЯ с/к в/у 1/250*8_120c ОСТАНКИНО</v>
          </cell>
          <cell r="D113">
            <v>112</v>
          </cell>
        </row>
        <row r="114">
          <cell r="A114" t="str">
            <v>5246 ДОКТОРСКАЯ ПРЕМИУМ вар б/о мгс_30с ОСТАНКИНО</v>
          </cell>
          <cell r="D114">
            <v>37.155000000000001</v>
          </cell>
        </row>
        <row r="115">
          <cell r="A115" t="str">
            <v>5247 РУССКАЯ ПРЕМИУМ вар б/о мгс_30с ОСТАНКИНО</v>
          </cell>
          <cell r="D115">
            <v>6.0270000000000001</v>
          </cell>
        </row>
        <row r="116">
          <cell r="A116" t="str">
            <v>5483 ЭКСТРА Папа может с/к в/у 1/250 8шт.   ОСТАНКИНО</v>
          </cell>
          <cell r="D116">
            <v>233</v>
          </cell>
        </row>
        <row r="117">
          <cell r="A117" t="str">
            <v>5544 Сервелат Финский в/к в/у_45с НОВАЯ ОСТАНКИНО</v>
          </cell>
          <cell r="D117">
            <v>242.958</v>
          </cell>
        </row>
        <row r="118">
          <cell r="A118" t="str">
            <v>5679 САЛЯМИ ИТАЛЬЯНСКАЯ с/к в/у 1/150_60с ОСТАНКИНО</v>
          </cell>
          <cell r="D118">
            <v>188</v>
          </cell>
        </row>
        <row r="119">
          <cell r="A119" t="str">
            <v>5682 САЛЯМИ МЕЛКОЗЕРНЕНАЯ с/к в/у 1/120_60с   ОСТАНКИНО</v>
          </cell>
          <cell r="D119">
            <v>773</v>
          </cell>
        </row>
        <row r="120">
          <cell r="A120" t="str">
            <v>5706 АРОМАТНАЯ Папа может с/к в/у 1/250 8шт.  ОСТАНКИНО</v>
          </cell>
          <cell r="D120">
            <v>194</v>
          </cell>
        </row>
        <row r="121">
          <cell r="A121" t="str">
            <v>5708 ПОСОЛЬСКАЯ Папа может с/к в/у ОСТАНКИНО</v>
          </cell>
          <cell r="D121">
            <v>13.388999999999999</v>
          </cell>
        </row>
        <row r="122">
          <cell r="A122" t="str">
            <v>5851 ЭКСТРА Папа может вар п/о   ОСТАНКИНО</v>
          </cell>
          <cell r="D122">
            <v>88.852000000000004</v>
          </cell>
        </row>
        <row r="123">
          <cell r="A123" t="str">
            <v>5931 ОХОТНИЧЬЯ Папа может с/к в/у 1/220 8шт.   ОСТАНКИНО</v>
          </cell>
          <cell r="D123">
            <v>302</v>
          </cell>
        </row>
        <row r="124">
          <cell r="A124" t="str">
            <v>5992 ВРЕМЯ ОКРОШКИ Папа может вар п/о 0.4кг   ОСТАНКИНО</v>
          </cell>
          <cell r="D124">
            <v>492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176</v>
          </cell>
        </row>
        <row r="127">
          <cell r="A127" t="str">
            <v>6228 МЯСНОЕ АССОРТИ к/з с/н мгс 1/90 10шт.  ОСТАНКИНО</v>
          </cell>
          <cell r="D127">
            <v>163</v>
          </cell>
        </row>
        <row r="128">
          <cell r="A128" t="str">
            <v>6247 ДОМАШНЯЯ Папа может вар п/о 0,4кг 8шт.  ОСТАНКИНО</v>
          </cell>
          <cell r="D128">
            <v>42</v>
          </cell>
        </row>
        <row r="129">
          <cell r="A129" t="str">
            <v>6268 ГОВЯЖЬЯ Папа может вар п/о 0,4кг 8 шт.  ОСТАНКИНО</v>
          </cell>
          <cell r="D129">
            <v>242</v>
          </cell>
        </row>
        <row r="130">
          <cell r="A130" t="str">
            <v>6279 КОРЕЙКА ПО-ОСТ.к/в в/с с/н в/у 1/150_45с  ОСТАНКИНО</v>
          </cell>
          <cell r="D130">
            <v>166</v>
          </cell>
        </row>
        <row r="131">
          <cell r="A131" t="str">
            <v>6303 МЯСНЫЕ Папа может сос п/о мгс 1.5*3  ОСТАНКИНО</v>
          </cell>
          <cell r="D131">
            <v>204.08600000000001</v>
          </cell>
        </row>
        <row r="132">
          <cell r="A132" t="str">
            <v>6324 ДОКТОРСКАЯ ГОСТ вар п/о 0.4кг 8шт.  ОСТАНКИНО</v>
          </cell>
          <cell r="D132">
            <v>27</v>
          </cell>
        </row>
        <row r="133">
          <cell r="A133" t="str">
            <v>6325 ДОКТОРСКАЯ ПРЕМИУМ вар п/о 0.4кг 8шт.  ОСТАНКИНО</v>
          </cell>
          <cell r="D133">
            <v>572</v>
          </cell>
        </row>
        <row r="134">
          <cell r="A134" t="str">
            <v>6333 МЯСНАЯ Папа может вар п/о 0.4кг 8шт.  ОСТАНКИНО</v>
          </cell>
          <cell r="D134">
            <v>1336</v>
          </cell>
        </row>
        <row r="135">
          <cell r="A135" t="str">
            <v>6340 ДОМАШНИЙ РЕЦЕПТ Коровино 0.5кг 8шт.  ОСТАНКИНО</v>
          </cell>
          <cell r="D135">
            <v>84</v>
          </cell>
        </row>
        <row r="136">
          <cell r="A136" t="str">
            <v>6353 ЭКСТРА Папа может вар п/о 0.4кг 8шт.  ОСТАНКИНО</v>
          </cell>
          <cell r="D136">
            <v>456</v>
          </cell>
        </row>
        <row r="137">
          <cell r="A137" t="str">
            <v>6392 ФИЛЕЙНАЯ Папа может вар п/о 0.4кг. ОСТАНКИНО</v>
          </cell>
          <cell r="D137">
            <v>1104</v>
          </cell>
        </row>
        <row r="138">
          <cell r="A138" t="str">
            <v>6448 СВИНИНА МАДЕРА с/к с/н в/у 1/100 10шт.   ОСТАНКИНО</v>
          </cell>
          <cell r="D138">
            <v>63</v>
          </cell>
        </row>
        <row r="139">
          <cell r="A139" t="str">
            <v>6453 ЭКСТРА Папа может с/к с/н в/у 1/100 14шт.   ОСТАНКИНО</v>
          </cell>
          <cell r="D139">
            <v>654</v>
          </cell>
        </row>
        <row r="140">
          <cell r="A140" t="str">
            <v>6454 АРОМАТНАЯ с/к с/н в/у 1/100 14шт.  ОСТАНКИНО</v>
          </cell>
          <cell r="D140">
            <v>632</v>
          </cell>
        </row>
        <row r="141">
          <cell r="A141" t="str">
            <v>6459 СЕРВЕЛАТ ШВЕЙЦАРСК. в/к с/н в/у 1/100*10  ОСТАНКИНО</v>
          </cell>
          <cell r="D141">
            <v>290</v>
          </cell>
        </row>
        <row r="142">
          <cell r="A142" t="str">
            <v>6470 ВЕТЧ.МРАМОРНАЯ в/у_45с  ОСТАНКИНО</v>
          </cell>
          <cell r="D142">
            <v>21.620999999999999</v>
          </cell>
        </row>
        <row r="143">
          <cell r="A143" t="str">
            <v>6495 ВЕТЧ.МРАМОРНАЯ в/у срез 0.3кг 6шт_45с  ОСТАНКИНО</v>
          </cell>
          <cell r="D143">
            <v>91</v>
          </cell>
        </row>
        <row r="144">
          <cell r="A144" t="str">
            <v>6527 ШПИКАЧКИ СОЧНЫЕ ПМ сар б/о мгс 1*3 45с ОСТАНКИНО</v>
          </cell>
          <cell r="D144">
            <v>129.04300000000001</v>
          </cell>
        </row>
        <row r="145">
          <cell r="A145" t="str">
            <v>6528 ШПИКАЧКИ СОЧНЫЕ ПМ сар б/о мгс 0.4кг 45с  ОСТАНКИНО</v>
          </cell>
          <cell r="D145">
            <v>9</v>
          </cell>
        </row>
        <row r="146">
          <cell r="A146" t="str">
            <v>6586 МРАМОРНАЯ И БАЛЫКОВАЯ в/к с/н мгс 1/90 ОСТАНКИНО</v>
          </cell>
          <cell r="D146">
            <v>99</v>
          </cell>
        </row>
        <row r="147">
          <cell r="A147" t="str">
            <v>6609 С ГОВЯДИНОЙ ПМ сар б/о мгс 0.4кг_45с ОСТАНКИНО</v>
          </cell>
          <cell r="D147">
            <v>26</v>
          </cell>
        </row>
        <row r="148">
          <cell r="A148" t="str">
            <v>6616 МОЛОЧНЫЕ КЛАССИЧЕСКИЕ сос п/о в/у 0.3кг  ОСТАНКИНО</v>
          </cell>
          <cell r="D148">
            <v>674</v>
          </cell>
        </row>
        <row r="149">
          <cell r="A149" t="str">
            <v>6697 СЕРВЕЛАТ ФИНСКИЙ ПМ в/к в/у 0,35кг 8шт.  ОСТАНКИНО</v>
          </cell>
          <cell r="D149">
            <v>1163</v>
          </cell>
        </row>
        <row r="150">
          <cell r="A150" t="str">
            <v>6713 СОЧНЫЙ ГРИЛЬ ПМ сос п/о мгс 0.41кг 8шт.  ОСТАНКИНО</v>
          </cell>
          <cell r="D150">
            <v>555</v>
          </cell>
        </row>
        <row r="151">
          <cell r="A151" t="str">
            <v>6724 МОЛОЧНЫЕ ПМ сос п/о мгс 0.41кг 10шт.  ОСТАНКИНО</v>
          </cell>
          <cell r="D151">
            <v>228</v>
          </cell>
        </row>
        <row r="152">
          <cell r="A152" t="str">
            <v>6765 РУБЛЕНЫЕ сос ц/о мгс 0.36кг 6шт.  ОСТАНКИНО</v>
          </cell>
          <cell r="D152">
            <v>156</v>
          </cell>
        </row>
        <row r="153">
          <cell r="A153" t="str">
            <v>6785 ВЕНСКАЯ САЛЯМИ п/к в/у 0.33кг 8шт.  ОСТАНКИНО</v>
          </cell>
          <cell r="D153">
            <v>60</v>
          </cell>
        </row>
        <row r="154">
          <cell r="A154" t="str">
            <v>6787 СЕРВЕЛАТ КРЕМЛЕВСКИЙ в/к в/у 0,33кг 8шт.  ОСТАНКИНО</v>
          </cell>
          <cell r="D154">
            <v>36</v>
          </cell>
        </row>
        <row r="155">
          <cell r="A155" t="str">
            <v>6793 БАЛЫКОВАЯ в/к в/у 0,33кг 8шт.  ОСТАНКИНО</v>
          </cell>
          <cell r="D155">
            <v>86</v>
          </cell>
        </row>
        <row r="156">
          <cell r="A156" t="str">
            <v>6829 МОЛОЧНЫЕ КЛАССИЧЕСКИЕ сос п/о мгс 2*4_С  ОСТАНКИНО</v>
          </cell>
          <cell r="D156">
            <v>218.529</v>
          </cell>
        </row>
        <row r="157">
          <cell r="A157" t="str">
            <v>6837 ФИЛЕЙНЫЕ Папа Может сос ц/о мгс 0.4кг  ОСТАНКИНО</v>
          </cell>
          <cell r="D157">
            <v>303</v>
          </cell>
        </row>
        <row r="158">
          <cell r="A158" t="str">
            <v>6842 ДЫМОВИЦА ИЗ ОКОРОКА к/в мл/к в/у 0,3кг  ОСТАНКИНО</v>
          </cell>
          <cell r="D158">
            <v>59</v>
          </cell>
        </row>
        <row r="159">
          <cell r="A159" t="str">
            <v>6861 ДОМАШНИЙ РЕЦЕПТ Коровино вар п/о  ОСТАНКИНО</v>
          </cell>
          <cell r="D159">
            <v>72.543999999999997</v>
          </cell>
        </row>
        <row r="160">
          <cell r="A160" t="str">
            <v>6866 ВЕТЧ.НЕЖНАЯ Коровино п/о_Маяк  ОСТАНКИНО</v>
          </cell>
          <cell r="D160">
            <v>71.927000000000007</v>
          </cell>
        </row>
        <row r="161">
          <cell r="A161" t="str">
            <v>6872 ШАШЛЫК ИЗ СВИНИНЫ зам. ВЕС ОСТАНКИНО</v>
          </cell>
          <cell r="D161">
            <v>2</v>
          </cell>
        </row>
        <row r="162">
          <cell r="A162" t="str">
            <v>7001 КЛАССИЧЕСКИЕ Папа может сар б/о мгс 1*3  ОСТАНКИНО</v>
          </cell>
          <cell r="D162">
            <v>67.251000000000005</v>
          </cell>
        </row>
        <row r="163">
          <cell r="A163" t="str">
            <v>7038 С ГОВЯДИНОЙ ПМ сос п/о мгс 1.5*4  ОСТАНКИНО</v>
          </cell>
          <cell r="D163">
            <v>37.045000000000002</v>
          </cell>
        </row>
        <row r="164">
          <cell r="A164" t="str">
            <v>7040 С ИНДЕЙКОЙ ПМ сос ц/о в/у 1/270 8шт.  ОСТАНКИНО</v>
          </cell>
          <cell r="D164">
            <v>71</v>
          </cell>
        </row>
        <row r="165">
          <cell r="A165" t="str">
            <v>7059 ШПИКАЧКИ СОЧНЫЕ С БЕК. п/о мгс 0.3кг_60с  ОСТАНКИНО</v>
          </cell>
          <cell r="D165">
            <v>133</v>
          </cell>
        </row>
        <row r="166">
          <cell r="A166" t="str">
            <v>7066 СОЧНЫЕ ПМ сос п/о мгс 0.41кг 10шт_50с  ОСТАНКИНО</v>
          </cell>
          <cell r="D166">
            <v>2169</v>
          </cell>
        </row>
        <row r="167">
          <cell r="A167" t="str">
            <v>7070 СОЧНЫЕ ПМ сос п/о мгс 1.5*4_А_50с  ОСТАНКИНО</v>
          </cell>
          <cell r="D167">
            <v>1764.672</v>
          </cell>
        </row>
        <row r="168">
          <cell r="A168" t="str">
            <v>7073 МОЛОЧ.ПРЕМИУМ ПМ сос п/о в/у 1/350_50с  ОСТАНКИНО</v>
          </cell>
          <cell r="D168">
            <v>552</v>
          </cell>
        </row>
        <row r="169">
          <cell r="A169" t="str">
            <v>7074 МОЛОЧ.ПРЕМИУМ ПМ сос п/о мгс 0.6кг_50с  ОСТАНКИНО</v>
          </cell>
          <cell r="D169">
            <v>60</v>
          </cell>
        </row>
        <row r="170">
          <cell r="A170" t="str">
            <v>7075 МОЛОЧ.ПРЕМИУМ ПМ сос п/о мгс 1.5*4_О_50с  ОСТАНКИНО</v>
          </cell>
          <cell r="D170">
            <v>29.41</v>
          </cell>
        </row>
        <row r="171">
          <cell r="A171" t="str">
            <v>7077 МЯСНЫЕ С ГОВЯД.ПМ сос п/о мгс 0.4кг_50с  ОСТАНКИНО</v>
          </cell>
          <cell r="D171">
            <v>612</v>
          </cell>
        </row>
        <row r="172">
          <cell r="A172" t="str">
            <v>7080 СЛИВОЧНЫЕ ПМ сос п/о мгс 0.41кг 10шт. 50с  ОСТАНКИНО</v>
          </cell>
          <cell r="D172">
            <v>1068</v>
          </cell>
        </row>
        <row r="173">
          <cell r="A173" t="str">
            <v>7082 СЛИВОЧНЫЕ ПМ сос п/о мгс 1.5*4_50с  ОСТАНКИНО</v>
          </cell>
          <cell r="D173">
            <v>52.902999999999999</v>
          </cell>
        </row>
        <row r="174">
          <cell r="A174" t="str">
            <v>7087 ШПИК С ЧЕСНОК.И ПЕРЦЕМ к/в в/у 0.3кг_50с  ОСТАНКИНО</v>
          </cell>
          <cell r="D174">
            <v>66</v>
          </cell>
        </row>
        <row r="175">
          <cell r="A175" t="str">
            <v>7090 СВИНИНА ПО-ДОМ. к/в мл/к в/у 0.3кг_50с  ОСТАНКИНО</v>
          </cell>
          <cell r="D175">
            <v>224</v>
          </cell>
        </row>
        <row r="176">
          <cell r="A176" t="str">
            <v>7092 БЕКОН Папа может с/к с/н в/у 1/140_50с  ОСТАНКИНО</v>
          </cell>
          <cell r="D176">
            <v>348</v>
          </cell>
        </row>
        <row r="177">
          <cell r="A177" t="str">
            <v>7105 МИЛАНО с/к с/н мгс 1/90 12шт.  ОСТАНКИНО</v>
          </cell>
          <cell r="D177">
            <v>1</v>
          </cell>
        </row>
        <row r="178">
          <cell r="A178" t="str">
            <v>7107 САН-РЕМО с/в с/н мгс 1/90 12шт.  ОСТАНКИНО</v>
          </cell>
          <cell r="D178">
            <v>6</v>
          </cell>
        </row>
        <row r="179">
          <cell r="A179" t="str">
            <v>7147 САЛЬЧИЧОН Останкино с/к в/у 1/220 8шт.  ОСТАНКИНО</v>
          </cell>
          <cell r="D179">
            <v>3</v>
          </cell>
        </row>
        <row r="180">
          <cell r="A180" t="str">
            <v>7149 БАЛЫКОВАЯ Коровино п/к в/у 0.84кг_50с  ОСТАНКИНО</v>
          </cell>
          <cell r="D180">
            <v>21</v>
          </cell>
        </row>
        <row r="181">
          <cell r="A181" t="str">
            <v>7154 СЕРВЕЛАТ ЗЕРНИСТЫЙ ПМ в/к в/у 0.35кг_50с  ОСТАНКИНО</v>
          </cell>
          <cell r="D181">
            <v>872</v>
          </cell>
        </row>
        <row r="182">
          <cell r="A182" t="str">
            <v>7166 СЕРВЕЛТ ОХОТНИЧИЙ ПМ в/к в/у_50с  ОСТАНКИНО</v>
          </cell>
          <cell r="D182">
            <v>114.694</v>
          </cell>
        </row>
        <row r="183">
          <cell r="A183" t="str">
            <v>7169 СЕРВЕЛАТ ОХОТНИЧИЙ ПМ в/к в/у 0.35кг_50с  ОСТАНКИНО</v>
          </cell>
          <cell r="D183">
            <v>969</v>
          </cell>
        </row>
        <row r="184">
          <cell r="A184" t="str">
            <v>7187 ГРУДИНКА ПРЕМИУМ к/в мл/к в/у 0,3кг_50с ОСТАНКИНО</v>
          </cell>
          <cell r="D184">
            <v>301</v>
          </cell>
        </row>
        <row r="185">
          <cell r="A185" t="str">
            <v>7227 САЛЯМИ ФИНСКАЯ Папа может с/к в/у 1/180  ОСТАНКИНО</v>
          </cell>
          <cell r="D185">
            <v>17</v>
          </cell>
        </row>
        <row r="186">
          <cell r="A186" t="str">
            <v>7231 КЛАССИЧЕСКАЯ ПМ вар п/о 0,3кг 8шт_209к ОСТАНКИНО</v>
          </cell>
          <cell r="D186">
            <v>502</v>
          </cell>
        </row>
        <row r="187">
          <cell r="A187" t="str">
            <v>7232 БОЯNСКАЯ ПМ п/к в/у 0,28кг 8шт_209к ОСТАНКИНО</v>
          </cell>
          <cell r="D187">
            <v>456</v>
          </cell>
        </row>
        <row r="188">
          <cell r="A188" t="str">
            <v>7235 ВЕТЧ.КЛАССИЧЕСКАЯ ПМ п/о 0,35кг 8шт_209к ОСТАНКИНО</v>
          </cell>
          <cell r="D188">
            <v>10</v>
          </cell>
        </row>
        <row r="189">
          <cell r="A189" t="str">
            <v>7236 СЕРВЕЛАТ КАРЕЛЬСКИЙ в/к в/у 0,28кг_209к ОСТАНКИНО</v>
          </cell>
          <cell r="D189">
            <v>815</v>
          </cell>
        </row>
        <row r="190">
          <cell r="A190" t="str">
            <v>7241 САЛЯМИ Папа может п/к в/у 0,28кг_209к ОСТАНКИНО</v>
          </cell>
          <cell r="D190">
            <v>228</v>
          </cell>
        </row>
        <row r="191">
          <cell r="A191" t="str">
            <v>7245 ВЕТЧ.ФИЛЕЙНАЯ ПМ п/о 0,4кг 8шт ОСТАНКИНО</v>
          </cell>
          <cell r="D191">
            <v>33</v>
          </cell>
        </row>
        <row r="192">
          <cell r="A192" t="str">
            <v>7284 ДЛЯ ДЕТЕЙ сос п/о мгс 0,33кг 6шт  ОСТАНКИНО</v>
          </cell>
          <cell r="D192">
            <v>68</v>
          </cell>
        </row>
        <row r="193">
          <cell r="A193" t="str">
            <v>БОНУС МОЛОЧНЫЕ КЛАССИЧЕСКИЕ сос п/о в/у 0.3кг (6084)  ОСТАНКИНО</v>
          </cell>
          <cell r="D193">
            <v>28</v>
          </cell>
        </row>
        <row r="194">
          <cell r="A194" t="str">
            <v>БОНУС МОЛОЧНЫЕ КЛАССИЧЕСКИЕ сос п/о мгс 2*4_С (4980)  ОСТАНКИНО</v>
          </cell>
          <cell r="D194">
            <v>8.4710000000000001</v>
          </cell>
        </row>
        <row r="195">
          <cell r="A195" t="str">
            <v>БОНУС СОЧНЫЕ Папа может сос п/о мгс 1.5*4 (6954)  ОСТАНКИНО</v>
          </cell>
          <cell r="D195">
            <v>138.018</v>
          </cell>
        </row>
        <row r="196">
          <cell r="A196" t="str">
            <v>БОНУС СОЧНЫЕ сос п/о мгс 0.41кг_UZ (6087)  ОСТАНКИНО</v>
          </cell>
          <cell r="D196">
            <v>92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139</v>
          </cell>
        </row>
        <row r="198">
          <cell r="A198" t="str">
            <v>БОНУС_319  Колбаса вареная Филейская ТМ Вязанка ТС Классическая, 0,45 кг. ПОКОМ</v>
          </cell>
          <cell r="D198">
            <v>549</v>
          </cell>
        </row>
        <row r="199">
          <cell r="A199" t="str">
            <v>Вацлавская п/к (черева) 390 гр.шт. термоус.пак  СПК</v>
          </cell>
          <cell r="D199">
            <v>2</v>
          </cell>
        </row>
        <row r="200">
          <cell r="A200" t="str">
            <v>Готовые бельмеши сочные с мясом ТМ Горячая штучка 0,3кг зам  ПОКОМ</v>
          </cell>
          <cell r="D200">
            <v>79</v>
          </cell>
        </row>
        <row r="201">
          <cell r="A201" t="str">
            <v>Готовые чебупели острые с мясом 0,24кг ТМ Горячая штучка  ПОКОМ</v>
          </cell>
          <cell r="D201">
            <v>138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396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467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152</v>
          </cell>
        </row>
        <row r="206">
          <cell r="A206" t="str">
            <v>Грудинка По-московски в/к 2,0 кг. термоус.пак. СПК</v>
          </cell>
          <cell r="D206">
            <v>4.7519999999999998</v>
          </cell>
        </row>
        <row r="207">
          <cell r="A207" t="str">
            <v>Гуцульская с/к "КолбасГрад" 160 гр.шт. термоус. пак  СПК</v>
          </cell>
          <cell r="D207">
            <v>15</v>
          </cell>
        </row>
        <row r="208">
          <cell r="A208" t="str">
            <v>Докторская вареная в/с 0,47 кг шт.  СПК</v>
          </cell>
          <cell r="D208">
            <v>8</v>
          </cell>
        </row>
        <row r="209">
          <cell r="A209" t="str">
            <v>Докторская вареная термоус.пак. "Высокий вкус"  СПК</v>
          </cell>
          <cell r="D209">
            <v>-0.188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17</v>
          </cell>
        </row>
        <row r="211">
          <cell r="A211" t="str">
            <v>ЖАР-ладушки с мясом 0,2кг ТМ Стародворье  ПОКОМ</v>
          </cell>
          <cell r="D211">
            <v>85</v>
          </cell>
        </row>
        <row r="212">
          <cell r="A212" t="str">
            <v>ЖАР-ладушки с яблоком и грушей ТМ Стародворье 0,2 кг. ПОКОМ</v>
          </cell>
          <cell r="D212">
            <v>16</v>
          </cell>
        </row>
        <row r="213">
          <cell r="A213" t="str">
            <v>Карбонад Юбилейный термоус.пак.  СПК</v>
          </cell>
          <cell r="D213">
            <v>-1.458</v>
          </cell>
        </row>
        <row r="214">
          <cell r="A214" t="str">
            <v>Классическая вареная 400 гр.шт.  СПК</v>
          </cell>
          <cell r="D214">
            <v>3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181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175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65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236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211</v>
          </cell>
        </row>
        <row r="220">
          <cell r="A220" t="str">
            <v>Любительская вареная термоус.пак. "Высокий вкус"  СПК</v>
          </cell>
          <cell r="D220">
            <v>-0.84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48.100999999999999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Мини-шарики с курочкой и сыром ТМ Зареченские ВЕС  ПОКОМ</v>
          </cell>
          <cell r="D223">
            <v>75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868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518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833</v>
          </cell>
        </row>
        <row r="227">
          <cell r="A227" t="str">
            <v>Наггетсы с куриным филе и сыром ТМ Вязанка 0,25 кг ПОКОМ</v>
          </cell>
          <cell r="D227">
            <v>569</v>
          </cell>
        </row>
        <row r="228">
          <cell r="A228" t="str">
            <v>Наггетсы Хрустящие ТМ Зареченские. ВЕС ПОКОМ</v>
          </cell>
          <cell r="D228">
            <v>492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71</v>
          </cell>
        </row>
        <row r="230">
          <cell r="A230" t="str">
            <v>Оригинальная с перцем с/к  СПК</v>
          </cell>
          <cell r="D230">
            <v>8.8279999999999994</v>
          </cell>
        </row>
        <row r="231">
          <cell r="A231" t="str">
            <v>Паштет печеночный 140 гр.шт.  СПК</v>
          </cell>
          <cell r="D231">
            <v>4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183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40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47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187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58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395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295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188</v>
          </cell>
        </row>
        <row r="240">
          <cell r="A240" t="str">
            <v>Пельмени Бульмени с говядиной и свининой Наваристые 2,7кг Горячая штучка ВЕС  ПОКОМ</v>
          </cell>
          <cell r="D240">
            <v>8.1</v>
          </cell>
        </row>
        <row r="241">
          <cell r="A241" t="str">
            <v>Пельмени Бульмени с говядиной и свининой Наваристые 5кг Горячая штучка ВЕС  ПОКОМ</v>
          </cell>
          <cell r="D241">
            <v>700</v>
          </cell>
        </row>
        <row r="242">
          <cell r="A242" t="str">
            <v>Пельмени Бульмени с говядиной и свининой Сев.кол ТМ Горячая штучка флоу-пак сфера 0,7 кг  ПОКОМ</v>
          </cell>
          <cell r="D242">
            <v>5</v>
          </cell>
        </row>
        <row r="243">
          <cell r="A243" t="str">
            <v>Пельмени Бульмени с говядиной и свининой ТМ Горячая штучка. флоу-пак сфера 0,4 кг ПОКОМ</v>
          </cell>
          <cell r="D243">
            <v>445</v>
          </cell>
        </row>
        <row r="244">
          <cell r="A244" t="str">
            <v>Пельмени Бульмени с говядиной и свининой ТМ Горячая штучка. флоу-пак сфера 0,7 кг ПОКОМ</v>
          </cell>
          <cell r="D244">
            <v>596</v>
          </cell>
        </row>
        <row r="245">
          <cell r="A245" t="str">
            <v>Пельмени Бульмени со сливочным маслом ТМ Горячая штучка. флоу-пак сфера 0,4 кг. ПОКОМ</v>
          </cell>
          <cell r="D245">
            <v>447</v>
          </cell>
        </row>
        <row r="246">
          <cell r="A246" t="str">
            <v>Пельмени Бульмени со сливочным маслом ТМ Горячая штучка.флоу-пак сфера 0,7 кг. ПОКОМ</v>
          </cell>
          <cell r="D246">
            <v>1033</v>
          </cell>
        </row>
        <row r="247">
          <cell r="A247" t="str">
            <v>Пельмени Бульмени хрустящие с мясом 0,22 кг ТМ Горячая штучка  ПОКОМ</v>
          </cell>
          <cell r="D247">
            <v>60</v>
          </cell>
        </row>
        <row r="248">
          <cell r="A248" t="str">
            <v>Пельмени Медвежьи ушки с фермерскими сливками 0,7кг  ПОКОМ</v>
          </cell>
          <cell r="D248">
            <v>55</v>
          </cell>
        </row>
        <row r="249">
          <cell r="A249" t="str">
            <v>Пельмени Медвежьи ушки с фермерской свининой и говядиной Малые 0,7кг  ПОКОМ</v>
          </cell>
          <cell r="D249">
            <v>99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196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26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364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179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75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179</v>
          </cell>
        </row>
        <row r="256">
          <cell r="A256" t="str">
            <v>Пельмени Сочные сфера 0,8 кг ТМ Стародворье  ПОКОМ</v>
          </cell>
          <cell r="D256">
            <v>63</v>
          </cell>
        </row>
        <row r="257">
          <cell r="A257" t="str">
            <v>Пирожки с мясом 3,7кг ВЕС ТМ Зареченские  ПОКОМ</v>
          </cell>
          <cell r="D257">
            <v>25.91</v>
          </cell>
        </row>
        <row r="258">
          <cell r="A258" t="str">
            <v>Ричеза с/к 230 гр.шт.  СПК</v>
          </cell>
          <cell r="D258">
            <v>33</v>
          </cell>
        </row>
        <row r="259">
          <cell r="A259" t="str">
            <v>Салями с перчиком с/к "КолбасГрад" 160 гр.шт. термоус. пак.  СПК</v>
          </cell>
          <cell r="D259">
            <v>18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-0.94599999999999995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8.5660000000000007</v>
          </cell>
        </row>
        <row r="262">
          <cell r="A262" t="str">
            <v>Сервелат Финский в/к 0,38 кг.шт. термофор.пак.  СПК</v>
          </cell>
          <cell r="D262">
            <v>1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9</v>
          </cell>
        </row>
        <row r="264">
          <cell r="A264" t="str">
            <v>Сибирская особая с/к 0,235 кг шт.  СПК</v>
          </cell>
          <cell r="D264">
            <v>40</v>
          </cell>
        </row>
        <row r="265">
          <cell r="A265" t="str">
            <v>Сосиски "Баварские" 0,36 кг.шт. вак.упак.  СПК</v>
          </cell>
          <cell r="D265">
            <v>5</v>
          </cell>
        </row>
        <row r="266">
          <cell r="A266" t="str">
            <v>Сочный мегачебурек ТМ Зареченские ВЕС ПОКОМ</v>
          </cell>
          <cell r="D266">
            <v>46</v>
          </cell>
        </row>
        <row r="267">
          <cell r="A267" t="str">
            <v>Торо Неро с/в "Эликатессе" 140 гр.шт.  СПК</v>
          </cell>
          <cell r="D267">
            <v>9</v>
          </cell>
        </row>
        <row r="268">
          <cell r="A268" t="str">
            <v>Фестивальная пора с/к 235 гр.шт.  СПК</v>
          </cell>
          <cell r="D268">
            <v>81</v>
          </cell>
        </row>
        <row r="269">
          <cell r="A269" t="str">
            <v>Фестивальная пора с/к термоус.пак  СПК</v>
          </cell>
          <cell r="D269">
            <v>6.1420000000000003</v>
          </cell>
        </row>
        <row r="270">
          <cell r="A270" t="str">
            <v>Фирменная с/к 200 гр. срез "Эликатессе" термоформ.пак.  СПК</v>
          </cell>
          <cell r="D270">
            <v>25</v>
          </cell>
        </row>
        <row r="271">
          <cell r="A271" t="str">
            <v>Хинкали Классические ТМ Зареченские ВЕС ПОКОМ</v>
          </cell>
          <cell r="D271">
            <v>20</v>
          </cell>
        </row>
        <row r="272">
          <cell r="A272" t="str">
            <v>Хот-догстер ТМ Горячая штучка ТС Хот-Догстер флоу-пак 0,09 кг. ПОКОМ</v>
          </cell>
          <cell r="D272">
            <v>86</v>
          </cell>
        </row>
        <row r="273">
          <cell r="A273" t="str">
            <v>Хотстеры с сыром 0,25кг ТМ Горячая штучка  ПОКОМ</v>
          </cell>
          <cell r="D273">
            <v>231</v>
          </cell>
        </row>
        <row r="274">
          <cell r="A274" t="str">
            <v>Хотстеры ТМ Горячая штучка ТС Хотстеры 0,25 кг зам  ПОКОМ</v>
          </cell>
          <cell r="D274">
            <v>757</v>
          </cell>
        </row>
        <row r="275">
          <cell r="A275" t="str">
            <v>Хрустящие крылышки острые к пиву ТМ Горячая штучка 0,3кг зам  ПОКОМ</v>
          </cell>
          <cell r="D275">
            <v>211</v>
          </cell>
        </row>
        <row r="276">
          <cell r="A276" t="str">
            <v>Хрустящие крылышки ТМ Горячая штучка 0,3 кг зам  ПОКОМ</v>
          </cell>
          <cell r="D276">
            <v>206</v>
          </cell>
        </row>
        <row r="277">
          <cell r="A277" t="str">
            <v>Чебупели Курочка гриль ТМ Горячая штучка, 0,3 кг зам  ПОКОМ</v>
          </cell>
          <cell r="D277">
            <v>137</v>
          </cell>
        </row>
        <row r="278">
          <cell r="A278" t="str">
            <v>Чебупицца курочка по-итальянски Горячая штучка 0,25 кг зам  ПОКОМ</v>
          </cell>
          <cell r="D278">
            <v>593</v>
          </cell>
        </row>
        <row r="279">
          <cell r="A279" t="str">
            <v>Чебупицца Маргарита 0,2кг ТМ Горячая штучка ТС Foodgital  ПОКОМ</v>
          </cell>
          <cell r="D279">
            <v>154</v>
          </cell>
        </row>
        <row r="280">
          <cell r="A280" t="str">
            <v>Чебупицца Пепперони ТМ Горячая штучка ТС Чебупицца 0.25кг зам  ПОКОМ</v>
          </cell>
          <cell r="D280">
            <v>1209</v>
          </cell>
        </row>
        <row r="281">
          <cell r="A281" t="str">
            <v>Чебупицца со вкусом 4 сыра 0,2кг ТМ Горячая штучка ТС Foodgital  ПОКОМ</v>
          </cell>
          <cell r="D281">
            <v>137</v>
          </cell>
        </row>
        <row r="282">
          <cell r="A282" t="str">
            <v>Чебуреки сочные ВЕС ТМ Зареченские  ПОКОМ</v>
          </cell>
          <cell r="D282">
            <v>210</v>
          </cell>
        </row>
        <row r="283">
          <cell r="A283" t="str">
            <v>Шпикачки Русские (черева) (в ср.защ.атм.) "Высокий вкус"  СПК</v>
          </cell>
          <cell r="D283">
            <v>2.6869999999999998</v>
          </cell>
        </row>
        <row r="284">
          <cell r="A284" t="str">
            <v>Юбилейная с/к 0,235 кг.шт.  СПК</v>
          </cell>
          <cell r="D284">
            <v>116</v>
          </cell>
        </row>
        <row r="285">
          <cell r="A285" t="str">
            <v>Итого</v>
          </cell>
          <cell r="D285">
            <v>76449.001000000004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P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7" sqref="X7"/>
    </sheetView>
  </sheetViews>
  <sheetFormatPr defaultColWidth="10.5" defaultRowHeight="11.45" customHeight="1" outlineLevelRow="1" x14ac:dyDescent="0.2"/>
  <cols>
    <col min="1" max="1" width="62.6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19" width="0.6640625" style="5" customWidth="1"/>
    <col min="20" max="20" width="6.6640625" style="5" bestFit="1" customWidth="1"/>
    <col min="21" max="22" width="6.5" style="5" bestFit="1" customWidth="1"/>
    <col min="23" max="23" width="6.6640625" style="5" bestFit="1" customWidth="1"/>
    <col min="24" max="24" width="7.33203125" style="5" bestFit="1" customWidth="1"/>
    <col min="25" max="25" width="6.16406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5" style="5" customWidth="1"/>
    <col min="36" max="36" width="5.6640625" style="5" bestFit="1" customWidth="1"/>
    <col min="37" max="37" width="7.83203125" style="5" customWidth="1"/>
    <col min="38" max="39" width="7.33203125" style="5" bestFit="1" customWidth="1"/>
    <col min="40" max="41" width="0.5" style="5" customWidth="1"/>
    <col min="42" max="16384" width="10.5" style="5"/>
  </cols>
  <sheetData>
    <row r="1" spans="1:42" s="1" customFormat="1" ht="9.9499999999999993" customHeight="1" x14ac:dyDescent="0.2"/>
    <row r="2" spans="1:42" s="1" customFormat="1" ht="12.95" customHeight="1" outlineLevel="1" x14ac:dyDescent="0.2">
      <c r="A2" s="2" t="s">
        <v>0</v>
      </c>
      <c r="AK2" s="13" t="s">
        <v>131</v>
      </c>
    </row>
    <row r="3" spans="1:42" s="1" customFormat="1" ht="9.9499999999999993" customHeight="1" x14ac:dyDescent="0.2">
      <c r="AK3" s="13" t="s">
        <v>140</v>
      </c>
    </row>
    <row r="4" spans="1:42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  <c r="AK4" s="11" t="s">
        <v>130</v>
      </c>
      <c r="AL4" s="11" t="s">
        <v>130</v>
      </c>
      <c r="AM4" s="11" t="s">
        <v>130</v>
      </c>
    </row>
    <row r="5" spans="1:4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132</v>
      </c>
      <c r="M5" s="15" t="s">
        <v>133</v>
      </c>
      <c r="N5" s="15" t="s">
        <v>134</v>
      </c>
      <c r="O5" s="15" t="s">
        <v>135</v>
      </c>
      <c r="T5" s="15" t="s">
        <v>136</v>
      </c>
      <c r="U5" s="15" t="s">
        <v>136</v>
      </c>
      <c r="V5" s="15" t="s">
        <v>142</v>
      </c>
      <c r="X5" s="15" t="s">
        <v>141</v>
      </c>
      <c r="AE5" s="5" t="s">
        <v>137</v>
      </c>
      <c r="AF5" s="5" t="s">
        <v>138</v>
      </c>
      <c r="AG5" s="5" t="s">
        <v>139</v>
      </c>
      <c r="AH5" s="15" t="s">
        <v>134</v>
      </c>
      <c r="AJ5" s="15" t="s">
        <v>121</v>
      </c>
      <c r="AK5" s="15" t="s">
        <v>136</v>
      </c>
      <c r="AL5" s="15" t="s">
        <v>142</v>
      </c>
      <c r="AM5" s="15" t="s">
        <v>141</v>
      </c>
    </row>
    <row r="6" spans="1:42" ht="11.1" customHeight="1" x14ac:dyDescent="0.2">
      <c r="A6" s="6"/>
      <c r="B6" s="6"/>
      <c r="C6" s="3"/>
      <c r="D6" s="3"/>
      <c r="E6" s="12">
        <f>SUM(E7:E152)</f>
        <v>149498.95100000006</v>
      </c>
      <c r="F6" s="12">
        <f>SUM(F7:F152)</f>
        <v>35281.695999999996</v>
      </c>
      <c r="J6" s="12">
        <f t="shared" ref="J6:X6" si="0">SUM(J7:J152)</f>
        <v>171008.226</v>
      </c>
      <c r="K6" s="12">
        <f t="shared" si="0"/>
        <v>-21509.275000000009</v>
      </c>
      <c r="L6" s="12">
        <f t="shared" si="0"/>
        <v>28030</v>
      </c>
      <c r="M6" s="12">
        <f t="shared" si="0"/>
        <v>30300</v>
      </c>
      <c r="N6" s="12">
        <f t="shared" si="0"/>
        <v>29960</v>
      </c>
      <c r="O6" s="12">
        <f t="shared" si="0"/>
        <v>29350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18128</v>
      </c>
      <c r="U6" s="12">
        <f t="shared" si="0"/>
        <v>12000</v>
      </c>
      <c r="V6" s="12">
        <f t="shared" si="0"/>
        <v>27530</v>
      </c>
      <c r="W6" s="12">
        <f t="shared" si="0"/>
        <v>27063.790199999992</v>
      </c>
      <c r="X6" s="12">
        <f t="shared" si="0"/>
        <v>28480</v>
      </c>
      <c r="AA6" s="12">
        <f t="shared" ref="AA6:AH6" si="1">SUM(AA7:AA152)</f>
        <v>0</v>
      </c>
      <c r="AB6" s="12">
        <f t="shared" si="1"/>
        <v>0</v>
      </c>
      <c r="AC6" s="12">
        <f t="shared" si="1"/>
        <v>0</v>
      </c>
      <c r="AD6" s="12">
        <f t="shared" si="1"/>
        <v>14180</v>
      </c>
      <c r="AE6" s="12">
        <f t="shared" si="1"/>
        <v>26597.921600000012</v>
      </c>
      <c r="AF6" s="12">
        <f t="shared" si="1"/>
        <v>28254.349000000013</v>
      </c>
      <c r="AG6" s="12">
        <f t="shared" si="1"/>
        <v>26363.711800000001</v>
      </c>
      <c r="AH6" s="12">
        <f t="shared" si="1"/>
        <v>34439.969000000005</v>
      </c>
      <c r="AI6" s="12"/>
      <c r="AJ6" s="12">
        <f>SUM(AJ7:AJ152)</f>
        <v>7420.2</v>
      </c>
      <c r="AK6" s="12">
        <f>SUM(AK7:AK152)</f>
        <v>7802</v>
      </c>
      <c r="AL6" s="12">
        <f>SUM(AL7:AL152)</f>
        <v>17482.599999999999</v>
      </c>
      <c r="AM6" s="12">
        <f>SUM(AM7:AM152)</f>
        <v>17519.2</v>
      </c>
    </row>
    <row r="7" spans="1:42" s="1" customFormat="1" ht="11.1" customHeight="1" outlineLevel="1" x14ac:dyDescent="0.2">
      <c r="A7" s="7" t="s">
        <v>9</v>
      </c>
      <c r="B7" s="7" t="s">
        <v>8</v>
      </c>
      <c r="C7" s="8">
        <v>589.23199999999997</v>
      </c>
      <c r="D7" s="8">
        <v>384.745</v>
      </c>
      <c r="E7" s="8">
        <v>746.93100000000004</v>
      </c>
      <c r="F7" s="8">
        <v>203.726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858.59699999999998</v>
      </c>
      <c r="K7" s="14">
        <f>E7-J7</f>
        <v>-111.66599999999994</v>
      </c>
      <c r="L7" s="14">
        <f>VLOOKUP(A:A,[1]TDSheet!$A:$M,13,0)</f>
        <v>100</v>
      </c>
      <c r="M7" s="14">
        <f>VLOOKUP(A:A,[1]TDSheet!$A:$X,24,0)</f>
        <v>100</v>
      </c>
      <c r="N7" s="14">
        <f>VLOOKUP(A:A,[1]TDSheet!$A:$N,14,0)</f>
        <v>100</v>
      </c>
      <c r="O7" s="14">
        <f>VLOOKUP(A:A,[1]TDSheet!$A:$V,22,0)</f>
        <v>100</v>
      </c>
      <c r="P7" s="14"/>
      <c r="Q7" s="14"/>
      <c r="R7" s="14"/>
      <c r="S7" s="14"/>
      <c r="T7" s="14"/>
      <c r="U7" s="16">
        <v>250</v>
      </c>
      <c r="V7" s="16">
        <v>200</v>
      </c>
      <c r="W7" s="14">
        <f>(E7-AD7)/5</f>
        <v>149.3862</v>
      </c>
      <c r="X7" s="16">
        <v>200</v>
      </c>
      <c r="Y7" s="17">
        <f>(F7+L7+M7+N7+O7+U7+V7+X7)/W7</f>
        <v>8.392515506787106</v>
      </c>
      <c r="Z7" s="14">
        <f>F7/W7</f>
        <v>1.3637538139399756</v>
      </c>
      <c r="AA7" s="14"/>
      <c r="AB7" s="14"/>
      <c r="AC7" s="14"/>
      <c r="AD7" s="14">
        <v>0</v>
      </c>
      <c r="AE7" s="14">
        <f>VLOOKUP(A:A,[1]TDSheet!$A:$AF,32,0)</f>
        <v>112.1538</v>
      </c>
      <c r="AF7" s="14">
        <f>VLOOKUP(A:A,[1]TDSheet!$A:$AG,33,0)</f>
        <v>116.42840000000001</v>
      </c>
      <c r="AG7" s="14">
        <f>VLOOKUP(A:A,[1]TDSheet!$A:$W,23,0)</f>
        <v>112.917</v>
      </c>
      <c r="AH7" s="14">
        <f>VLOOKUP(A:A,[3]TDSheet!$A:$D,4,0)</f>
        <v>224.874</v>
      </c>
      <c r="AI7" s="14" t="str">
        <f>VLOOKUP(A:A,[1]TDSheet!$A:$AI,35,0)</f>
        <v>ябиюль</v>
      </c>
      <c r="AJ7" s="14">
        <f>T7*H7</f>
        <v>0</v>
      </c>
      <c r="AK7" s="14">
        <f>U7*H7</f>
        <v>250</v>
      </c>
      <c r="AL7" s="14">
        <f>V7*H7</f>
        <v>200</v>
      </c>
      <c r="AM7" s="14">
        <f>X7*H7</f>
        <v>200</v>
      </c>
      <c r="AN7" s="14"/>
      <c r="AO7" s="14"/>
      <c r="AP7" s="14"/>
    </row>
    <row r="8" spans="1:42" s="1" customFormat="1" ht="11.1" customHeight="1" outlineLevel="1" x14ac:dyDescent="0.2">
      <c r="A8" s="7" t="s">
        <v>10</v>
      </c>
      <c r="B8" s="7" t="s">
        <v>8</v>
      </c>
      <c r="C8" s="8">
        <v>951.33900000000006</v>
      </c>
      <c r="D8" s="8">
        <v>214.084</v>
      </c>
      <c r="E8" s="8">
        <v>815.60699999999997</v>
      </c>
      <c r="F8" s="8">
        <v>342.43099999999998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927.35599999999999</v>
      </c>
      <c r="K8" s="14">
        <f t="shared" ref="K8:K67" si="2">E8-J8</f>
        <v>-111.74900000000002</v>
      </c>
      <c r="L8" s="14">
        <f>VLOOKUP(A:A,[1]TDSheet!$A:$M,13,0)</f>
        <v>100</v>
      </c>
      <c r="M8" s="14">
        <f>VLOOKUP(A:A,[1]TDSheet!$A:$X,24,0)</f>
        <v>180</v>
      </c>
      <c r="N8" s="14">
        <f>VLOOKUP(A:A,[1]TDSheet!$A:$N,14,0)</f>
        <v>120</v>
      </c>
      <c r="O8" s="14">
        <f>VLOOKUP(A:A,[1]TDSheet!$A:$V,22,0)</f>
        <v>120</v>
      </c>
      <c r="P8" s="14"/>
      <c r="Q8" s="14"/>
      <c r="R8" s="14"/>
      <c r="S8" s="14"/>
      <c r="T8" s="14"/>
      <c r="U8" s="16">
        <v>100</v>
      </c>
      <c r="V8" s="16">
        <v>180</v>
      </c>
      <c r="W8" s="14">
        <f t="shared" ref="W8:W71" si="3">(E8-AD8)/5</f>
        <v>163.12139999999999</v>
      </c>
      <c r="X8" s="16">
        <v>200</v>
      </c>
      <c r="Y8" s="17">
        <f t="shared" ref="Y8:Y71" si="4">(F8+L8+M8+N8+O8+U8+V8+X8)/W8</f>
        <v>8.2296436886883022</v>
      </c>
      <c r="Z8" s="14">
        <f t="shared" ref="Z8:Z71" si="5">F8/W8</f>
        <v>2.0992401977913384</v>
      </c>
      <c r="AA8" s="14"/>
      <c r="AB8" s="14"/>
      <c r="AC8" s="14"/>
      <c r="AD8" s="14">
        <v>0</v>
      </c>
      <c r="AE8" s="14">
        <f>VLOOKUP(A:A,[1]TDSheet!$A:$AF,32,0)</f>
        <v>304.7226</v>
      </c>
      <c r="AF8" s="14">
        <f>VLOOKUP(A:A,[1]TDSheet!$A:$AG,33,0)</f>
        <v>198.3828</v>
      </c>
      <c r="AG8" s="14">
        <f>VLOOKUP(A:A,[1]TDSheet!$A:$W,23,0)</f>
        <v>156.4554</v>
      </c>
      <c r="AH8" s="14">
        <f>VLOOKUP(A:A,[3]TDSheet!$A:$D,4,0)</f>
        <v>218.80600000000001</v>
      </c>
      <c r="AI8" s="14" t="str">
        <f>VLOOKUP(A:A,[1]TDSheet!$A:$AI,35,0)</f>
        <v>оконч</v>
      </c>
      <c r="AJ8" s="14">
        <f t="shared" ref="AJ8:AJ71" si="6">T8*H8</f>
        <v>0</v>
      </c>
      <c r="AK8" s="14">
        <f t="shared" ref="AK8:AK71" si="7">U8*H8</f>
        <v>100</v>
      </c>
      <c r="AL8" s="14">
        <f t="shared" ref="AL8:AL71" si="8">V8*H8</f>
        <v>180</v>
      </c>
      <c r="AM8" s="14">
        <f t="shared" ref="AM8:AM71" si="9">X8*H8</f>
        <v>200</v>
      </c>
      <c r="AN8" s="14"/>
      <c r="AO8" s="14"/>
      <c r="AP8" s="14"/>
    </row>
    <row r="9" spans="1:42" s="1" customFormat="1" ht="11.1" customHeight="1" outlineLevel="1" x14ac:dyDescent="0.2">
      <c r="A9" s="7" t="s">
        <v>11</v>
      </c>
      <c r="B9" s="7" t="s">
        <v>8</v>
      </c>
      <c r="C9" s="8">
        <v>841.34699999999998</v>
      </c>
      <c r="D9" s="8">
        <v>2313.076</v>
      </c>
      <c r="E9" s="8">
        <v>2606.6799999999998</v>
      </c>
      <c r="F9" s="8">
        <v>482.15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3173.9760000000001</v>
      </c>
      <c r="K9" s="14">
        <f t="shared" si="2"/>
        <v>-567.29600000000028</v>
      </c>
      <c r="L9" s="14">
        <f>VLOOKUP(A:A,[1]TDSheet!$A:$M,13,0)</f>
        <v>800</v>
      </c>
      <c r="M9" s="14">
        <f>VLOOKUP(A:A,[1]TDSheet!$A:$X,24,0)</f>
        <v>600</v>
      </c>
      <c r="N9" s="14">
        <f>VLOOKUP(A:A,[1]TDSheet!$A:$N,14,0)</f>
        <v>500</v>
      </c>
      <c r="O9" s="14">
        <f>VLOOKUP(A:A,[1]TDSheet!$A:$V,22,0)</f>
        <v>670</v>
      </c>
      <c r="P9" s="14"/>
      <c r="Q9" s="14"/>
      <c r="R9" s="14"/>
      <c r="S9" s="14"/>
      <c r="T9" s="14"/>
      <c r="U9" s="16">
        <v>300</v>
      </c>
      <c r="V9" s="16">
        <v>300</v>
      </c>
      <c r="W9" s="14">
        <f t="shared" si="3"/>
        <v>521.33600000000001</v>
      </c>
      <c r="X9" s="16">
        <v>600</v>
      </c>
      <c r="Y9" s="17">
        <f t="shared" si="4"/>
        <v>8.1562562339834574</v>
      </c>
      <c r="Z9" s="14">
        <f t="shared" si="5"/>
        <v>0.92483542283671172</v>
      </c>
      <c r="AA9" s="14"/>
      <c r="AB9" s="14"/>
      <c r="AC9" s="14"/>
      <c r="AD9" s="14">
        <v>0</v>
      </c>
      <c r="AE9" s="14">
        <f>VLOOKUP(A:A,[1]TDSheet!$A:$AF,32,0)</f>
        <v>525.65539999999999</v>
      </c>
      <c r="AF9" s="14">
        <f>VLOOKUP(A:A,[1]TDSheet!$A:$AG,33,0)</f>
        <v>513.16380000000004</v>
      </c>
      <c r="AG9" s="14">
        <f>VLOOKUP(A:A,[1]TDSheet!$A:$W,23,0)</f>
        <v>551.42460000000005</v>
      </c>
      <c r="AH9" s="14">
        <f>VLOOKUP(A:A,[3]TDSheet!$A:$D,4,0)</f>
        <v>746.45100000000002</v>
      </c>
      <c r="AI9" s="14" t="str">
        <f>VLOOKUP(A:A,[1]TDSheet!$A:$AI,35,0)</f>
        <v>продиюль</v>
      </c>
      <c r="AJ9" s="14">
        <f t="shared" si="6"/>
        <v>0</v>
      </c>
      <c r="AK9" s="14">
        <f t="shared" si="7"/>
        <v>300</v>
      </c>
      <c r="AL9" s="14">
        <f t="shared" si="8"/>
        <v>300</v>
      </c>
      <c r="AM9" s="14">
        <f t="shared" si="9"/>
        <v>600</v>
      </c>
      <c r="AN9" s="14"/>
      <c r="AO9" s="14"/>
      <c r="AP9" s="14"/>
    </row>
    <row r="10" spans="1:42" s="1" customFormat="1" ht="11.1" customHeight="1" outlineLevel="1" x14ac:dyDescent="0.2">
      <c r="A10" s="7" t="s">
        <v>13</v>
      </c>
      <c r="B10" s="7" t="s">
        <v>12</v>
      </c>
      <c r="C10" s="8">
        <v>686</v>
      </c>
      <c r="D10" s="8">
        <v>3009</v>
      </c>
      <c r="E10" s="8">
        <v>3348</v>
      </c>
      <c r="F10" s="8">
        <v>260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3835</v>
      </c>
      <c r="K10" s="14">
        <f t="shared" si="2"/>
        <v>-487</v>
      </c>
      <c r="L10" s="14">
        <f>VLOOKUP(A:A,[1]TDSheet!$A:$M,13,0)</f>
        <v>700</v>
      </c>
      <c r="M10" s="14">
        <f>VLOOKUP(A:A,[1]TDSheet!$A:$X,24,0)</f>
        <v>600</v>
      </c>
      <c r="N10" s="14">
        <f>VLOOKUP(A:A,[1]TDSheet!$A:$N,14,0)</f>
        <v>700</v>
      </c>
      <c r="O10" s="14">
        <f>VLOOKUP(A:A,[1]TDSheet!$A:$V,22,0)</f>
        <v>700</v>
      </c>
      <c r="P10" s="14"/>
      <c r="Q10" s="14"/>
      <c r="R10" s="14"/>
      <c r="S10" s="14"/>
      <c r="T10" s="14">
        <v>900</v>
      </c>
      <c r="U10" s="16">
        <v>600</v>
      </c>
      <c r="V10" s="16">
        <v>900</v>
      </c>
      <c r="W10" s="14">
        <f t="shared" si="3"/>
        <v>629.6</v>
      </c>
      <c r="X10" s="16">
        <v>600</v>
      </c>
      <c r="Y10" s="17">
        <f t="shared" si="4"/>
        <v>8.0368487928843706</v>
      </c>
      <c r="Z10" s="14">
        <f t="shared" si="5"/>
        <v>0.4129606099110546</v>
      </c>
      <c r="AA10" s="14"/>
      <c r="AB10" s="14"/>
      <c r="AC10" s="14"/>
      <c r="AD10" s="14">
        <f>VLOOKUP(A:A,[4]TDSheet!$A:$D,4,0)</f>
        <v>200</v>
      </c>
      <c r="AE10" s="14">
        <f>VLOOKUP(A:A,[1]TDSheet!$A:$AF,32,0)</f>
        <v>556</v>
      </c>
      <c r="AF10" s="14">
        <f>VLOOKUP(A:A,[1]TDSheet!$A:$AG,33,0)</f>
        <v>607.20000000000005</v>
      </c>
      <c r="AG10" s="14">
        <f>VLOOKUP(A:A,[1]TDSheet!$A:$W,23,0)</f>
        <v>553.6</v>
      </c>
      <c r="AH10" s="14">
        <f>VLOOKUP(A:A,[3]TDSheet!$A:$D,4,0)</f>
        <v>777</v>
      </c>
      <c r="AI10" s="14" t="str">
        <f>VLOOKUP(A:A,[1]TDSheet!$A:$AI,35,0)</f>
        <v>оконч</v>
      </c>
      <c r="AJ10" s="14">
        <f t="shared" si="6"/>
        <v>360</v>
      </c>
      <c r="AK10" s="14">
        <f t="shared" si="7"/>
        <v>240</v>
      </c>
      <c r="AL10" s="14">
        <f t="shared" si="8"/>
        <v>360</v>
      </c>
      <c r="AM10" s="14">
        <f t="shared" si="9"/>
        <v>240</v>
      </c>
      <c r="AN10" s="14"/>
      <c r="AO10" s="14"/>
      <c r="AP10" s="14"/>
    </row>
    <row r="11" spans="1:42" s="1" customFormat="1" ht="11.1" customHeight="1" outlineLevel="1" x14ac:dyDescent="0.2">
      <c r="A11" s="7" t="s">
        <v>14</v>
      </c>
      <c r="B11" s="7" t="s">
        <v>12</v>
      </c>
      <c r="C11" s="8">
        <v>3440</v>
      </c>
      <c r="D11" s="8">
        <v>4365</v>
      </c>
      <c r="E11" s="8">
        <v>6173</v>
      </c>
      <c r="F11" s="8">
        <v>1546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6760</v>
      </c>
      <c r="K11" s="14">
        <f t="shared" si="2"/>
        <v>-587</v>
      </c>
      <c r="L11" s="14">
        <f>VLOOKUP(A:A,[1]TDSheet!$A:$M,13,0)</f>
        <v>500</v>
      </c>
      <c r="M11" s="14">
        <f>VLOOKUP(A:A,[1]TDSheet!$A:$X,24,0)</f>
        <v>1000</v>
      </c>
      <c r="N11" s="14">
        <f>VLOOKUP(A:A,[1]TDSheet!$A:$N,14,0)</f>
        <v>700</v>
      </c>
      <c r="O11" s="14">
        <f>VLOOKUP(A:A,[1]TDSheet!$A:$V,22,0)</f>
        <v>500</v>
      </c>
      <c r="P11" s="14"/>
      <c r="Q11" s="14"/>
      <c r="R11" s="14"/>
      <c r="S11" s="14"/>
      <c r="T11" s="14">
        <v>1404</v>
      </c>
      <c r="U11" s="16">
        <v>1100</v>
      </c>
      <c r="V11" s="16">
        <v>1200</v>
      </c>
      <c r="W11" s="14">
        <f t="shared" si="3"/>
        <v>941.8</v>
      </c>
      <c r="X11" s="16">
        <v>1000</v>
      </c>
      <c r="Y11" s="17">
        <f t="shared" si="4"/>
        <v>8.0123168400934386</v>
      </c>
      <c r="Z11" s="14">
        <f t="shared" si="5"/>
        <v>1.6415374814185604</v>
      </c>
      <c r="AA11" s="14"/>
      <c r="AB11" s="14"/>
      <c r="AC11" s="14"/>
      <c r="AD11" s="14">
        <f>VLOOKUP(A:A,[4]TDSheet!$A:$D,4,0)</f>
        <v>1464</v>
      </c>
      <c r="AE11" s="14">
        <f>VLOOKUP(A:A,[1]TDSheet!$A:$AF,32,0)</f>
        <v>932.4</v>
      </c>
      <c r="AF11" s="14">
        <f>VLOOKUP(A:A,[1]TDSheet!$A:$AG,33,0)</f>
        <v>876.4</v>
      </c>
      <c r="AG11" s="14">
        <f>VLOOKUP(A:A,[1]TDSheet!$A:$W,23,0)</f>
        <v>792.4</v>
      </c>
      <c r="AH11" s="14">
        <f>VLOOKUP(A:A,[3]TDSheet!$A:$D,4,0)</f>
        <v>1267</v>
      </c>
      <c r="AI11" s="14" t="str">
        <f>VLOOKUP(A:A,[1]TDSheet!$A:$AI,35,0)</f>
        <v>ябиюль</v>
      </c>
      <c r="AJ11" s="14">
        <f t="shared" si="6"/>
        <v>631.80000000000007</v>
      </c>
      <c r="AK11" s="14">
        <f t="shared" si="7"/>
        <v>495</v>
      </c>
      <c r="AL11" s="14">
        <f t="shared" si="8"/>
        <v>540</v>
      </c>
      <c r="AM11" s="14">
        <f t="shared" si="9"/>
        <v>450</v>
      </c>
      <c r="AN11" s="14"/>
      <c r="AO11" s="14"/>
      <c r="AP11" s="14"/>
    </row>
    <row r="12" spans="1:42" s="1" customFormat="1" ht="11.1" customHeight="1" outlineLevel="1" x14ac:dyDescent="0.2">
      <c r="A12" s="7" t="s">
        <v>15</v>
      </c>
      <c r="B12" s="7" t="s">
        <v>12</v>
      </c>
      <c r="C12" s="8">
        <v>1122</v>
      </c>
      <c r="D12" s="8">
        <v>6106</v>
      </c>
      <c r="E12" s="8">
        <v>6050</v>
      </c>
      <c r="F12" s="8">
        <v>1036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7599</v>
      </c>
      <c r="K12" s="14">
        <f t="shared" si="2"/>
        <v>-1549</v>
      </c>
      <c r="L12" s="14">
        <f>VLOOKUP(A:A,[1]TDSheet!$A:$M,13,0)</f>
        <v>1400</v>
      </c>
      <c r="M12" s="14">
        <f>VLOOKUP(A:A,[1]TDSheet!$A:$X,24,0)</f>
        <v>1100</v>
      </c>
      <c r="N12" s="14">
        <f>VLOOKUP(A:A,[1]TDSheet!$A:$N,14,0)</f>
        <v>1500</v>
      </c>
      <c r="O12" s="14">
        <f>VLOOKUP(A:A,[1]TDSheet!$A:$V,22,0)</f>
        <v>1200</v>
      </c>
      <c r="P12" s="14"/>
      <c r="Q12" s="14"/>
      <c r="R12" s="14"/>
      <c r="S12" s="14"/>
      <c r="T12" s="14">
        <v>1500</v>
      </c>
      <c r="U12" s="16"/>
      <c r="V12" s="16">
        <v>900</v>
      </c>
      <c r="W12" s="14">
        <f t="shared" si="3"/>
        <v>1009.6</v>
      </c>
      <c r="X12" s="16">
        <v>1000</v>
      </c>
      <c r="Y12" s="17">
        <f t="shared" si="4"/>
        <v>8.058637083993661</v>
      </c>
      <c r="Z12" s="14">
        <f t="shared" si="5"/>
        <v>1.0261489698890649</v>
      </c>
      <c r="AA12" s="14"/>
      <c r="AB12" s="14"/>
      <c r="AC12" s="14"/>
      <c r="AD12" s="14">
        <f>VLOOKUP(A:A,[4]TDSheet!$A:$D,4,0)</f>
        <v>1002</v>
      </c>
      <c r="AE12" s="14">
        <f>VLOOKUP(A:A,[1]TDSheet!$A:$AF,32,0)</f>
        <v>900.2</v>
      </c>
      <c r="AF12" s="14">
        <f>VLOOKUP(A:A,[1]TDSheet!$A:$AG,33,0)</f>
        <v>1043</v>
      </c>
      <c r="AG12" s="14">
        <f>VLOOKUP(A:A,[1]TDSheet!$A:$W,23,0)</f>
        <v>1069</v>
      </c>
      <c r="AH12" s="14">
        <f>VLOOKUP(A:A,[3]TDSheet!$A:$D,4,0)</f>
        <v>1312</v>
      </c>
      <c r="AI12" s="14">
        <f>VLOOKUP(A:A,[1]TDSheet!$A:$AI,35,0)</f>
        <v>0</v>
      </c>
      <c r="AJ12" s="14">
        <f t="shared" si="6"/>
        <v>675</v>
      </c>
      <c r="AK12" s="14">
        <f t="shared" si="7"/>
        <v>0</v>
      </c>
      <c r="AL12" s="14">
        <f t="shared" si="8"/>
        <v>405</v>
      </c>
      <c r="AM12" s="14">
        <f t="shared" si="9"/>
        <v>450</v>
      </c>
      <c r="AN12" s="14"/>
      <c r="AO12" s="14"/>
      <c r="AP12" s="14"/>
    </row>
    <row r="13" spans="1:42" s="1" customFormat="1" ht="11.1" customHeight="1" outlineLevel="1" x14ac:dyDescent="0.2">
      <c r="A13" s="7" t="s">
        <v>16</v>
      </c>
      <c r="B13" s="7" t="s">
        <v>12</v>
      </c>
      <c r="C13" s="8">
        <v>57</v>
      </c>
      <c r="D13" s="8">
        <v>50</v>
      </c>
      <c r="E13" s="8">
        <v>66</v>
      </c>
      <c r="F13" s="8">
        <v>41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82.5</v>
      </c>
      <c r="K13" s="14">
        <f t="shared" si="2"/>
        <v>-16.5</v>
      </c>
      <c r="L13" s="14">
        <f>VLOOKUP(A:A,[1]TDSheet!$A:$M,13,0)</f>
        <v>0</v>
      </c>
      <c r="M13" s="14">
        <f>VLOOKUP(A:A,[1]TDSheet!$A:$X,24,0)</f>
        <v>20</v>
      </c>
      <c r="N13" s="14">
        <f>VLOOKUP(A:A,[1]TDSheet!$A:$N,14,0)</f>
        <v>30</v>
      </c>
      <c r="O13" s="14">
        <f>VLOOKUP(A:A,[1]TDSheet!$A:$V,22,0)</f>
        <v>0</v>
      </c>
      <c r="P13" s="14"/>
      <c r="Q13" s="14"/>
      <c r="R13" s="14"/>
      <c r="S13" s="14"/>
      <c r="T13" s="14"/>
      <c r="U13" s="16"/>
      <c r="V13" s="16">
        <v>20</v>
      </c>
      <c r="W13" s="14">
        <f t="shared" si="3"/>
        <v>13.2</v>
      </c>
      <c r="X13" s="16"/>
      <c r="Y13" s="17">
        <f t="shared" si="4"/>
        <v>8.4090909090909101</v>
      </c>
      <c r="Z13" s="14">
        <f t="shared" si="5"/>
        <v>3.1060606060606064</v>
      </c>
      <c r="AA13" s="14"/>
      <c r="AB13" s="14"/>
      <c r="AC13" s="14"/>
      <c r="AD13" s="14">
        <v>0</v>
      </c>
      <c r="AE13" s="14">
        <f>VLOOKUP(A:A,[1]TDSheet!$A:$AF,32,0)</f>
        <v>12.2</v>
      </c>
      <c r="AF13" s="14">
        <f>VLOOKUP(A:A,[1]TDSheet!$A:$AG,33,0)</f>
        <v>14.2</v>
      </c>
      <c r="AG13" s="14">
        <f>VLOOKUP(A:A,[1]TDSheet!$A:$W,23,0)</f>
        <v>12.2</v>
      </c>
      <c r="AH13" s="14">
        <f>VLOOKUP(A:A,[3]TDSheet!$A:$D,4,0)</f>
        <v>17</v>
      </c>
      <c r="AI13" s="14">
        <f>VLOOKUP(A:A,[1]TDSheet!$A:$AI,35,0)</f>
        <v>0</v>
      </c>
      <c r="AJ13" s="14">
        <f t="shared" si="6"/>
        <v>0</v>
      </c>
      <c r="AK13" s="14">
        <f t="shared" si="7"/>
        <v>0</v>
      </c>
      <c r="AL13" s="14">
        <f t="shared" si="8"/>
        <v>8</v>
      </c>
      <c r="AM13" s="14">
        <f t="shared" si="9"/>
        <v>0</v>
      </c>
      <c r="AN13" s="14"/>
      <c r="AO13" s="14"/>
      <c r="AP13" s="14"/>
    </row>
    <row r="14" spans="1:42" s="1" customFormat="1" ht="21.95" customHeight="1" outlineLevel="1" x14ac:dyDescent="0.2">
      <c r="A14" s="7" t="s">
        <v>17</v>
      </c>
      <c r="B14" s="7" t="s">
        <v>12</v>
      </c>
      <c r="C14" s="8">
        <v>190</v>
      </c>
      <c r="D14" s="8">
        <v>321</v>
      </c>
      <c r="E14" s="8">
        <v>291</v>
      </c>
      <c r="F14" s="8">
        <v>217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369</v>
      </c>
      <c r="K14" s="14">
        <f t="shared" si="2"/>
        <v>-78</v>
      </c>
      <c r="L14" s="14">
        <f>VLOOKUP(A:A,[1]TDSheet!$A:$M,13,0)</f>
        <v>100</v>
      </c>
      <c r="M14" s="14">
        <f>VLOOKUP(A:A,[1]TDSheet!$A:$X,24,0)</f>
        <v>200</v>
      </c>
      <c r="N14" s="14">
        <f>VLOOKUP(A:A,[1]TDSheet!$A:$N,14,0)</f>
        <v>200</v>
      </c>
      <c r="O14" s="14">
        <f>VLOOKUP(A:A,[1]TDSheet!$A:$V,22,0)</f>
        <v>0</v>
      </c>
      <c r="P14" s="14"/>
      <c r="Q14" s="14"/>
      <c r="R14" s="14"/>
      <c r="S14" s="14"/>
      <c r="T14" s="14"/>
      <c r="U14" s="16"/>
      <c r="V14" s="16"/>
      <c r="W14" s="14">
        <f t="shared" si="3"/>
        <v>58.2</v>
      </c>
      <c r="X14" s="16"/>
      <c r="Y14" s="17">
        <f t="shared" si="4"/>
        <v>12.319587628865978</v>
      </c>
      <c r="Z14" s="14">
        <f t="shared" si="5"/>
        <v>3.7285223367697591</v>
      </c>
      <c r="AA14" s="14"/>
      <c r="AB14" s="14"/>
      <c r="AC14" s="14"/>
      <c r="AD14" s="14">
        <v>0</v>
      </c>
      <c r="AE14" s="14">
        <f>VLOOKUP(A:A,[1]TDSheet!$A:$AF,32,0)</f>
        <v>55.6</v>
      </c>
      <c r="AF14" s="14">
        <f>VLOOKUP(A:A,[1]TDSheet!$A:$AG,33,0)</f>
        <v>60</v>
      </c>
      <c r="AG14" s="14">
        <f>VLOOKUP(A:A,[1]TDSheet!$A:$W,23,0)</f>
        <v>62.4</v>
      </c>
      <c r="AH14" s="14">
        <f>VLOOKUP(A:A,[3]TDSheet!$A:$D,4,0)</f>
        <v>75</v>
      </c>
      <c r="AI14" s="14" t="str">
        <f>VLOOKUP(A:A,[1]TDSheet!$A:$AI,35,0)</f>
        <v>склад</v>
      </c>
      <c r="AJ14" s="14">
        <f t="shared" si="6"/>
        <v>0</v>
      </c>
      <c r="AK14" s="14">
        <f t="shared" si="7"/>
        <v>0</v>
      </c>
      <c r="AL14" s="14">
        <f t="shared" si="8"/>
        <v>0</v>
      </c>
      <c r="AM14" s="14">
        <f t="shared" si="9"/>
        <v>0</v>
      </c>
      <c r="AN14" s="14"/>
      <c r="AO14" s="14"/>
      <c r="AP14" s="14"/>
    </row>
    <row r="15" spans="1:42" s="1" customFormat="1" ht="11.1" customHeight="1" outlineLevel="1" x14ac:dyDescent="0.2">
      <c r="A15" s="7" t="s">
        <v>18</v>
      </c>
      <c r="B15" s="7" t="s">
        <v>12</v>
      </c>
      <c r="C15" s="8">
        <v>145</v>
      </c>
      <c r="D15" s="8">
        <v>347</v>
      </c>
      <c r="E15" s="8">
        <v>304</v>
      </c>
      <c r="F15" s="8">
        <v>180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366</v>
      </c>
      <c r="K15" s="14">
        <f t="shared" si="2"/>
        <v>-62</v>
      </c>
      <c r="L15" s="14">
        <f>VLOOKUP(A:A,[1]TDSheet!$A:$M,13,0)</f>
        <v>30</v>
      </c>
      <c r="M15" s="14">
        <f>VLOOKUP(A:A,[1]TDSheet!$A:$X,24,0)</f>
        <v>70</v>
      </c>
      <c r="N15" s="14">
        <f>VLOOKUP(A:A,[1]TDSheet!$A:$N,14,0)</f>
        <v>80</v>
      </c>
      <c r="O15" s="14">
        <f>VLOOKUP(A:A,[1]TDSheet!$A:$V,22,0)</f>
        <v>70</v>
      </c>
      <c r="P15" s="14"/>
      <c r="Q15" s="14"/>
      <c r="R15" s="14"/>
      <c r="S15" s="14"/>
      <c r="T15" s="14"/>
      <c r="U15" s="16"/>
      <c r="V15" s="16"/>
      <c r="W15" s="14">
        <f t="shared" si="3"/>
        <v>60.8</v>
      </c>
      <c r="X15" s="16">
        <v>100</v>
      </c>
      <c r="Y15" s="17">
        <f t="shared" si="4"/>
        <v>8.7171052631578956</v>
      </c>
      <c r="Z15" s="14">
        <f t="shared" si="5"/>
        <v>2.9605263157894739</v>
      </c>
      <c r="AA15" s="14"/>
      <c r="AB15" s="14"/>
      <c r="AC15" s="14"/>
      <c r="AD15" s="14">
        <v>0</v>
      </c>
      <c r="AE15" s="14">
        <f>VLOOKUP(A:A,[1]TDSheet!$A:$AF,32,0)</f>
        <v>63.4</v>
      </c>
      <c r="AF15" s="14">
        <f>VLOOKUP(A:A,[1]TDSheet!$A:$AG,33,0)</f>
        <v>74.599999999999994</v>
      </c>
      <c r="AG15" s="14">
        <f>VLOOKUP(A:A,[1]TDSheet!$A:$W,23,0)</f>
        <v>62</v>
      </c>
      <c r="AH15" s="14">
        <f>VLOOKUP(A:A,[3]TDSheet!$A:$D,4,0)</f>
        <v>72</v>
      </c>
      <c r="AI15" s="14">
        <f>VLOOKUP(A:A,[1]TDSheet!$A:$AI,35,0)</f>
        <v>0</v>
      </c>
      <c r="AJ15" s="14">
        <f t="shared" si="6"/>
        <v>0</v>
      </c>
      <c r="AK15" s="14">
        <f t="shared" si="7"/>
        <v>0</v>
      </c>
      <c r="AL15" s="14">
        <f t="shared" si="8"/>
        <v>0</v>
      </c>
      <c r="AM15" s="14">
        <f t="shared" si="9"/>
        <v>30</v>
      </c>
      <c r="AN15" s="14"/>
      <c r="AO15" s="14"/>
      <c r="AP15" s="14"/>
    </row>
    <row r="16" spans="1:42" s="1" customFormat="1" ht="11.1" customHeight="1" outlineLevel="1" x14ac:dyDescent="0.2">
      <c r="A16" s="7" t="s">
        <v>19</v>
      </c>
      <c r="B16" s="7" t="s">
        <v>12</v>
      </c>
      <c r="C16" s="8">
        <v>697</v>
      </c>
      <c r="D16" s="8">
        <v>1568</v>
      </c>
      <c r="E16" s="8">
        <v>1465</v>
      </c>
      <c r="F16" s="8">
        <v>771.8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1637</v>
      </c>
      <c r="K16" s="14">
        <f t="shared" si="2"/>
        <v>-172</v>
      </c>
      <c r="L16" s="14">
        <f>VLOOKUP(A:A,[1]TDSheet!$A:$M,13,0)</f>
        <v>500</v>
      </c>
      <c r="M16" s="14">
        <f>VLOOKUP(A:A,[1]TDSheet!$A:$X,24,0)</f>
        <v>1000</v>
      </c>
      <c r="N16" s="14">
        <f>VLOOKUP(A:A,[1]TDSheet!$A:$N,14,0)</f>
        <v>1000</v>
      </c>
      <c r="O16" s="14">
        <f>VLOOKUP(A:A,[1]TDSheet!$A:$V,22,0)</f>
        <v>0</v>
      </c>
      <c r="P16" s="14"/>
      <c r="Q16" s="14"/>
      <c r="R16" s="14"/>
      <c r="S16" s="14"/>
      <c r="T16" s="14"/>
      <c r="U16" s="16"/>
      <c r="V16" s="16"/>
      <c r="W16" s="14">
        <f t="shared" si="3"/>
        <v>293</v>
      </c>
      <c r="X16" s="16"/>
      <c r="Y16" s="17">
        <f t="shared" si="4"/>
        <v>11.166552901023891</v>
      </c>
      <c r="Z16" s="14">
        <f t="shared" si="5"/>
        <v>2.6341296928327642</v>
      </c>
      <c r="AA16" s="14"/>
      <c r="AB16" s="14"/>
      <c r="AC16" s="14"/>
      <c r="AD16" s="14">
        <v>0</v>
      </c>
      <c r="AE16" s="14">
        <f>VLOOKUP(A:A,[1]TDSheet!$A:$AF,32,0)</f>
        <v>278.60000000000002</v>
      </c>
      <c r="AF16" s="14">
        <f>VLOOKUP(A:A,[1]TDSheet!$A:$AG,33,0)</f>
        <v>306.8</v>
      </c>
      <c r="AG16" s="14">
        <f>VLOOKUP(A:A,[1]TDSheet!$A:$W,23,0)</f>
        <v>298.8</v>
      </c>
      <c r="AH16" s="14">
        <f>VLOOKUP(A:A,[3]TDSheet!$A:$D,4,0)</f>
        <v>382</v>
      </c>
      <c r="AI16" s="14">
        <f>VLOOKUP(A:A,[1]TDSheet!$A:$AI,35,0)</f>
        <v>0</v>
      </c>
      <c r="AJ16" s="14">
        <f t="shared" si="6"/>
        <v>0</v>
      </c>
      <c r="AK16" s="14">
        <f t="shared" si="7"/>
        <v>0</v>
      </c>
      <c r="AL16" s="14">
        <f t="shared" si="8"/>
        <v>0</v>
      </c>
      <c r="AM16" s="14">
        <f t="shared" si="9"/>
        <v>0</v>
      </c>
      <c r="AN16" s="14"/>
      <c r="AO16" s="14"/>
      <c r="AP16" s="14"/>
    </row>
    <row r="17" spans="1:42" s="1" customFormat="1" ht="21.95" customHeight="1" outlineLevel="1" x14ac:dyDescent="0.2">
      <c r="A17" s="7" t="s">
        <v>20</v>
      </c>
      <c r="B17" s="7" t="s">
        <v>12</v>
      </c>
      <c r="C17" s="8">
        <v>147</v>
      </c>
      <c r="D17" s="8">
        <v>877</v>
      </c>
      <c r="E17" s="8">
        <v>628</v>
      </c>
      <c r="F17" s="8">
        <v>383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850</v>
      </c>
      <c r="K17" s="14">
        <f t="shared" si="2"/>
        <v>-222</v>
      </c>
      <c r="L17" s="14">
        <f>VLOOKUP(A:A,[1]TDSheet!$A:$M,13,0)</f>
        <v>170</v>
      </c>
      <c r="M17" s="14">
        <f>VLOOKUP(A:A,[1]TDSheet!$A:$X,24,0)</f>
        <v>150</v>
      </c>
      <c r="N17" s="14">
        <f>VLOOKUP(A:A,[1]TDSheet!$A:$N,14,0)</f>
        <v>100</v>
      </c>
      <c r="O17" s="14">
        <f>VLOOKUP(A:A,[1]TDSheet!$A:$V,22,0)</f>
        <v>150</v>
      </c>
      <c r="P17" s="14"/>
      <c r="Q17" s="14"/>
      <c r="R17" s="14"/>
      <c r="S17" s="14"/>
      <c r="T17" s="14"/>
      <c r="U17" s="16">
        <v>100</v>
      </c>
      <c r="V17" s="16">
        <v>100</v>
      </c>
      <c r="W17" s="14">
        <f t="shared" si="3"/>
        <v>125.6</v>
      </c>
      <c r="X17" s="16">
        <v>100</v>
      </c>
      <c r="Y17" s="17">
        <f t="shared" si="4"/>
        <v>9.9761146496815289</v>
      </c>
      <c r="Z17" s="14">
        <f t="shared" si="5"/>
        <v>3.0493630573248409</v>
      </c>
      <c r="AA17" s="14"/>
      <c r="AB17" s="14"/>
      <c r="AC17" s="14"/>
      <c r="AD17" s="14">
        <v>0</v>
      </c>
      <c r="AE17" s="14">
        <f>VLOOKUP(A:A,[1]TDSheet!$A:$AF,32,0)</f>
        <v>121.4</v>
      </c>
      <c r="AF17" s="14">
        <f>VLOOKUP(A:A,[1]TDSheet!$A:$AG,33,0)</f>
        <v>153.4</v>
      </c>
      <c r="AG17" s="14">
        <f>VLOOKUP(A:A,[1]TDSheet!$A:$W,23,0)</f>
        <v>144.19999999999999</v>
      </c>
      <c r="AH17" s="14">
        <f>VLOOKUP(A:A,[3]TDSheet!$A:$D,4,0)</f>
        <v>161</v>
      </c>
      <c r="AI17" s="14" t="str">
        <f>VLOOKUP(A:A,[1]TDSheet!$A:$AI,35,0)</f>
        <v>оконч</v>
      </c>
      <c r="AJ17" s="14">
        <f t="shared" si="6"/>
        <v>0</v>
      </c>
      <c r="AK17" s="14">
        <f t="shared" si="7"/>
        <v>35</v>
      </c>
      <c r="AL17" s="14">
        <f t="shared" si="8"/>
        <v>35</v>
      </c>
      <c r="AM17" s="14">
        <f t="shared" si="9"/>
        <v>35</v>
      </c>
      <c r="AN17" s="14"/>
      <c r="AO17" s="14"/>
      <c r="AP17" s="14"/>
    </row>
    <row r="18" spans="1:42" s="1" customFormat="1" ht="21.95" customHeight="1" outlineLevel="1" x14ac:dyDescent="0.2">
      <c r="A18" s="7" t="s">
        <v>21</v>
      </c>
      <c r="B18" s="7" t="s">
        <v>12</v>
      </c>
      <c r="C18" s="8">
        <v>69</v>
      </c>
      <c r="D18" s="8">
        <v>133</v>
      </c>
      <c r="E18" s="8">
        <v>102</v>
      </c>
      <c r="F18" s="8">
        <v>98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126</v>
      </c>
      <c r="K18" s="14">
        <f t="shared" si="2"/>
        <v>-24</v>
      </c>
      <c r="L18" s="14">
        <f>VLOOKUP(A:A,[1]TDSheet!$A:$M,13,0)</f>
        <v>20</v>
      </c>
      <c r="M18" s="14">
        <f>VLOOKUP(A:A,[1]TDSheet!$A:$X,24,0)</f>
        <v>20</v>
      </c>
      <c r="N18" s="14">
        <f>VLOOKUP(A:A,[1]TDSheet!$A:$N,14,0)</f>
        <v>0</v>
      </c>
      <c r="O18" s="14">
        <f>VLOOKUP(A:A,[1]TDSheet!$A:$V,22,0)</f>
        <v>0</v>
      </c>
      <c r="P18" s="14"/>
      <c r="Q18" s="14"/>
      <c r="R18" s="14"/>
      <c r="S18" s="14"/>
      <c r="T18" s="14"/>
      <c r="U18" s="16"/>
      <c r="V18" s="16">
        <v>20</v>
      </c>
      <c r="W18" s="14">
        <f t="shared" si="3"/>
        <v>20.399999999999999</v>
      </c>
      <c r="X18" s="16">
        <v>20</v>
      </c>
      <c r="Y18" s="17">
        <f t="shared" si="4"/>
        <v>8.7254901960784323</v>
      </c>
      <c r="Z18" s="14">
        <f t="shared" si="5"/>
        <v>4.8039215686274517</v>
      </c>
      <c r="AA18" s="14"/>
      <c r="AB18" s="14"/>
      <c r="AC18" s="14"/>
      <c r="AD18" s="14">
        <v>0</v>
      </c>
      <c r="AE18" s="14">
        <f>VLOOKUP(A:A,[1]TDSheet!$A:$AF,32,0)</f>
        <v>24.2</v>
      </c>
      <c r="AF18" s="14">
        <f>VLOOKUP(A:A,[1]TDSheet!$A:$AG,33,0)</f>
        <v>28.2</v>
      </c>
      <c r="AG18" s="14">
        <f>VLOOKUP(A:A,[1]TDSheet!$A:$W,23,0)</f>
        <v>20.6</v>
      </c>
      <c r="AH18" s="14">
        <f>VLOOKUP(A:A,[3]TDSheet!$A:$D,4,0)</f>
        <v>23</v>
      </c>
      <c r="AI18" s="14">
        <f>VLOOKUP(A:A,[1]TDSheet!$A:$AI,35,0)</f>
        <v>0</v>
      </c>
      <c r="AJ18" s="14">
        <f t="shared" si="6"/>
        <v>0</v>
      </c>
      <c r="AK18" s="14">
        <f t="shared" si="7"/>
        <v>0</v>
      </c>
      <c r="AL18" s="14">
        <f t="shared" si="8"/>
        <v>7</v>
      </c>
      <c r="AM18" s="14">
        <f t="shared" si="9"/>
        <v>7</v>
      </c>
      <c r="AN18" s="14"/>
      <c r="AO18" s="14"/>
      <c r="AP18" s="14"/>
    </row>
    <row r="19" spans="1:42" s="1" customFormat="1" ht="21.95" customHeight="1" outlineLevel="1" x14ac:dyDescent="0.2">
      <c r="A19" s="7" t="s">
        <v>22</v>
      </c>
      <c r="B19" s="7" t="s">
        <v>12</v>
      </c>
      <c r="C19" s="8">
        <v>272</v>
      </c>
      <c r="D19" s="8">
        <v>66</v>
      </c>
      <c r="E19" s="8">
        <v>210</v>
      </c>
      <c r="F19" s="8">
        <v>122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226</v>
      </c>
      <c r="K19" s="14">
        <f t="shared" si="2"/>
        <v>-16</v>
      </c>
      <c r="L19" s="14">
        <f>VLOOKUP(A:A,[1]TDSheet!$A:$M,13,0)</f>
        <v>0</v>
      </c>
      <c r="M19" s="14">
        <f>VLOOKUP(A:A,[1]TDSheet!$A:$X,24,0)</f>
        <v>20</v>
      </c>
      <c r="N19" s="14">
        <f>VLOOKUP(A:A,[1]TDSheet!$A:$N,14,0)</f>
        <v>0</v>
      </c>
      <c r="O19" s="14">
        <f>VLOOKUP(A:A,[1]TDSheet!$A:$V,22,0)</f>
        <v>0</v>
      </c>
      <c r="P19" s="14"/>
      <c r="Q19" s="14"/>
      <c r="R19" s="14"/>
      <c r="S19" s="14"/>
      <c r="T19" s="14"/>
      <c r="U19" s="16">
        <v>100</v>
      </c>
      <c r="V19" s="16">
        <v>60</v>
      </c>
      <c r="W19" s="14">
        <f t="shared" si="3"/>
        <v>42</v>
      </c>
      <c r="X19" s="16">
        <v>50</v>
      </c>
      <c r="Y19" s="17">
        <f t="shared" si="4"/>
        <v>8.3809523809523814</v>
      </c>
      <c r="Z19" s="14">
        <f t="shared" si="5"/>
        <v>2.9047619047619047</v>
      </c>
      <c r="AA19" s="14"/>
      <c r="AB19" s="14"/>
      <c r="AC19" s="14"/>
      <c r="AD19" s="14">
        <v>0</v>
      </c>
      <c r="AE19" s="14">
        <f>VLOOKUP(A:A,[1]TDSheet!$A:$AF,32,0)</f>
        <v>68.400000000000006</v>
      </c>
      <c r="AF19" s="14">
        <f>VLOOKUP(A:A,[1]TDSheet!$A:$AG,33,0)</f>
        <v>46.8</v>
      </c>
      <c r="AG19" s="14">
        <f>VLOOKUP(A:A,[1]TDSheet!$A:$W,23,0)</f>
        <v>30.4</v>
      </c>
      <c r="AH19" s="14">
        <f>VLOOKUP(A:A,[3]TDSheet!$A:$D,4,0)</f>
        <v>83</v>
      </c>
      <c r="AI19" s="14" t="str">
        <f>VLOOKUP(A:A,[1]TDSheet!$A:$AI,35,0)</f>
        <v>оконч</v>
      </c>
      <c r="AJ19" s="14">
        <f t="shared" si="6"/>
        <v>0</v>
      </c>
      <c r="AK19" s="14">
        <f t="shared" si="7"/>
        <v>35</v>
      </c>
      <c r="AL19" s="14">
        <f t="shared" si="8"/>
        <v>21</v>
      </c>
      <c r="AM19" s="14">
        <f t="shared" si="9"/>
        <v>17.5</v>
      </c>
      <c r="AN19" s="14"/>
      <c r="AO19" s="14"/>
      <c r="AP19" s="14"/>
    </row>
    <row r="20" spans="1:42" s="1" customFormat="1" ht="21.95" customHeight="1" outlineLevel="1" x14ac:dyDescent="0.2">
      <c r="A20" s="7" t="s">
        <v>23</v>
      </c>
      <c r="B20" s="7" t="s">
        <v>12</v>
      </c>
      <c r="C20" s="8">
        <v>247</v>
      </c>
      <c r="D20" s="8">
        <v>591</v>
      </c>
      <c r="E20" s="8">
        <v>708</v>
      </c>
      <c r="F20" s="8">
        <v>118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827</v>
      </c>
      <c r="K20" s="14">
        <f t="shared" si="2"/>
        <v>-119</v>
      </c>
      <c r="L20" s="14">
        <f>VLOOKUP(A:A,[1]TDSheet!$A:$M,13,0)</f>
        <v>200</v>
      </c>
      <c r="M20" s="14">
        <f>VLOOKUP(A:A,[1]TDSheet!$A:$X,24,0)</f>
        <v>200</v>
      </c>
      <c r="N20" s="14">
        <f>VLOOKUP(A:A,[1]TDSheet!$A:$N,14,0)</f>
        <v>60</v>
      </c>
      <c r="O20" s="14">
        <f>VLOOKUP(A:A,[1]TDSheet!$A:$V,22,0)</f>
        <v>200</v>
      </c>
      <c r="P20" s="14"/>
      <c r="Q20" s="14"/>
      <c r="R20" s="14"/>
      <c r="S20" s="14"/>
      <c r="T20" s="14"/>
      <c r="U20" s="16">
        <v>100</v>
      </c>
      <c r="V20" s="16">
        <v>120</v>
      </c>
      <c r="W20" s="14">
        <f t="shared" si="3"/>
        <v>141.6</v>
      </c>
      <c r="X20" s="16">
        <v>220</v>
      </c>
      <c r="Y20" s="17">
        <f t="shared" si="4"/>
        <v>8.601694915254237</v>
      </c>
      <c r="Z20" s="14">
        <f t="shared" si="5"/>
        <v>0.83333333333333337</v>
      </c>
      <c r="AA20" s="14"/>
      <c r="AB20" s="14"/>
      <c r="AC20" s="14"/>
      <c r="AD20" s="14">
        <v>0</v>
      </c>
      <c r="AE20" s="14">
        <f>VLOOKUP(A:A,[1]TDSheet!$A:$AF,32,0)</f>
        <v>121.2</v>
      </c>
      <c r="AF20" s="14">
        <f>VLOOKUP(A:A,[1]TDSheet!$A:$AG,33,0)</f>
        <v>126.4</v>
      </c>
      <c r="AG20" s="14">
        <f>VLOOKUP(A:A,[1]TDSheet!$A:$W,23,0)</f>
        <v>131.80000000000001</v>
      </c>
      <c r="AH20" s="14">
        <f>VLOOKUP(A:A,[3]TDSheet!$A:$D,4,0)</f>
        <v>189</v>
      </c>
      <c r="AI20" s="14" t="str">
        <f>VLOOKUP(A:A,[1]TDSheet!$A:$AI,35,0)</f>
        <v>продиюль</v>
      </c>
      <c r="AJ20" s="14">
        <f t="shared" si="6"/>
        <v>0</v>
      </c>
      <c r="AK20" s="14">
        <f t="shared" si="7"/>
        <v>35</v>
      </c>
      <c r="AL20" s="14">
        <f t="shared" si="8"/>
        <v>42</v>
      </c>
      <c r="AM20" s="14">
        <f t="shared" si="9"/>
        <v>77</v>
      </c>
      <c r="AN20" s="14"/>
      <c r="AO20" s="14"/>
      <c r="AP20" s="14"/>
    </row>
    <row r="21" spans="1:42" s="1" customFormat="1" ht="11.1" customHeight="1" outlineLevel="1" x14ac:dyDescent="0.2">
      <c r="A21" s="7" t="s">
        <v>24</v>
      </c>
      <c r="B21" s="7" t="s">
        <v>8</v>
      </c>
      <c r="C21" s="8">
        <v>123.66200000000001</v>
      </c>
      <c r="D21" s="8">
        <v>628.24400000000003</v>
      </c>
      <c r="E21" s="8">
        <v>583.02300000000002</v>
      </c>
      <c r="F21" s="8">
        <v>157.46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756.29600000000005</v>
      </c>
      <c r="K21" s="14">
        <f t="shared" si="2"/>
        <v>-173.27300000000002</v>
      </c>
      <c r="L21" s="14">
        <f>VLOOKUP(A:A,[1]TDSheet!$A:$M,13,0)</f>
        <v>220</v>
      </c>
      <c r="M21" s="14">
        <f>VLOOKUP(A:A,[1]TDSheet!$A:$X,24,0)</f>
        <v>150</v>
      </c>
      <c r="N21" s="14">
        <f>VLOOKUP(A:A,[1]TDSheet!$A:$N,14,0)</f>
        <v>80</v>
      </c>
      <c r="O21" s="14">
        <f>VLOOKUP(A:A,[1]TDSheet!$A:$V,22,0)</f>
        <v>120</v>
      </c>
      <c r="P21" s="14"/>
      <c r="Q21" s="14"/>
      <c r="R21" s="14"/>
      <c r="S21" s="14"/>
      <c r="T21" s="14"/>
      <c r="U21" s="16"/>
      <c r="V21" s="16">
        <v>100</v>
      </c>
      <c r="W21" s="14">
        <f t="shared" si="3"/>
        <v>116.6046</v>
      </c>
      <c r="X21" s="16">
        <v>110</v>
      </c>
      <c r="Y21" s="17">
        <f t="shared" si="4"/>
        <v>8.0396485215849118</v>
      </c>
      <c r="Z21" s="14">
        <f t="shared" si="5"/>
        <v>1.3503755426458304</v>
      </c>
      <c r="AA21" s="14"/>
      <c r="AB21" s="14"/>
      <c r="AC21" s="14"/>
      <c r="AD21" s="14">
        <v>0</v>
      </c>
      <c r="AE21" s="14">
        <f>VLOOKUP(A:A,[1]TDSheet!$A:$AF,32,0)</f>
        <v>102.8984</v>
      </c>
      <c r="AF21" s="14">
        <f>VLOOKUP(A:A,[1]TDSheet!$A:$AG,33,0)</f>
        <v>109.8638</v>
      </c>
      <c r="AG21" s="14">
        <f>VLOOKUP(A:A,[1]TDSheet!$A:$W,23,0)</f>
        <v>125.123</v>
      </c>
      <c r="AH21" s="14">
        <f>VLOOKUP(A:A,[3]TDSheet!$A:$D,4,0)</f>
        <v>173.13499999999999</v>
      </c>
      <c r="AI21" s="14">
        <f>VLOOKUP(A:A,[1]TDSheet!$A:$AI,35,0)</f>
        <v>0</v>
      </c>
      <c r="AJ21" s="14">
        <f t="shared" si="6"/>
        <v>0</v>
      </c>
      <c r="AK21" s="14">
        <f t="shared" si="7"/>
        <v>0</v>
      </c>
      <c r="AL21" s="14">
        <f t="shared" si="8"/>
        <v>100</v>
      </c>
      <c r="AM21" s="14">
        <f t="shared" si="9"/>
        <v>110</v>
      </c>
      <c r="AN21" s="14"/>
      <c r="AO21" s="14"/>
      <c r="AP21" s="14"/>
    </row>
    <row r="22" spans="1:42" s="1" customFormat="1" ht="11.1" customHeight="1" outlineLevel="1" x14ac:dyDescent="0.2">
      <c r="A22" s="7" t="s">
        <v>25</v>
      </c>
      <c r="B22" s="7" t="s">
        <v>8</v>
      </c>
      <c r="C22" s="8">
        <v>2138.2489999999998</v>
      </c>
      <c r="D22" s="8">
        <v>4805.9319999999998</v>
      </c>
      <c r="E22" s="8">
        <v>5336.6139999999996</v>
      </c>
      <c r="F22" s="8">
        <v>1428.9960000000001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6208.0959999999995</v>
      </c>
      <c r="K22" s="14">
        <f t="shared" si="2"/>
        <v>-871.48199999999997</v>
      </c>
      <c r="L22" s="14">
        <f>VLOOKUP(A:A,[1]TDSheet!$A:$M,13,0)</f>
        <v>1200</v>
      </c>
      <c r="M22" s="14">
        <f>VLOOKUP(A:A,[1]TDSheet!$A:$X,24,0)</f>
        <v>1000</v>
      </c>
      <c r="N22" s="14">
        <f>VLOOKUP(A:A,[1]TDSheet!$A:$N,14,0)</f>
        <v>1000</v>
      </c>
      <c r="O22" s="14">
        <f>VLOOKUP(A:A,[1]TDSheet!$A:$V,22,0)</f>
        <v>1000</v>
      </c>
      <c r="P22" s="14"/>
      <c r="Q22" s="14"/>
      <c r="R22" s="14"/>
      <c r="S22" s="14"/>
      <c r="T22" s="14"/>
      <c r="U22" s="16">
        <v>400</v>
      </c>
      <c r="V22" s="16">
        <v>1400</v>
      </c>
      <c r="W22" s="14">
        <f t="shared" si="3"/>
        <v>1067.3227999999999</v>
      </c>
      <c r="X22" s="16">
        <v>1500</v>
      </c>
      <c r="Y22" s="17">
        <f t="shared" si="4"/>
        <v>8.3657877448134723</v>
      </c>
      <c r="Z22" s="14">
        <f t="shared" si="5"/>
        <v>1.3388601836295451</v>
      </c>
      <c r="AA22" s="14"/>
      <c r="AB22" s="14"/>
      <c r="AC22" s="14"/>
      <c r="AD22" s="14">
        <v>0</v>
      </c>
      <c r="AE22" s="14">
        <f>VLOOKUP(A:A,[1]TDSheet!$A:$AF,32,0)</f>
        <v>1122.0922</v>
      </c>
      <c r="AF22" s="14">
        <f>VLOOKUP(A:A,[1]TDSheet!$A:$AG,33,0)</f>
        <v>1206.2244000000001</v>
      </c>
      <c r="AG22" s="14">
        <f>VLOOKUP(A:A,[1]TDSheet!$A:$W,23,0)</f>
        <v>1001.7270000000001</v>
      </c>
      <c r="AH22" s="14">
        <f>VLOOKUP(A:A,[3]TDSheet!$A:$D,4,0)</f>
        <v>1541.806</v>
      </c>
      <c r="AI22" s="14">
        <f>VLOOKUP(A:A,[1]TDSheet!$A:$AI,35,0)</f>
        <v>0</v>
      </c>
      <c r="AJ22" s="14">
        <f t="shared" si="6"/>
        <v>0</v>
      </c>
      <c r="AK22" s="14">
        <f t="shared" si="7"/>
        <v>400</v>
      </c>
      <c r="AL22" s="14">
        <f t="shared" si="8"/>
        <v>1400</v>
      </c>
      <c r="AM22" s="14">
        <f t="shared" si="9"/>
        <v>1500</v>
      </c>
      <c r="AN22" s="14"/>
      <c r="AO22" s="14"/>
      <c r="AP22" s="14"/>
    </row>
    <row r="23" spans="1:42" s="1" customFormat="1" ht="11.1" customHeight="1" outlineLevel="1" x14ac:dyDescent="0.2">
      <c r="A23" s="7" t="s">
        <v>26</v>
      </c>
      <c r="B23" s="7" t="s">
        <v>8</v>
      </c>
      <c r="C23" s="8">
        <v>124.599</v>
      </c>
      <c r="D23" s="8">
        <v>428.76799999999997</v>
      </c>
      <c r="E23" s="8">
        <v>483.16399999999999</v>
      </c>
      <c r="F23" s="8">
        <v>56.051000000000002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533.36</v>
      </c>
      <c r="K23" s="14">
        <f t="shared" si="2"/>
        <v>-50.196000000000026</v>
      </c>
      <c r="L23" s="14">
        <f>VLOOKUP(A:A,[1]TDSheet!$A:$M,13,0)</f>
        <v>100</v>
      </c>
      <c r="M23" s="14">
        <f>VLOOKUP(A:A,[1]TDSheet!$A:$X,24,0)</f>
        <v>100</v>
      </c>
      <c r="N23" s="14">
        <f>VLOOKUP(A:A,[1]TDSheet!$A:$N,14,0)</f>
        <v>80</v>
      </c>
      <c r="O23" s="14">
        <f>VLOOKUP(A:A,[1]TDSheet!$A:$V,22,0)</f>
        <v>0</v>
      </c>
      <c r="P23" s="14"/>
      <c r="Q23" s="14"/>
      <c r="R23" s="14"/>
      <c r="S23" s="14"/>
      <c r="T23" s="14"/>
      <c r="U23" s="16">
        <v>200</v>
      </c>
      <c r="V23" s="16">
        <v>140</v>
      </c>
      <c r="W23" s="14">
        <f t="shared" si="3"/>
        <v>96.632800000000003</v>
      </c>
      <c r="X23" s="16">
        <v>100</v>
      </c>
      <c r="Y23" s="17">
        <f t="shared" si="4"/>
        <v>8.0309273869741933</v>
      </c>
      <c r="Z23" s="14">
        <f t="shared" si="5"/>
        <v>0.58004114544957819</v>
      </c>
      <c r="AA23" s="14"/>
      <c r="AB23" s="14"/>
      <c r="AC23" s="14"/>
      <c r="AD23" s="14">
        <v>0</v>
      </c>
      <c r="AE23" s="14">
        <f>VLOOKUP(A:A,[1]TDSheet!$A:$AF,32,0)</f>
        <v>71.667999999999992</v>
      </c>
      <c r="AF23" s="14">
        <f>VLOOKUP(A:A,[1]TDSheet!$A:$AG,33,0)</f>
        <v>84.124600000000001</v>
      </c>
      <c r="AG23" s="14">
        <f>VLOOKUP(A:A,[1]TDSheet!$A:$W,23,0)</f>
        <v>76.770200000000003</v>
      </c>
      <c r="AH23" s="14">
        <f>VLOOKUP(A:A,[3]TDSheet!$A:$D,4,0)</f>
        <v>212.93199999999999</v>
      </c>
      <c r="AI23" s="14">
        <f>VLOOKUP(A:A,[1]TDSheet!$A:$AI,35,0)</f>
        <v>0</v>
      </c>
      <c r="AJ23" s="14">
        <f t="shared" si="6"/>
        <v>0</v>
      </c>
      <c r="AK23" s="14">
        <f t="shared" si="7"/>
        <v>200</v>
      </c>
      <c r="AL23" s="14">
        <f t="shared" si="8"/>
        <v>140</v>
      </c>
      <c r="AM23" s="14">
        <f t="shared" si="9"/>
        <v>100</v>
      </c>
      <c r="AN23" s="14"/>
      <c r="AO23" s="14"/>
      <c r="AP23" s="14"/>
    </row>
    <row r="24" spans="1:42" s="1" customFormat="1" ht="11.1" customHeight="1" outlineLevel="1" x14ac:dyDescent="0.2">
      <c r="A24" s="7" t="s">
        <v>27</v>
      </c>
      <c r="B24" s="7" t="s">
        <v>8</v>
      </c>
      <c r="C24" s="8">
        <v>586.04300000000001</v>
      </c>
      <c r="D24" s="8">
        <v>1159.4359999999999</v>
      </c>
      <c r="E24" s="8">
        <v>1373.2270000000001</v>
      </c>
      <c r="F24" s="8">
        <v>349.86799999999999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1656.143</v>
      </c>
      <c r="K24" s="14">
        <f t="shared" si="2"/>
        <v>-282.91599999999994</v>
      </c>
      <c r="L24" s="14">
        <f>VLOOKUP(A:A,[1]TDSheet!$A:$M,13,0)</f>
        <v>380</v>
      </c>
      <c r="M24" s="14">
        <f>VLOOKUP(A:A,[1]TDSheet!$A:$X,24,0)</f>
        <v>300</v>
      </c>
      <c r="N24" s="14">
        <f>VLOOKUP(A:A,[1]TDSheet!$A:$N,14,0)</f>
        <v>200</v>
      </c>
      <c r="O24" s="14">
        <f>VLOOKUP(A:A,[1]TDSheet!$A:$V,22,0)</f>
        <v>150</v>
      </c>
      <c r="P24" s="14"/>
      <c r="Q24" s="14"/>
      <c r="R24" s="14"/>
      <c r="S24" s="14"/>
      <c r="T24" s="14"/>
      <c r="U24" s="16">
        <v>200</v>
      </c>
      <c r="V24" s="16">
        <v>350</v>
      </c>
      <c r="W24" s="14">
        <f t="shared" si="3"/>
        <v>274.6454</v>
      </c>
      <c r="X24" s="16">
        <v>300</v>
      </c>
      <c r="Y24" s="17">
        <f t="shared" si="4"/>
        <v>8.1190800938227987</v>
      </c>
      <c r="Z24" s="14">
        <f t="shared" si="5"/>
        <v>1.2738898958438771</v>
      </c>
      <c r="AA24" s="14"/>
      <c r="AB24" s="14"/>
      <c r="AC24" s="14"/>
      <c r="AD24" s="14">
        <v>0</v>
      </c>
      <c r="AE24" s="14">
        <f>VLOOKUP(A:A,[1]TDSheet!$A:$AF,32,0)</f>
        <v>269.19319999999999</v>
      </c>
      <c r="AF24" s="14">
        <f>VLOOKUP(A:A,[1]TDSheet!$A:$AG,33,0)</f>
        <v>309.36840000000001</v>
      </c>
      <c r="AG24" s="14">
        <f>VLOOKUP(A:A,[1]TDSheet!$A:$W,23,0)</f>
        <v>256.07600000000002</v>
      </c>
      <c r="AH24" s="14">
        <f>VLOOKUP(A:A,[3]TDSheet!$A:$D,4,0)</f>
        <v>394.11700000000002</v>
      </c>
      <c r="AI24" s="14">
        <f>VLOOKUP(A:A,[1]TDSheet!$A:$AI,35,0)</f>
        <v>0</v>
      </c>
      <c r="AJ24" s="14">
        <f t="shared" si="6"/>
        <v>0</v>
      </c>
      <c r="AK24" s="14">
        <f t="shared" si="7"/>
        <v>200</v>
      </c>
      <c r="AL24" s="14">
        <f t="shared" si="8"/>
        <v>350</v>
      </c>
      <c r="AM24" s="14">
        <f t="shared" si="9"/>
        <v>300</v>
      </c>
      <c r="AN24" s="14"/>
      <c r="AO24" s="14"/>
      <c r="AP24" s="14"/>
    </row>
    <row r="25" spans="1:42" s="1" customFormat="1" ht="11.1" customHeight="1" outlineLevel="1" x14ac:dyDescent="0.2">
      <c r="A25" s="7" t="s">
        <v>28</v>
      </c>
      <c r="B25" s="7" t="s">
        <v>8</v>
      </c>
      <c r="C25" s="8">
        <v>169.47499999999999</v>
      </c>
      <c r="D25" s="8">
        <v>751.63900000000001</v>
      </c>
      <c r="E25" s="8">
        <v>728.30200000000002</v>
      </c>
      <c r="F25" s="8">
        <v>180.42699999999999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799.01400000000001</v>
      </c>
      <c r="K25" s="14">
        <f t="shared" si="2"/>
        <v>-70.711999999999989</v>
      </c>
      <c r="L25" s="14">
        <f>VLOOKUP(A:A,[1]TDSheet!$A:$M,13,0)</f>
        <v>210</v>
      </c>
      <c r="M25" s="14">
        <f>VLOOKUP(A:A,[1]TDSheet!$A:$X,24,0)</f>
        <v>150</v>
      </c>
      <c r="N25" s="14">
        <f>VLOOKUP(A:A,[1]TDSheet!$A:$N,14,0)</f>
        <v>150</v>
      </c>
      <c r="O25" s="14">
        <f>VLOOKUP(A:A,[1]TDSheet!$A:$V,22,0)</f>
        <v>80</v>
      </c>
      <c r="P25" s="14"/>
      <c r="Q25" s="14"/>
      <c r="R25" s="14"/>
      <c r="S25" s="14"/>
      <c r="T25" s="14"/>
      <c r="U25" s="16">
        <v>100</v>
      </c>
      <c r="V25" s="16">
        <v>150</v>
      </c>
      <c r="W25" s="14">
        <f t="shared" si="3"/>
        <v>145.66040000000001</v>
      </c>
      <c r="X25" s="16">
        <v>150</v>
      </c>
      <c r="Y25" s="17">
        <f t="shared" si="4"/>
        <v>8.0353136473605726</v>
      </c>
      <c r="Z25" s="14">
        <f t="shared" si="5"/>
        <v>1.2386825794793916</v>
      </c>
      <c r="AA25" s="14"/>
      <c r="AB25" s="14"/>
      <c r="AC25" s="14"/>
      <c r="AD25" s="14">
        <v>0</v>
      </c>
      <c r="AE25" s="14">
        <f>VLOOKUP(A:A,[1]TDSheet!$A:$AF,32,0)</f>
        <v>115.4734</v>
      </c>
      <c r="AF25" s="14">
        <f>VLOOKUP(A:A,[1]TDSheet!$A:$AG,33,0)</f>
        <v>141.06800000000001</v>
      </c>
      <c r="AG25" s="14">
        <f>VLOOKUP(A:A,[1]TDSheet!$A:$W,23,0)</f>
        <v>143.1592</v>
      </c>
      <c r="AH25" s="14">
        <f>VLOOKUP(A:A,[3]TDSheet!$A:$D,4,0)</f>
        <v>237.14400000000001</v>
      </c>
      <c r="AI25" s="14">
        <f>VLOOKUP(A:A,[1]TDSheet!$A:$AI,35,0)</f>
        <v>0</v>
      </c>
      <c r="AJ25" s="14">
        <f t="shared" si="6"/>
        <v>0</v>
      </c>
      <c r="AK25" s="14">
        <f t="shared" si="7"/>
        <v>100</v>
      </c>
      <c r="AL25" s="14">
        <f t="shared" si="8"/>
        <v>150</v>
      </c>
      <c r="AM25" s="14">
        <f t="shared" si="9"/>
        <v>150</v>
      </c>
      <c r="AN25" s="14"/>
      <c r="AO25" s="14"/>
      <c r="AP25" s="14"/>
    </row>
    <row r="26" spans="1:42" s="1" customFormat="1" ht="11.1" customHeight="1" outlineLevel="1" x14ac:dyDescent="0.2">
      <c r="A26" s="7" t="s">
        <v>29</v>
      </c>
      <c r="B26" s="7" t="s">
        <v>8</v>
      </c>
      <c r="C26" s="8">
        <v>92.614000000000004</v>
      </c>
      <c r="D26" s="8">
        <v>150.458</v>
      </c>
      <c r="E26" s="8">
        <v>180.88</v>
      </c>
      <c r="F26" s="8">
        <v>60.456000000000003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238.011</v>
      </c>
      <c r="K26" s="14">
        <f t="shared" si="2"/>
        <v>-57.131</v>
      </c>
      <c r="L26" s="14">
        <f>VLOOKUP(A:A,[1]TDSheet!$A:$M,13,0)</f>
        <v>30</v>
      </c>
      <c r="M26" s="14">
        <f>VLOOKUP(A:A,[1]TDSheet!$A:$X,24,0)</f>
        <v>50</v>
      </c>
      <c r="N26" s="14">
        <f>VLOOKUP(A:A,[1]TDSheet!$A:$N,14,0)</f>
        <v>40</v>
      </c>
      <c r="O26" s="14">
        <f>VLOOKUP(A:A,[1]TDSheet!$A:$V,22,0)</f>
        <v>50</v>
      </c>
      <c r="P26" s="14"/>
      <c r="Q26" s="14"/>
      <c r="R26" s="14"/>
      <c r="S26" s="14"/>
      <c r="T26" s="14"/>
      <c r="U26" s="16"/>
      <c r="V26" s="16">
        <v>40</v>
      </c>
      <c r="W26" s="14">
        <f t="shared" si="3"/>
        <v>36.176000000000002</v>
      </c>
      <c r="X26" s="16">
        <v>30</v>
      </c>
      <c r="Y26" s="17">
        <f t="shared" si="4"/>
        <v>8.3053958425475454</v>
      </c>
      <c r="Z26" s="14">
        <f t="shared" si="5"/>
        <v>1.6711632021229545</v>
      </c>
      <c r="AA26" s="14"/>
      <c r="AB26" s="14"/>
      <c r="AC26" s="14"/>
      <c r="AD26" s="14">
        <v>0</v>
      </c>
      <c r="AE26" s="14">
        <f>VLOOKUP(A:A,[1]TDSheet!$A:$AF,32,0)</f>
        <v>41.505800000000001</v>
      </c>
      <c r="AF26" s="14">
        <f>VLOOKUP(A:A,[1]TDSheet!$A:$AG,33,0)</f>
        <v>37.930399999999999</v>
      </c>
      <c r="AG26" s="14">
        <f>VLOOKUP(A:A,[1]TDSheet!$A:$W,23,0)</f>
        <v>34.957999999999998</v>
      </c>
      <c r="AH26" s="14">
        <f>VLOOKUP(A:A,[3]TDSheet!$A:$D,4,0)</f>
        <v>41.258000000000003</v>
      </c>
      <c r="AI26" s="14">
        <f>VLOOKUP(A:A,[1]TDSheet!$A:$AI,35,0)</f>
        <v>0</v>
      </c>
      <c r="AJ26" s="14">
        <f t="shared" si="6"/>
        <v>0</v>
      </c>
      <c r="AK26" s="14">
        <f t="shared" si="7"/>
        <v>0</v>
      </c>
      <c r="AL26" s="14">
        <f t="shared" si="8"/>
        <v>40</v>
      </c>
      <c r="AM26" s="14">
        <f t="shared" si="9"/>
        <v>30</v>
      </c>
      <c r="AN26" s="14"/>
      <c r="AO26" s="14"/>
      <c r="AP26" s="14"/>
    </row>
    <row r="27" spans="1:42" s="1" customFormat="1" ht="21.95" customHeight="1" outlineLevel="1" x14ac:dyDescent="0.2">
      <c r="A27" s="7" t="s">
        <v>30</v>
      </c>
      <c r="B27" s="7" t="s">
        <v>8</v>
      </c>
      <c r="C27" s="8">
        <v>33.034999999999997</v>
      </c>
      <c r="D27" s="8">
        <v>207.63399999999999</v>
      </c>
      <c r="E27" s="8">
        <v>168.30699999999999</v>
      </c>
      <c r="F27" s="8">
        <v>66.180999999999997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234.14099999999999</v>
      </c>
      <c r="K27" s="14">
        <f t="shared" si="2"/>
        <v>-65.834000000000003</v>
      </c>
      <c r="L27" s="14">
        <f>VLOOKUP(A:A,[1]TDSheet!$A:$M,13,0)</f>
        <v>60</v>
      </c>
      <c r="M27" s="14">
        <f>VLOOKUP(A:A,[1]TDSheet!$A:$X,24,0)</f>
        <v>30</v>
      </c>
      <c r="N27" s="14">
        <f>VLOOKUP(A:A,[1]TDSheet!$A:$N,14,0)</f>
        <v>30</v>
      </c>
      <c r="O27" s="14">
        <f>VLOOKUP(A:A,[1]TDSheet!$A:$V,22,0)</f>
        <v>20</v>
      </c>
      <c r="P27" s="14"/>
      <c r="Q27" s="14"/>
      <c r="R27" s="14"/>
      <c r="S27" s="14"/>
      <c r="T27" s="14"/>
      <c r="U27" s="16"/>
      <c r="V27" s="16">
        <v>40</v>
      </c>
      <c r="W27" s="14">
        <f t="shared" si="3"/>
        <v>33.6614</v>
      </c>
      <c r="X27" s="16">
        <v>40</v>
      </c>
      <c r="Y27" s="17">
        <f t="shared" si="4"/>
        <v>8.5017557202017731</v>
      </c>
      <c r="Z27" s="14">
        <f t="shared" si="5"/>
        <v>1.9660798421931351</v>
      </c>
      <c r="AA27" s="14"/>
      <c r="AB27" s="14"/>
      <c r="AC27" s="14"/>
      <c r="AD27" s="14">
        <v>0</v>
      </c>
      <c r="AE27" s="14">
        <f>VLOOKUP(A:A,[1]TDSheet!$A:$AF,32,0)</f>
        <v>36.22</v>
      </c>
      <c r="AF27" s="14">
        <f>VLOOKUP(A:A,[1]TDSheet!$A:$AG,33,0)</f>
        <v>36.083199999999998</v>
      </c>
      <c r="AG27" s="14">
        <f>VLOOKUP(A:A,[1]TDSheet!$A:$W,23,0)</f>
        <v>34.2776</v>
      </c>
      <c r="AH27" s="14">
        <f>VLOOKUP(A:A,[3]TDSheet!$A:$D,4,0)</f>
        <v>40.524000000000001</v>
      </c>
      <c r="AI27" s="14">
        <f>VLOOKUP(A:A,[1]TDSheet!$A:$AI,35,0)</f>
        <v>0</v>
      </c>
      <c r="AJ27" s="14">
        <f t="shared" si="6"/>
        <v>0</v>
      </c>
      <c r="AK27" s="14">
        <f t="shared" si="7"/>
        <v>0</v>
      </c>
      <c r="AL27" s="14">
        <f t="shared" si="8"/>
        <v>40</v>
      </c>
      <c r="AM27" s="14">
        <f t="shared" si="9"/>
        <v>40</v>
      </c>
      <c r="AN27" s="14"/>
      <c r="AO27" s="14"/>
      <c r="AP27" s="14"/>
    </row>
    <row r="28" spans="1:42" s="1" customFormat="1" ht="11.1" customHeight="1" outlineLevel="1" x14ac:dyDescent="0.2">
      <c r="A28" s="7" t="s">
        <v>31</v>
      </c>
      <c r="B28" s="7" t="s">
        <v>8</v>
      </c>
      <c r="C28" s="8">
        <v>147.292</v>
      </c>
      <c r="D28" s="8">
        <v>834.98199999999997</v>
      </c>
      <c r="E28" s="8">
        <v>518.99699999999996</v>
      </c>
      <c r="F28" s="8">
        <v>51.694000000000003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864.03300000000002</v>
      </c>
      <c r="K28" s="14">
        <f t="shared" si="2"/>
        <v>-345.03600000000006</v>
      </c>
      <c r="L28" s="14">
        <f>VLOOKUP(A:A,[1]TDSheet!$A:$M,13,0)</f>
        <v>200</v>
      </c>
      <c r="M28" s="14">
        <f>VLOOKUP(A:A,[1]TDSheet!$A:$X,24,0)</f>
        <v>150</v>
      </c>
      <c r="N28" s="14">
        <f>VLOOKUP(A:A,[1]TDSheet!$A:$N,14,0)</f>
        <v>190</v>
      </c>
      <c r="O28" s="14">
        <f>VLOOKUP(A:A,[1]TDSheet!$A:$V,22,0)</f>
        <v>200</v>
      </c>
      <c r="P28" s="14"/>
      <c r="Q28" s="14"/>
      <c r="R28" s="14"/>
      <c r="S28" s="14"/>
      <c r="T28" s="14"/>
      <c r="U28" s="16"/>
      <c r="V28" s="16">
        <v>100</v>
      </c>
      <c r="W28" s="14">
        <f t="shared" si="3"/>
        <v>103.79939999999999</v>
      </c>
      <c r="X28" s="16">
        <v>100</v>
      </c>
      <c r="Y28" s="17">
        <f t="shared" si="4"/>
        <v>9.553947325321726</v>
      </c>
      <c r="Z28" s="14">
        <f t="shared" si="5"/>
        <v>0.4980182929766454</v>
      </c>
      <c r="AA28" s="14"/>
      <c r="AB28" s="14"/>
      <c r="AC28" s="14"/>
      <c r="AD28" s="14">
        <v>0</v>
      </c>
      <c r="AE28" s="14">
        <f>VLOOKUP(A:A,[1]TDSheet!$A:$AF,32,0)</f>
        <v>107.39680000000001</v>
      </c>
      <c r="AF28" s="14">
        <f>VLOOKUP(A:A,[1]TDSheet!$A:$AG,33,0)</f>
        <v>98.166799999999995</v>
      </c>
      <c r="AG28" s="14">
        <f>VLOOKUP(A:A,[1]TDSheet!$A:$W,23,0)</f>
        <v>128.58340000000001</v>
      </c>
      <c r="AH28" s="14">
        <f>VLOOKUP(A:A,[3]TDSheet!$A:$D,4,0)</f>
        <v>151.96</v>
      </c>
      <c r="AI28" s="14">
        <f>VLOOKUP(A:A,[1]TDSheet!$A:$AI,35,0)</f>
        <v>0</v>
      </c>
      <c r="AJ28" s="14">
        <f t="shared" si="6"/>
        <v>0</v>
      </c>
      <c r="AK28" s="14">
        <f t="shared" si="7"/>
        <v>0</v>
      </c>
      <c r="AL28" s="14">
        <f t="shared" si="8"/>
        <v>100</v>
      </c>
      <c r="AM28" s="14">
        <f t="shared" si="9"/>
        <v>100</v>
      </c>
      <c r="AN28" s="14"/>
      <c r="AO28" s="14"/>
      <c r="AP28" s="14"/>
    </row>
    <row r="29" spans="1:42" s="1" customFormat="1" ht="11.1" customHeight="1" outlineLevel="1" x14ac:dyDescent="0.2">
      <c r="A29" s="7" t="s">
        <v>32</v>
      </c>
      <c r="B29" s="7" t="s">
        <v>8</v>
      </c>
      <c r="C29" s="8">
        <v>78.513999999999996</v>
      </c>
      <c r="D29" s="8">
        <v>151.91399999999999</v>
      </c>
      <c r="E29" s="8">
        <v>121.654</v>
      </c>
      <c r="F29" s="8">
        <v>100.285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140.316</v>
      </c>
      <c r="K29" s="14">
        <f t="shared" si="2"/>
        <v>-18.662000000000006</v>
      </c>
      <c r="L29" s="14">
        <f>VLOOKUP(A:A,[1]TDSheet!$A:$M,13,0)</f>
        <v>20</v>
      </c>
      <c r="M29" s="14">
        <f>VLOOKUP(A:A,[1]TDSheet!$A:$X,24,0)</f>
        <v>20</v>
      </c>
      <c r="N29" s="14">
        <f>VLOOKUP(A:A,[1]TDSheet!$A:$N,14,0)</f>
        <v>0</v>
      </c>
      <c r="O29" s="14">
        <f>VLOOKUP(A:A,[1]TDSheet!$A:$V,22,0)</f>
        <v>0</v>
      </c>
      <c r="P29" s="14"/>
      <c r="Q29" s="14"/>
      <c r="R29" s="14"/>
      <c r="S29" s="14"/>
      <c r="T29" s="14"/>
      <c r="U29" s="16">
        <v>20</v>
      </c>
      <c r="V29" s="16">
        <v>20</v>
      </c>
      <c r="W29" s="14">
        <f t="shared" si="3"/>
        <v>24.3308</v>
      </c>
      <c r="X29" s="16">
        <v>30</v>
      </c>
      <c r="Y29" s="17">
        <f t="shared" si="4"/>
        <v>8.6427491081263259</v>
      </c>
      <c r="Z29" s="14">
        <f t="shared" si="5"/>
        <v>4.1217304815295837</v>
      </c>
      <c r="AA29" s="14"/>
      <c r="AB29" s="14"/>
      <c r="AC29" s="14"/>
      <c r="AD29" s="14">
        <v>0</v>
      </c>
      <c r="AE29" s="14">
        <f>VLOOKUP(A:A,[1]TDSheet!$A:$AF,32,0)</f>
        <v>33.618600000000001</v>
      </c>
      <c r="AF29" s="14">
        <f>VLOOKUP(A:A,[1]TDSheet!$A:$AG,33,0)</f>
        <v>33.681400000000004</v>
      </c>
      <c r="AG29" s="14">
        <f>VLOOKUP(A:A,[1]TDSheet!$A:$W,23,0)</f>
        <v>23.269600000000001</v>
      </c>
      <c r="AH29" s="14">
        <f>VLOOKUP(A:A,[3]TDSheet!$A:$D,4,0)</f>
        <v>33.466000000000001</v>
      </c>
      <c r="AI29" s="14">
        <f>VLOOKUP(A:A,[1]TDSheet!$A:$AI,35,0)</f>
        <v>0</v>
      </c>
      <c r="AJ29" s="14">
        <f t="shared" si="6"/>
        <v>0</v>
      </c>
      <c r="AK29" s="14">
        <f t="shared" si="7"/>
        <v>20</v>
      </c>
      <c r="AL29" s="14">
        <f t="shared" si="8"/>
        <v>20</v>
      </c>
      <c r="AM29" s="14">
        <f t="shared" si="9"/>
        <v>30</v>
      </c>
      <c r="AN29" s="14"/>
      <c r="AO29" s="14"/>
      <c r="AP29" s="14"/>
    </row>
    <row r="30" spans="1:42" s="1" customFormat="1" ht="11.1" customHeight="1" outlineLevel="1" x14ac:dyDescent="0.2">
      <c r="A30" s="7" t="s">
        <v>33</v>
      </c>
      <c r="B30" s="7" t="s">
        <v>8</v>
      </c>
      <c r="C30" s="8">
        <v>52.954999999999998</v>
      </c>
      <c r="D30" s="8">
        <v>208.80199999999999</v>
      </c>
      <c r="E30" s="8">
        <v>209.774</v>
      </c>
      <c r="F30" s="8">
        <v>51.982999999999997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218.52099999999999</v>
      </c>
      <c r="K30" s="14">
        <f t="shared" si="2"/>
        <v>-8.7469999999999857</v>
      </c>
      <c r="L30" s="14">
        <f>VLOOKUP(A:A,[1]TDSheet!$A:$M,13,0)</f>
        <v>30</v>
      </c>
      <c r="M30" s="14">
        <f>VLOOKUP(A:A,[1]TDSheet!$A:$X,24,0)</f>
        <v>40</v>
      </c>
      <c r="N30" s="14">
        <f>VLOOKUP(A:A,[1]TDSheet!$A:$N,14,0)</f>
        <v>80</v>
      </c>
      <c r="O30" s="14">
        <f>VLOOKUP(A:A,[1]TDSheet!$A:$V,22,0)</f>
        <v>0</v>
      </c>
      <c r="P30" s="14"/>
      <c r="Q30" s="14"/>
      <c r="R30" s="14"/>
      <c r="S30" s="14"/>
      <c r="T30" s="14"/>
      <c r="U30" s="16">
        <v>40</v>
      </c>
      <c r="V30" s="16">
        <v>50</v>
      </c>
      <c r="W30" s="14">
        <f t="shared" si="3"/>
        <v>41.954799999999999</v>
      </c>
      <c r="X30" s="16">
        <v>50</v>
      </c>
      <c r="Y30" s="17">
        <f t="shared" si="4"/>
        <v>8.1512246512913897</v>
      </c>
      <c r="Z30" s="14">
        <f t="shared" si="5"/>
        <v>1.2390239019134879</v>
      </c>
      <c r="AA30" s="14"/>
      <c r="AB30" s="14"/>
      <c r="AC30" s="14"/>
      <c r="AD30" s="14">
        <v>0</v>
      </c>
      <c r="AE30" s="14">
        <f>VLOOKUP(A:A,[1]TDSheet!$A:$AF,32,0)</f>
        <v>35.608600000000003</v>
      </c>
      <c r="AF30" s="14">
        <f>VLOOKUP(A:A,[1]TDSheet!$A:$AG,33,0)</f>
        <v>42.742399999999996</v>
      </c>
      <c r="AG30" s="14">
        <f>VLOOKUP(A:A,[1]TDSheet!$A:$W,23,0)</f>
        <v>36.033000000000001</v>
      </c>
      <c r="AH30" s="14">
        <f>VLOOKUP(A:A,[3]TDSheet!$A:$D,4,0)</f>
        <v>44.115000000000002</v>
      </c>
      <c r="AI30" s="14">
        <f>VLOOKUP(A:A,[1]TDSheet!$A:$AI,35,0)</f>
        <v>0</v>
      </c>
      <c r="AJ30" s="14">
        <f t="shared" si="6"/>
        <v>0</v>
      </c>
      <c r="AK30" s="14">
        <f t="shared" si="7"/>
        <v>40</v>
      </c>
      <c r="AL30" s="14">
        <f t="shared" si="8"/>
        <v>50</v>
      </c>
      <c r="AM30" s="14">
        <f t="shared" si="9"/>
        <v>50</v>
      </c>
      <c r="AN30" s="14"/>
      <c r="AO30" s="14"/>
      <c r="AP30" s="14"/>
    </row>
    <row r="31" spans="1:42" s="1" customFormat="1" ht="11.1" customHeight="1" outlineLevel="1" x14ac:dyDescent="0.2">
      <c r="A31" s="7" t="s">
        <v>34</v>
      </c>
      <c r="B31" s="7" t="s">
        <v>8</v>
      </c>
      <c r="C31" s="8">
        <v>1187.778</v>
      </c>
      <c r="D31" s="8">
        <v>1047.7170000000001</v>
      </c>
      <c r="E31" s="8">
        <v>1738.2190000000001</v>
      </c>
      <c r="F31" s="8">
        <v>440.38400000000001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2305.6909999999998</v>
      </c>
      <c r="K31" s="14">
        <f t="shared" si="2"/>
        <v>-567.47199999999975</v>
      </c>
      <c r="L31" s="14">
        <f>VLOOKUP(A:A,[1]TDSheet!$A:$M,13,0)</f>
        <v>500</v>
      </c>
      <c r="M31" s="14">
        <f>VLOOKUP(A:A,[1]TDSheet!$A:$X,24,0)</f>
        <v>600</v>
      </c>
      <c r="N31" s="14">
        <f>VLOOKUP(A:A,[1]TDSheet!$A:$N,14,0)</f>
        <v>150</v>
      </c>
      <c r="O31" s="14">
        <f>VLOOKUP(A:A,[1]TDSheet!$A:$V,22,0)</f>
        <v>700</v>
      </c>
      <c r="P31" s="14"/>
      <c r="Q31" s="14"/>
      <c r="R31" s="14"/>
      <c r="S31" s="14"/>
      <c r="T31" s="14"/>
      <c r="U31" s="16">
        <v>200</v>
      </c>
      <c r="V31" s="16">
        <v>200</v>
      </c>
      <c r="W31" s="14">
        <f t="shared" si="3"/>
        <v>347.6438</v>
      </c>
      <c r="X31" s="16">
        <v>300</v>
      </c>
      <c r="Y31" s="17">
        <f t="shared" si="4"/>
        <v>8.8895127714056752</v>
      </c>
      <c r="Z31" s="14">
        <f t="shared" si="5"/>
        <v>1.266767881377433</v>
      </c>
      <c r="AA31" s="14"/>
      <c r="AB31" s="14"/>
      <c r="AC31" s="14"/>
      <c r="AD31" s="14">
        <v>0</v>
      </c>
      <c r="AE31" s="14">
        <f>VLOOKUP(A:A,[1]TDSheet!$A:$AF,32,0)</f>
        <v>374.85640000000001</v>
      </c>
      <c r="AF31" s="14">
        <f>VLOOKUP(A:A,[1]TDSheet!$A:$AG,33,0)</f>
        <v>328.80219999999997</v>
      </c>
      <c r="AG31" s="14">
        <f>VLOOKUP(A:A,[1]TDSheet!$A:$W,23,0)</f>
        <v>387.65819999999997</v>
      </c>
      <c r="AH31" s="14">
        <f>VLOOKUP(A:A,[3]TDSheet!$A:$D,4,0)</f>
        <v>500.06799999999998</v>
      </c>
      <c r="AI31" s="14" t="str">
        <f>VLOOKUP(A:A,[1]TDSheet!$A:$AI,35,0)</f>
        <v>ябиюль</v>
      </c>
      <c r="AJ31" s="14">
        <f t="shared" si="6"/>
        <v>0</v>
      </c>
      <c r="AK31" s="14">
        <f t="shared" si="7"/>
        <v>200</v>
      </c>
      <c r="AL31" s="14">
        <f t="shared" si="8"/>
        <v>200</v>
      </c>
      <c r="AM31" s="14">
        <f t="shared" si="9"/>
        <v>300</v>
      </c>
      <c r="AN31" s="14"/>
      <c r="AO31" s="14"/>
      <c r="AP31" s="14"/>
    </row>
    <row r="32" spans="1:42" s="1" customFormat="1" ht="21.95" customHeight="1" outlineLevel="1" x14ac:dyDescent="0.2">
      <c r="A32" s="7" t="s">
        <v>35</v>
      </c>
      <c r="B32" s="7" t="s">
        <v>8</v>
      </c>
      <c r="C32" s="8">
        <v>83.418999999999997</v>
      </c>
      <c r="D32" s="8">
        <v>56.746000000000002</v>
      </c>
      <c r="E32" s="8">
        <v>121.396</v>
      </c>
      <c r="F32" s="8">
        <v>18.768999999999998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118.25</v>
      </c>
      <c r="K32" s="14">
        <f t="shared" si="2"/>
        <v>3.1460000000000008</v>
      </c>
      <c r="L32" s="14">
        <f>VLOOKUP(A:A,[1]TDSheet!$A:$M,13,0)</f>
        <v>0</v>
      </c>
      <c r="M32" s="14">
        <f>VLOOKUP(A:A,[1]TDSheet!$A:$X,24,0)</f>
        <v>30</v>
      </c>
      <c r="N32" s="14">
        <f>VLOOKUP(A:A,[1]TDSheet!$A:$N,14,0)</f>
        <v>80</v>
      </c>
      <c r="O32" s="14">
        <f>VLOOKUP(A:A,[1]TDSheet!$A:$V,22,0)</f>
        <v>0</v>
      </c>
      <c r="P32" s="14"/>
      <c r="Q32" s="14"/>
      <c r="R32" s="14"/>
      <c r="S32" s="14"/>
      <c r="T32" s="14"/>
      <c r="U32" s="16">
        <v>20</v>
      </c>
      <c r="V32" s="16">
        <v>30</v>
      </c>
      <c r="W32" s="14">
        <f t="shared" si="3"/>
        <v>24.279199999999999</v>
      </c>
      <c r="X32" s="16">
        <v>20</v>
      </c>
      <c r="Y32" s="17">
        <f t="shared" si="4"/>
        <v>8.1868018715608422</v>
      </c>
      <c r="Z32" s="14">
        <f t="shared" si="5"/>
        <v>0.77304853537184082</v>
      </c>
      <c r="AA32" s="14"/>
      <c r="AB32" s="14"/>
      <c r="AC32" s="14"/>
      <c r="AD32" s="14">
        <v>0</v>
      </c>
      <c r="AE32" s="14">
        <f>VLOOKUP(A:A,[1]TDSheet!$A:$AF,32,0)</f>
        <v>14.075999999999999</v>
      </c>
      <c r="AF32" s="14">
        <f>VLOOKUP(A:A,[1]TDSheet!$A:$AG,33,0)</f>
        <v>17.1296</v>
      </c>
      <c r="AG32" s="14">
        <f>VLOOKUP(A:A,[1]TDSheet!$A:$W,23,0)</f>
        <v>20.187000000000001</v>
      </c>
      <c r="AH32" s="14">
        <f>VLOOKUP(A:A,[3]TDSheet!$A:$D,4,0)</f>
        <v>17.655999999999999</v>
      </c>
      <c r="AI32" s="14">
        <f>VLOOKUP(A:A,[1]TDSheet!$A:$AI,35,0)</f>
        <v>0</v>
      </c>
      <c r="AJ32" s="14">
        <f t="shared" si="6"/>
        <v>0</v>
      </c>
      <c r="AK32" s="14">
        <f t="shared" si="7"/>
        <v>20</v>
      </c>
      <c r="AL32" s="14">
        <f t="shared" si="8"/>
        <v>30</v>
      </c>
      <c r="AM32" s="14">
        <f t="shared" si="9"/>
        <v>20</v>
      </c>
      <c r="AN32" s="14"/>
      <c r="AO32" s="14"/>
      <c r="AP32" s="14"/>
    </row>
    <row r="33" spans="1:42" s="1" customFormat="1" ht="11.1" customHeight="1" outlineLevel="1" x14ac:dyDescent="0.2">
      <c r="A33" s="7" t="s">
        <v>36</v>
      </c>
      <c r="B33" s="7" t="s">
        <v>8</v>
      </c>
      <c r="C33" s="8">
        <v>182.44200000000001</v>
      </c>
      <c r="D33" s="8">
        <v>299.24900000000002</v>
      </c>
      <c r="E33" s="8">
        <v>304.16800000000001</v>
      </c>
      <c r="F33" s="8">
        <v>177.523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335.34</v>
      </c>
      <c r="K33" s="14">
        <f t="shared" si="2"/>
        <v>-31.171999999999969</v>
      </c>
      <c r="L33" s="14">
        <f>VLOOKUP(A:A,[1]TDSheet!$A:$M,13,0)</f>
        <v>50</v>
      </c>
      <c r="M33" s="14">
        <f>VLOOKUP(A:A,[1]TDSheet!$A:$X,24,0)</f>
        <v>60</v>
      </c>
      <c r="N33" s="14">
        <f>VLOOKUP(A:A,[1]TDSheet!$A:$N,14,0)</f>
        <v>50</v>
      </c>
      <c r="O33" s="14">
        <f>VLOOKUP(A:A,[1]TDSheet!$A:$V,22,0)</f>
        <v>60</v>
      </c>
      <c r="P33" s="14"/>
      <c r="Q33" s="14"/>
      <c r="R33" s="14"/>
      <c r="S33" s="14"/>
      <c r="T33" s="14"/>
      <c r="U33" s="16"/>
      <c r="V33" s="16">
        <v>30</v>
      </c>
      <c r="W33" s="14">
        <f t="shared" si="3"/>
        <v>60.833600000000004</v>
      </c>
      <c r="X33" s="16">
        <v>60</v>
      </c>
      <c r="Y33" s="17">
        <f t="shared" si="4"/>
        <v>8.0140415822834754</v>
      </c>
      <c r="Z33" s="14">
        <f t="shared" si="5"/>
        <v>2.918173509376397</v>
      </c>
      <c r="AA33" s="14"/>
      <c r="AB33" s="14"/>
      <c r="AC33" s="14"/>
      <c r="AD33" s="14">
        <v>0</v>
      </c>
      <c r="AE33" s="14">
        <f>VLOOKUP(A:A,[1]TDSheet!$A:$AF,32,0)</f>
        <v>68.765200000000007</v>
      </c>
      <c r="AF33" s="14">
        <f>VLOOKUP(A:A,[1]TDSheet!$A:$AG,33,0)</f>
        <v>49.057200000000002</v>
      </c>
      <c r="AG33" s="14">
        <f>VLOOKUP(A:A,[1]TDSheet!$A:$W,23,0)</f>
        <v>67.953800000000001</v>
      </c>
      <c r="AH33" s="14">
        <f>VLOOKUP(A:A,[3]TDSheet!$A:$D,4,0)</f>
        <v>151.91999999999999</v>
      </c>
      <c r="AI33" s="14">
        <f>VLOOKUP(A:A,[1]TDSheet!$A:$AI,35,0)</f>
        <v>0</v>
      </c>
      <c r="AJ33" s="14">
        <f t="shared" si="6"/>
        <v>0</v>
      </c>
      <c r="AK33" s="14">
        <f t="shared" si="7"/>
        <v>0</v>
      </c>
      <c r="AL33" s="14">
        <f t="shared" si="8"/>
        <v>30</v>
      </c>
      <c r="AM33" s="14">
        <f t="shared" si="9"/>
        <v>60</v>
      </c>
      <c r="AN33" s="14"/>
      <c r="AO33" s="14"/>
      <c r="AP33" s="14"/>
    </row>
    <row r="34" spans="1:42" s="1" customFormat="1" ht="11.1" customHeight="1" outlineLevel="1" x14ac:dyDescent="0.2">
      <c r="A34" s="7" t="s">
        <v>37</v>
      </c>
      <c r="B34" s="7" t="s">
        <v>8</v>
      </c>
      <c r="C34" s="8">
        <v>79.771000000000001</v>
      </c>
      <c r="D34" s="8">
        <v>127.024</v>
      </c>
      <c r="E34" s="8">
        <v>160.43899999999999</v>
      </c>
      <c r="F34" s="8">
        <v>39.146000000000001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176.06200000000001</v>
      </c>
      <c r="K34" s="14">
        <f t="shared" si="2"/>
        <v>-15.623000000000019</v>
      </c>
      <c r="L34" s="14">
        <f>VLOOKUP(A:A,[1]TDSheet!$A:$M,13,0)</f>
        <v>20</v>
      </c>
      <c r="M34" s="14">
        <f>VLOOKUP(A:A,[1]TDSheet!$A:$X,24,0)</f>
        <v>30</v>
      </c>
      <c r="N34" s="14">
        <f>VLOOKUP(A:A,[1]TDSheet!$A:$N,14,0)</f>
        <v>40</v>
      </c>
      <c r="O34" s="14">
        <f>VLOOKUP(A:A,[1]TDSheet!$A:$V,22,0)</f>
        <v>10</v>
      </c>
      <c r="P34" s="14"/>
      <c r="Q34" s="14"/>
      <c r="R34" s="14"/>
      <c r="S34" s="14"/>
      <c r="T34" s="14"/>
      <c r="U34" s="16">
        <v>40</v>
      </c>
      <c r="V34" s="16">
        <v>50</v>
      </c>
      <c r="W34" s="14">
        <f t="shared" si="3"/>
        <v>32.087800000000001</v>
      </c>
      <c r="X34" s="16">
        <v>30</v>
      </c>
      <c r="Y34" s="17">
        <f t="shared" si="4"/>
        <v>8.076153553687071</v>
      </c>
      <c r="Z34" s="14">
        <f t="shared" si="5"/>
        <v>1.2199652204264548</v>
      </c>
      <c r="AA34" s="14"/>
      <c r="AB34" s="14"/>
      <c r="AC34" s="14"/>
      <c r="AD34" s="14">
        <v>0</v>
      </c>
      <c r="AE34" s="14">
        <f>VLOOKUP(A:A,[1]TDSheet!$A:$AF,32,0)</f>
        <v>25.221399999999999</v>
      </c>
      <c r="AF34" s="14">
        <f>VLOOKUP(A:A,[1]TDSheet!$A:$AG,33,0)</f>
        <v>31.674799999999998</v>
      </c>
      <c r="AG34" s="14">
        <f>VLOOKUP(A:A,[1]TDSheet!$A:$W,23,0)</f>
        <v>27.597199999999997</v>
      </c>
      <c r="AH34" s="14">
        <f>VLOOKUP(A:A,[3]TDSheet!$A:$D,4,0)</f>
        <v>34.658999999999999</v>
      </c>
      <c r="AI34" s="14">
        <f>VLOOKUP(A:A,[1]TDSheet!$A:$AI,35,0)</f>
        <v>0</v>
      </c>
      <c r="AJ34" s="14">
        <f t="shared" si="6"/>
        <v>0</v>
      </c>
      <c r="AK34" s="14">
        <f t="shared" si="7"/>
        <v>40</v>
      </c>
      <c r="AL34" s="14">
        <f t="shared" si="8"/>
        <v>50</v>
      </c>
      <c r="AM34" s="14">
        <f t="shared" si="9"/>
        <v>30</v>
      </c>
      <c r="AN34" s="14"/>
      <c r="AO34" s="14"/>
      <c r="AP34" s="14"/>
    </row>
    <row r="35" spans="1:42" s="1" customFormat="1" ht="11.1" customHeight="1" outlineLevel="1" x14ac:dyDescent="0.2">
      <c r="A35" s="7" t="s">
        <v>38</v>
      </c>
      <c r="B35" s="7" t="s">
        <v>8</v>
      </c>
      <c r="C35" s="8"/>
      <c r="D35" s="8">
        <v>43.642000000000003</v>
      </c>
      <c r="E35" s="8">
        <v>21.925000000000001</v>
      </c>
      <c r="F35" s="8">
        <v>21.716999999999999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28.686</v>
      </c>
      <c r="K35" s="14">
        <f t="shared" si="2"/>
        <v>-6.7609999999999992</v>
      </c>
      <c r="L35" s="14">
        <f>VLOOKUP(A:A,[1]TDSheet!$A:$M,13,0)</f>
        <v>0</v>
      </c>
      <c r="M35" s="14">
        <f>VLOOKUP(A:A,[1]TDSheet!$A:$X,24,0)</f>
        <v>0</v>
      </c>
      <c r="N35" s="14">
        <f>VLOOKUP(A:A,[1]TDSheet!$A:$N,14,0)</f>
        <v>0</v>
      </c>
      <c r="O35" s="14">
        <f>VLOOKUP(A:A,[1]TDSheet!$A:$V,22,0)</f>
        <v>0</v>
      </c>
      <c r="P35" s="14"/>
      <c r="Q35" s="14"/>
      <c r="R35" s="14"/>
      <c r="S35" s="14"/>
      <c r="T35" s="14"/>
      <c r="U35" s="16">
        <v>10</v>
      </c>
      <c r="V35" s="16"/>
      <c r="W35" s="14">
        <f t="shared" si="3"/>
        <v>4.3849999999999998</v>
      </c>
      <c r="X35" s="16">
        <v>10</v>
      </c>
      <c r="Y35" s="17">
        <f t="shared" si="4"/>
        <v>9.5135689851767395</v>
      </c>
      <c r="Z35" s="14">
        <f t="shared" si="5"/>
        <v>4.9525655644241731</v>
      </c>
      <c r="AA35" s="14"/>
      <c r="AB35" s="14"/>
      <c r="AC35" s="14"/>
      <c r="AD35" s="14">
        <v>0</v>
      </c>
      <c r="AE35" s="14">
        <f>VLOOKUP(A:A,[1]TDSheet!$A:$AF,32,0)</f>
        <v>1.7873999999999999</v>
      </c>
      <c r="AF35" s="14">
        <f>VLOOKUP(A:A,[1]TDSheet!$A:$AG,33,0)</f>
        <v>4.6256000000000004</v>
      </c>
      <c r="AG35" s="14">
        <f>VLOOKUP(A:A,[1]TDSheet!$A:$W,23,0)</f>
        <v>3.411</v>
      </c>
      <c r="AH35" s="14">
        <f>VLOOKUP(A:A,[3]TDSheet!$A:$D,4,0)</f>
        <v>2.7120000000000002</v>
      </c>
      <c r="AI35" s="14"/>
      <c r="AJ35" s="14">
        <f t="shared" si="6"/>
        <v>0</v>
      </c>
      <c r="AK35" s="14">
        <f t="shared" si="7"/>
        <v>10</v>
      </c>
      <c r="AL35" s="14">
        <f t="shared" si="8"/>
        <v>0</v>
      </c>
      <c r="AM35" s="14">
        <f t="shared" si="9"/>
        <v>10</v>
      </c>
      <c r="AN35" s="14"/>
      <c r="AO35" s="14"/>
      <c r="AP35" s="14"/>
    </row>
    <row r="36" spans="1:42" s="1" customFormat="1" ht="11.1" customHeight="1" outlineLevel="1" x14ac:dyDescent="0.2">
      <c r="A36" s="7" t="s">
        <v>39</v>
      </c>
      <c r="B36" s="7" t="s">
        <v>8</v>
      </c>
      <c r="C36" s="8">
        <v>9.1839999999999993</v>
      </c>
      <c r="D36" s="8">
        <v>33.323</v>
      </c>
      <c r="E36" s="8">
        <v>1.847</v>
      </c>
      <c r="F36" s="8">
        <v>22.266999999999999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5.8</v>
      </c>
      <c r="K36" s="14">
        <f t="shared" si="2"/>
        <v>-3.9529999999999998</v>
      </c>
      <c r="L36" s="14">
        <f>VLOOKUP(A:A,[1]TDSheet!$A:$M,13,0)</f>
        <v>0</v>
      </c>
      <c r="M36" s="14">
        <f>VLOOKUP(A:A,[1]TDSheet!$A:$X,24,0)</f>
        <v>10</v>
      </c>
      <c r="N36" s="14">
        <f>VLOOKUP(A:A,[1]TDSheet!$A:$N,14,0)</f>
        <v>10</v>
      </c>
      <c r="O36" s="14">
        <f>VLOOKUP(A:A,[1]TDSheet!$A:$V,22,0)</f>
        <v>0</v>
      </c>
      <c r="P36" s="14"/>
      <c r="Q36" s="14"/>
      <c r="R36" s="14"/>
      <c r="S36" s="14"/>
      <c r="T36" s="14"/>
      <c r="U36" s="16"/>
      <c r="V36" s="16"/>
      <c r="W36" s="14">
        <f t="shared" si="3"/>
        <v>0.36940000000000001</v>
      </c>
      <c r="X36" s="16"/>
      <c r="Y36" s="17">
        <f t="shared" si="4"/>
        <v>114.4206821873308</v>
      </c>
      <c r="Z36" s="14">
        <f t="shared" si="5"/>
        <v>60.278830536004328</v>
      </c>
      <c r="AA36" s="14"/>
      <c r="AB36" s="14"/>
      <c r="AC36" s="14"/>
      <c r="AD36" s="14">
        <v>0</v>
      </c>
      <c r="AE36" s="14">
        <f>VLOOKUP(A:A,[1]TDSheet!$A:$AF,32,0)</f>
        <v>2.9973999999999998</v>
      </c>
      <c r="AF36" s="14">
        <f>VLOOKUP(A:A,[1]TDSheet!$A:$AG,33,0)</f>
        <v>2.7603999999999997</v>
      </c>
      <c r="AG36" s="14">
        <f>VLOOKUP(A:A,[1]TDSheet!$A:$W,23,0)</f>
        <v>3.7164000000000001</v>
      </c>
      <c r="AH36" s="14">
        <v>0</v>
      </c>
      <c r="AI36" s="19" t="s">
        <v>143</v>
      </c>
      <c r="AJ36" s="14">
        <f t="shared" si="6"/>
        <v>0</v>
      </c>
      <c r="AK36" s="14">
        <f t="shared" si="7"/>
        <v>0</v>
      </c>
      <c r="AL36" s="14">
        <f t="shared" si="8"/>
        <v>0</v>
      </c>
      <c r="AM36" s="14">
        <f t="shared" si="9"/>
        <v>0</v>
      </c>
      <c r="AN36" s="14"/>
      <c r="AO36" s="14"/>
      <c r="AP36" s="14"/>
    </row>
    <row r="37" spans="1:42" s="1" customFormat="1" ht="21.95" customHeight="1" outlineLevel="1" x14ac:dyDescent="0.2">
      <c r="A37" s="7" t="s">
        <v>40</v>
      </c>
      <c r="B37" s="7" t="s">
        <v>8</v>
      </c>
      <c r="C37" s="8">
        <v>-0.82399999999999995</v>
      </c>
      <c r="D37" s="8">
        <v>30.536000000000001</v>
      </c>
      <c r="E37" s="8">
        <v>2.7530000000000001</v>
      </c>
      <c r="F37" s="8">
        <v>25.164000000000001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9.6010000000000009</v>
      </c>
      <c r="K37" s="14">
        <f t="shared" si="2"/>
        <v>-6.8480000000000008</v>
      </c>
      <c r="L37" s="14">
        <f>VLOOKUP(A:A,[1]TDSheet!$A:$M,13,0)</f>
        <v>10</v>
      </c>
      <c r="M37" s="14">
        <f>VLOOKUP(A:A,[1]TDSheet!$A:$X,24,0)</f>
        <v>10</v>
      </c>
      <c r="N37" s="14">
        <f>VLOOKUP(A:A,[1]TDSheet!$A:$N,14,0)</f>
        <v>0</v>
      </c>
      <c r="O37" s="14">
        <f>VLOOKUP(A:A,[1]TDSheet!$A:$V,22,0)</f>
        <v>0</v>
      </c>
      <c r="P37" s="14"/>
      <c r="Q37" s="14"/>
      <c r="R37" s="14"/>
      <c r="S37" s="14"/>
      <c r="T37" s="14"/>
      <c r="U37" s="16"/>
      <c r="V37" s="16"/>
      <c r="W37" s="14">
        <f t="shared" si="3"/>
        <v>0.55059999999999998</v>
      </c>
      <c r="X37" s="16"/>
      <c r="Y37" s="17">
        <f t="shared" si="4"/>
        <v>82.026879767526339</v>
      </c>
      <c r="Z37" s="14">
        <f t="shared" si="5"/>
        <v>45.702869596803488</v>
      </c>
      <c r="AA37" s="14"/>
      <c r="AB37" s="14"/>
      <c r="AC37" s="14"/>
      <c r="AD37" s="14">
        <v>0</v>
      </c>
      <c r="AE37" s="14">
        <f>VLOOKUP(A:A,[1]TDSheet!$A:$AF,32,0)</f>
        <v>2.9750000000000001</v>
      </c>
      <c r="AF37" s="14">
        <f>VLOOKUP(A:A,[1]TDSheet!$A:$AG,33,0)</f>
        <v>2.226</v>
      </c>
      <c r="AG37" s="14">
        <f>VLOOKUP(A:A,[1]TDSheet!$A:$W,23,0)</f>
        <v>3.9064000000000001</v>
      </c>
      <c r="AH37" s="14">
        <v>0</v>
      </c>
      <c r="AI37" s="19" t="s">
        <v>143</v>
      </c>
      <c r="AJ37" s="14">
        <f t="shared" si="6"/>
        <v>0</v>
      </c>
      <c r="AK37" s="14">
        <f t="shared" si="7"/>
        <v>0</v>
      </c>
      <c r="AL37" s="14">
        <f t="shared" si="8"/>
        <v>0</v>
      </c>
      <c r="AM37" s="14">
        <f t="shared" si="9"/>
        <v>0</v>
      </c>
      <c r="AN37" s="14"/>
      <c r="AO37" s="14"/>
      <c r="AP37" s="14"/>
    </row>
    <row r="38" spans="1:42" s="1" customFormat="1" ht="11.1" customHeight="1" outlineLevel="1" x14ac:dyDescent="0.2">
      <c r="A38" s="7" t="s">
        <v>41</v>
      </c>
      <c r="B38" s="7" t="s">
        <v>12</v>
      </c>
      <c r="C38" s="8">
        <v>1163</v>
      </c>
      <c r="D38" s="8">
        <v>837</v>
      </c>
      <c r="E38" s="8">
        <v>1739</v>
      </c>
      <c r="F38" s="8">
        <v>237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1990</v>
      </c>
      <c r="K38" s="14">
        <f t="shared" si="2"/>
        <v>-251</v>
      </c>
      <c r="L38" s="14">
        <f>VLOOKUP(A:A,[1]TDSheet!$A:$M,13,0)</f>
        <v>400</v>
      </c>
      <c r="M38" s="14">
        <f>VLOOKUP(A:A,[1]TDSheet!$A:$X,24,0)</f>
        <v>500</v>
      </c>
      <c r="N38" s="14">
        <f>VLOOKUP(A:A,[1]TDSheet!$A:$N,14,0)</f>
        <v>200</v>
      </c>
      <c r="O38" s="14">
        <f>VLOOKUP(A:A,[1]TDSheet!$A:$V,22,0)</f>
        <v>600</v>
      </c>
      <c r="P38" s="14"/>
      <c r="Q38" s="14"/>
      <c r="R38" s="14"/>
      <c r="S38" s="14"/>
      <c r="T38" s="14"/>
      <c r="U38" s="16">
        <v>200</v>
      </c>
      <c r="V38" s="16">
        <v>300</v>
      </c>
      <c r="W38" s="14">
        <f t="shared" si="3"/>
        <v>347.8</v>
      </c>
      <c r="X38" s="16">
        <v>400</v>
      </c>
      <c r="Y38" s="17">
        <f t="shared" si="4"/>
        <v>8.1569867740080504</v>
      </c>
      <c r="Z38" s="14">
        <f t="shared" si="5"/>
        <v>0.68142610695802186</v>
      </c>
      <c r="AA38" s="14"/>
      <c r="AB38" s="14"/>
      <c r="AC38" s="14"/>
      <c r="AD38" s="14">
        <v>0</v>
      </c>
      <c r="AE38" s="14">
        <f>VLOOKUP(A:A,[1]TDSheet!$A:$AF,32,0)</f>
        <v>292.60000000000002</v>
      </c>
      <c r="AF38" s="14">
        <f>VLOOKUP(A:A,[1]TDSheet!$A:$AG,33,0)</f>
        <v>260</v>
      </c>
      <c r="AG38" s="14">
        <f>VLOOKUP(A:A,[1]TDSheet!$A:$W,23,0)</f>
        <v>330</v>
      </c>
      <c r="AH38" s="14">
        <f>VLOOKUP(A:A,[3]TDSheet!$A:$D,4,0)</f>
        <v>405</v>
      </c>
      <c r="AI38" s="14" t="str">
        <f>VLOOKUP(A:A,[1]TDSheet!$A:$AI,35,0)</f>
        <v>ябиюль</v>
      </c>
      <c r="AJ38" s="14">
        <f t="shared" si="6"/>
        <v>0</v>
      </c>
      <c r="AK38" s="14">
        <f t="shared" si="7"/>
        <v>70</v>
      </c>
      <c r="AL38" s="14">
        <f t="shared" si="8"/>
        <v>105</v>
      </c>
      <c r="AM38" s="14">
        <f t="shared" si="9"/>
        <v>140</v>
      </c>
      <c r="AN38" s="14"/>
      <c r="AO38" s="14"/>
      <c r="AP38" s="14"/>
    </row>
    <row r="39" spans="1:42" s="1" customFormat="1" ht="11.1" customHeight="1" outlineLevel="1" x14ac:dyDescent="0.2">
      <c r="A39" s="7" t="s">
        <v>42</v>
      </c>
      <c r="B39" s="7" t="s">
        <v>12</v>
      </c>
      <c r="C39" s="8">
        <v>1307</v>
      </c>
      <c r="D39" s="8">
        <v>4239</v>
      </c>
      <c r="E39" s="8">
        <v>4809</v>
      </c>
      <c r="F39" s="8">
        <v>644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5375.8</v>
      </c>
      <c r="K39" s="14">
        <f t="shared" si="2"/>
        <v>-566.80000000000018</v>
      </c>
      <c r="L39" s="14">
        <f>VLOOKUP(A:A,[1]TDSheet!$A:$M,13,0)</f>
        <v>1100</v>
      </c>
      <c r="M39" s="14">
        <f>VLOOKUP(A:A,[1]TDSheet!$A:$X,24,0)</f>
        <v>900</v>
      </c>
      <c r="N39" s="14">
        <f>VLOOKUP(A:A,[1]TDSheet!$A:$N,14,0)</f>
        <v>1200</v>
      </c>
      <c r="O39" s="14">
        <f>VLOOKUP(A:A,[1]TDSheet!$A:$V,22,0)</f>
        <v>1100</v>
      </c>
      <c r="P39" s="14"/>
      <c r="Q39" s="14"/>
      <c r="R39" s="14"/>
      <c r="S39" s="14"/>
      <c r="T39" s="14">
        <v>1200</v>
      </c>
      <c r="U39" s="16"/>
      <c r="V39" s="16">
        <v>600</v>
      </c>
      <c r="W39" s="14">
        <f t="shared" si="3"/>
        <v>795</v>
      </c>
      <c r="X39" s="16">
        <v>900</v>
      </c>
      <c r="Y39" s="17">
        <f t="shared" si="4"/>
        <v>8.1056603773584914</v>
      </c>
      <c r="Z39" s="14">
        <f t="shared" si="5"/>
        <v>0.81006289308176105</v>
      </c>
      <c r="AA39" s="14"/>
      <c r="AB39" s="14"/>
      <c r="AC39" s="14"/>
      <c r="AD39" s="14">
        <f>VLOOKUP(A:A,[4]TDSheet!$A:$D,4,0)</f>
        <v>834</v>
      </c>
      <c r="AE39" s="14">
        <f>VLOOKUP(A:A,[1]TDSheet!$A:$AF,32,0)</f>
        <v>717.2</v>
      </c>
      <c r="AF39" s="14">
        <f>VLOOKUP(A:A,[1]TDSheet!$A:$AG,33,0)</f>
        <v>823.8</v>
      </c>
      <c r="AG39" s="14">
        <f>VLOOKUP(A:A,[1]TDSheet!$A:$W,23,0)</f>
        <v>801.4</v>
      </c>
      <c r="AH39" s="14">
        <f>VLOOKUP(A:A,[3]TDSheet!$A:$D,4,0)</f>
        <v>890</v>
      </c>
      <c r="AI39" s="14">
        <f>VLOOKUP(A:A,[1]TDSheet!$A:$AI,35,0)</f>
        <v>0</v>
      </c>
      <c r="AJ39" s="14">
        <f t="shared" si="6"/>
        <v>480</v>
      </c>
      <c r="AK39" s="14">
        <f t="shared" si="7"/>
        <v>0</v>
      </c>
      <c r="AL39" s="14">
        <f t="shared" si="8"/>
        <v>240</v>
      </c>
      <c r="AM39" s="14">
        <f t="shared" si="9"/>
        <v>360</v>
      </c>
      <c r="AN39" s="14"/>
      <c r="AO39" s="14"/>
      <c r="AP39" s="14"/>
    </row>
    <row r="40" spans="1:42" s="1" customFormat="1" ht="11.1" customHeight="1" outlineLevel="1" x14ac:dyDescent="0.2">
      <c r="A40" s="7" t="s">
        <v>43</v>
      </c>
      <c r="B40" s="7" t="s">
        <v>12</v>
      </c>
      <c r="C40" s="8">
        <v>2712</v>
      </c>
      <c r="D40" s="8">
        <v>6579</v>
      </c>
      <c r="E40" s="8">
        <v>7773</v>
      </c>
      <c r="F40" s="8">
        <v>1362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8408</v>
      </c>
      <c r="K40" s="14">
        <f t="shared" si="2"/>
        <v>-635</v>
      </c>
      <c r="L40" s="14">
        <f>VLOOKUP(A:A,[1]TDSheet!$A:$M,13,0)</f>
        <v>400</v>
      </c>
      <c r="M40" s="14">
        <f>VLOOKUP(A:A,[1]TDSheet!$A:$X,24,0)</f>
        <v>900</v>
      </c>
      <c r="N40" s="14">
        <f>VLOOKUP(A:A,[1]TDSheet!$A:$N,14,0)</f>
        <v>1000</v>
      </c>
      <c r="O40" s="14">
        <f>VLOOKUP(A:A,[1]TDSheet!$A:$V,22,0)</f>
        <v>800</v>
      </c>
      <c r="P40" s="14"/>
      <c r="Q40" s="14"/>
      <c r="R40" s="14"/>
      <c r="S40" s="14"/>
      <c r="T40" s="14">
        <v>3200</v>
      </c>
      <c r="U40" s="16">
        <v>500</v>
      </c>
      <c r="V40" s="16">
        <v>1100</v>
      </c>
      <c r="W40" s="14">
        <f t="shared" si="3"/>
        <v>868.6</v>
      </c>
      <c r="X40" s="16">
        <v>1000</v>
      </c>
      <c r="Y40" s="17">
        <f t="shared" si="4"/>
        <v>8.130324660373013</v>
      </c>
      <c r="Z40" s="14">
        <f t="shared" si="5"/>
        <v>1.5680405249827307</v>
      </c>
      <c r="AA40" s="14"/>
      <c r="AB40" s="14"/>
      <c r="AC40" s="14"/>
      <c r="AD40" s="14">
        <f>VLOOKUP(A:A,[4]TDSheet!$A:$D,4,0)</f>
        <v>3430</v>
      </c>
      <c r="AE40" s="14">
        <f>VLOOKUP(A:A,[1]TDSheet!$A:$AF,32,0)</f>
        <v>1038.4000000000001</v>
      </c>
      <c r="AF40" s="14">
        <f>VLOOKUP(A:A,[1]TDSheet!$A:$AG,33,0)</f>
        <v>995.2</v>
      </c>
      <c r="AG40" s="14">
        <f>VLOOKUP(A:A,[1]TDSheet!$A:$W,23,0)</f>
        <v>814.6</v>
      </c>
      <c r="AH40" s="14">
        <f>VLOOKUP(A:A,[3]TDSheet!$A:$D,4,0)</f>
        <v>1155</v>
      </c>
      <c r="AI40" s="14" t="str">
        <f>VLOOKUP(A:A,[1]TDSheet!$A:$AI,35,0)</f>
        <v>оконч</v>
      </c>
      <c r="AJ40" s="14">
        <f t="shared" si="6"/>
        <v>1440</v>
      </c>
      <c r="AK40" s="14">
        <f t="shared" si="7"/>
        <v>225</v>
      </c>
      <c r="AL40" s="14">
        <f t="shared" si="8"/>
        <v>495</v>
      </c>
      <c r="AM40" s="14">
        <f t="shared" si="9"/>
        <v>450</v>
      </c>
      <c r="AN40" s="14"/>
      <c r="AO40" s="14"/>
      <c r="AP40" s="14"/>
    </row>
    <row r="41" spans="1:42" s="1" customFormat="1" ht="11.1" customHeight="1" outlineLevel="1" x14ac:dyDescent="0.2">
      <c r="A41" s="7" t="s">
        <v>44</v>
      </c>
      <c r="B41" s="7" t="s">
        <v>8</v>
      </c>
      <c r="C41" s="8">
        <v>270.94600000000003</v>
      </c>
      <c r="D41" s="8">
        <v>3635.7489999999998</v>
      </c>
      <c r="E41" s="8">
        <v>1219.9349999999999</v>
      </c>
      <c r="F41" s="8">
        <v>334.41699999999997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1375.4770000000001</v>
      </c>
      <c r="K41" s="14">
        <f t="shared" si="2"/>
        <v>-155.54200000000014</v>
      </c>
      <c r="L41" s="14">
        <f>VLOOKUP(A:A,[1]TDSheet!$A:$M,13,0)</f>
        <v>400</v>
      </c>
      <c r="M41" s="14">
        <f>VLOOKUP(A:A,[1]TDSheet!$A:$X,24,0)</f>
        <v>250</v>
      </c>
      <c r="N41" s="14">
        <f>VLOOKUP(A:A,[1]TDSheet!$A:$N,14,0)</f>
        <v>300</v>
      </c>
      <c r="O41" s="14">
        <f>VLOOKUP(A:A,[1]TDSheet!$A:$V,22,0)</f>
        <v>250</v>
      </c>
      <c r="P41" s="14"/>
      <c r="Q41" s="14"/>
      <c r="R41" s="14"/>
      <c r="S41" s="14"/>
      <c r="T41" s="14"/>
      <c r="U41" s="16"/>
      <c r="V41" s="16">
        <v>200</v>
      </c>
      <c r="W41" s="14">
        <f t="shared" si="3"/>
        <v>243.98699999999999</v>
      </c>
      <c r="X41" s="16">
        <v>300</v>
      </c>
      <c r="Y41" s="17">
        <f t="shared" si="4"/>
        <v>8.3382188395283361</v>
      </c>
      <c r="Z41" s="14">
        <f t="shared" si="5"/>
        <v>1.3706345010184968</v>
      </c>
      <c r="AA41" s="14"/>
      <c r="AB41" s="14"/>
      <c r="AC41" s="14"/>
      <c r="AD41" s="14">
        <v>0</v>
      </c>
      <c r="AE41" s="14">
        <f>VLOOKUP(A:A,[1]TDSheet!$A:$AF,32,0)</f>
        <v>100.97619999999999</v>
      </c>
      <c r="AF41" s="14">
        <f>VLOOKUP(A:A,[1]TDSheet!$A:$AG,33,0)</f>
        <v>224.45160000000001</v>
      </c>
      <c r="AG41" s="14">
        <f>VLOOKUP(A:A,[1]TDSheet!$A:$W,23,0)</f>
        <v>240.38119999999998</v>
      </c>
      <c r="AH41" s="14">
        <f>VLOOKUP(A:A,[3]TDSheet!$A:$D,4,0)</f>
        <v>309.98899999999998</v>
      </c>
      <c r="AI41" s="14" t="str">
        <f>VLOOKUP(A:A,[1]TDSheet!$A:$AI,35,0)</f>
        <v>сниж</v>
      </c>
      <c r="AJ41" s="14">
        <f t="shared" si="6"/>
        <v>0</v>
      </c>
      <c r="AK41" s="14">
        <f t="shared" si="7"/>
        <v>0</v>
      </c>
      <c r="AL41" s="14">
        <f t="shared" si="8"/>
        <v>200</v>
      </c>
      <c r="AM41" s="14">
        <f t="shared" si="9"/>
        <v>300</v>
      </c>
      <c r="AN41" s="14"/>
      <c r="AO41" s="14"/>
      <c r="AP41" s="14"/>
    </row>
    <row r="42" spans="1:42" s="1" customFormat="1" ht="11.1" customHeight="1" outlineLevel="1" x14ac:dyDescent="0.2">
      <c r="A42" s="7" t="s">
        <v>45</v>
      </c>
      <c r="B42" s="7" t="s">
        <v>12</v>
      </c>
      <c r="C42" s="8">
        <v>810</v>
      </c>
      <c r="D42" s="8">
        <v>513</v>
      </c>
      <c r="E42" s="8">
        <v>643</v>
      </c>
      <c r="F42" s="8">
        <v>672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748</v>
      </c>
      <c r="K42" s="14">
        <f t="shared" si="2"/>
        <v>-105</v>
      </c>
      <c r="L42" s="14">
        <f>VLOOKUP(A:A,[1]TDSheet!$A:$M,13,0)</f>
        <v>0</v>
      </c>
      <c r="M42" s="14">
        <f>VLOOKUP(A:A,[1]TDSheet!$A:$X,24,0)</f>
        <v>500</v>
      </c>
      <c r="N42" s="14">
        <f>VLOOKUP(A:A,[1]TDSheet!$A:$N,14,0)</f>
        <v>0</v>
      </c>
      <c r="O42" s="14">
        <f>VLOOKUP(A:A,[1]TDSheet!$A:$V,22,0)</f>
        <v>0</v>
      </c>
      <c r="P42" s="14"/>
      <c r="Q42" s="14"/>
      <c r="R42" s="14"/>
      <c r="S42" s="14"/>
      <c r="T42" s="14"/>
      <c r="U42" s="16"/>
      <c r="V42" s="16"/>
      <c r="W42" s="14">
        <f t="shared" si="3"/>
        <v>128.6</v>
      </c>
      <c r="X42" s="16">
        <v>300</v>
      </c>
      <c r="Y42" s="17">
        <f t="shared" si="4"/>
        <v>11.446345256609643</v>
      </c>
      <c r="Z42" s="14">
        <f t="shared" si="5"/>
        <v>5.2255054432348373</v>
      </c>
      <c r="AA42" s="14"/>
      <c r="AB42" s="14"/>
      <c r="AC42" s="14"/>
      <c r="AD42" s="14">
        <v>0</v>
      </c>
      <c r="AE42" s="14">
        <f>VLOOKUP(A:A,[1]TDSheet!$A:$AF,32,0)</f>
        <v>124.2</v>
      </c>
      <c r="AF42" s="14">
        <f>VLOOKUP(A:A,[1]TDSheet!$A:$AG,33,0)</f>
        <v>172.2</v>
      </c>
      <c r="AG42" s="14">
        <f>VLOOKUP(A:A,[1]TDSheet!$A:$W,23,0)</f>
        <v>130.6</v>
      </c>
      <c r="AH42" s="14">
        <f>VLOOKUP(A:A,[3]TDSheet!$A:$D,4,0)</f>
        <v>165</v>
      </c>
      <c r="AI42" s="14">
        <f>VLOOKUP(A:A,[1]TDSheet!$A:$AI,35,0)</f>
        <v>0</v>
      </c>
      <c r="AJ42" s="14">
        <f t="shared" si="6"/>
        <v>0</v>
      </c>
      <c r="AK42" s="14">
        <f t="shared" si="7"/>
        <v>0</v>
      </c>
      <c r="AL42" s="14">
        <f t="shared" si="8"/>
        <v>0</v>
      </c>
      <c r="AM42" s="14">
        <f t="shared" si="9"/>
        <v>30</v>
      </c>
      <c r="AN42" s="14"/>
      <c r="AO42" s="14"/>
      <c r="AP42" s="14"/>
    </row>
    <row r="43" spans="1:42" s="1" customFormat="1" ht="21.95" customHeight="1" outlineLevel="1" x14ac:dyDescent="0.2">
      <c r="A43" s="7" t="s">
        <v>46</v>
      </c>
      <c r="B43" s="7" t="s">
        <v>12</v>
      </c>
      <c r="C43" s="8">
        <v>566</v>
      </c>
      <c r="D43" s="8">
        <v>1245</v>
      </c>
      <c r="E43" s="8">
        <v>1326</v>
      </c>
      <c r="F43" s="8">
        <v>450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1504</v>
      </c>
      <c r="K43" s="14">
        <f t="shared" si="2"/>
        <v>-178</v>
      </c>
      <c r="L43" s="14">
        <f>VLOOKUP(A:A,[1]TDSheet!$A:$M,13,0)</f>
        <v>170</v>
      </c>
      <c r="M43" s="14">
        <f>VLOOKUP(A:A,[1]TDSheet!$A:$X,24,0)</f>
        <v>250</v>
      </c>
      <c r="N43" s="14">
        <f>VLOOKUP(A:A,[1]TDSheet!$A:$N,14,0)</f>
        <v>400</v>
      </c>
      <c r="O43" s="14">
        <f>VLOOKUP(A:A,[1]TDSheet!$A:$V,22,0)</f>
        <v>300</v>
      </c>
      <c r="P43" s="14"/>
      <c r="Q43" s="14"/>
      <c r="R43" s="14"/>
      <c r="S43" s="14"/>
      <c r="T43" s="14"/>
      <c r="U43" s="16"/>
      <c r="V43" s="16">
        <v>300</v>
      </c>
      <c r="W43" s="14">
        <f t="shared" si="3"/>
        <v>265.2</v>
      </c>
      <c r="X43" s="16">
        <v>300</v>
      </c>
      <c r="Y43" s="17">
        <f t="shared" si="4"/>
        <v>8.182503770739066</v>
      </c>
      <c r="Z43" s="14">
        <f t="shared" si="5"/>
        <v>1.6968325791855203</v>
      </c>
      <c r="AA43" s="14"/>
      <c r="AB43" s="14"/>
      <c r="AC43" s="14"/>
      <c r="AD43" s="14">
        <v>0</v>
      </c>
      <c r="AE43" s="14">
        <f>VLOOKUP(A:A,[1]TDSheet!$A:$AF,32,0)</f>
        <v>234.8</v>
      </c>
      <c r="AF43" s="14">
        <f>VLOOKUP(A:A,[1]TDSheet!$A:$AG,33,0)</f>
        <v>299.39999999999998</v>
      </c>
      <c r="AG43" s="14">
        <f>VLOOKUP(A:A,[1]TDSheet!$A:$W,23,0)</f>
        <v>257.60000000000002</v>
      </c>
      <c r="AH43" s="14">
        <f>VLOOKUP(A:A,[3]TDSheet!$A:$D,4,0)</f>
        <v>396</v>
      </c>
      <c r="AI43" s="14">
        <f>VLOOKUP(A:A,[1]TDSheet!$A:$AI,35,0)</f>
        <v>0</v>
      </c>
      <c r="AJ43" s="14">
        <f t="shared" si="6"/>
        <v>0</v>
      </c>
      <c r="AK43" s="14">
        <f t="shared" si="7"/>
        <v>0</v>
      </c>
      <c r="AL43" s="14">
        <f t="shared" si="8"/>
        <v>105</v>
      </c>
      <c r="AM43" s="14">
        <f t="shared" si="9"/>
        <v>105</v>
      </c>
      <c r="AN43" s="14"/>
      <c r="AO43" s="14"/>
      <c r="AP43" s="14"/>
    </row>
    <row r="44" spans="1:42" s="1" customFormat="1" ht="11.1" customHeight="1" outlineLevel="1" x14ac:dyDescent="0.2">
      <c r="A44" s="7" t="s">
        <v>47</v>
      </c>
      <c r="B44" s="7" t="s">
        <v>8</v>
      </c>
      <c r="C44" s="8">
        <v>174.28399999999999</v>
      </c>
      <c r="D44" s="8">
        <v>257.74400000000003</v>
      </c>
      <c r="E44" s="8">
        <v>244.73099999999999</v>
      </c>
      <c r="F44" s="8">
        <v>179.54599999999999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285.76799999999997</v>
      </c>
      <c r="K44" s="14">
        <f t="shared" si="2"/>
        <v>-41.036999999999978</v>
      </c>
      <c r="L44" s="14">
        <f>VLOOKUP(A:A,[1]TDSheet!$A:$M,13,0)</f>
        <v>0</v>
      </c>
      <c r="M44" s="14">
        <f>VLOOKUP(A:A,[1]TDSheet!$A:$X,24,0)</f>
        <v>50</v>
      </c>
      <c r="N44" s="14">
        <f>VLOOKUP(A:A,[1]TDSheet!$A:$N,14,0)</f>
        <v>50</v>
      </c>
      <c r="O44" s="14">
        <f>VLOOKUP(A:A,[1]TDSheet!$A:$V,22,0)</f>
        <v>30</v>
      </c>
      <c r="P44" s="14"/>
      <c r="Q44" s="14"/>
      <c r="R44" s="14"/>
      <c r="S44" s="14"/>
      <c r="T44" s="14"/>
      <c r="U44" s="16"/>
      <c r="V44" s="16">
        <v>50</v>
      </c>
      <c r="W44" s="14">
        <f t="shared" si="3"/>
        <v>48.946199999999997</v>
      </c>
      <c r="X44" s="16">
        <v>50</v>
      </c>
      <c r="Y44" s="17">
        <f t="shared" si="4"/>
        <v>8.3672685520019936</v>
      </c>
      <c r="Z44" s="14">
        <f t="shared" si="5"/>
        <v>3.6682316502608989</v>
      </c>
      <c r="AA44" s="14"/>
      <c r="AB44" s="14"/>
      <c r="AC44" s="14"/>
      <c r="AD44" s="14">
        <v>0</v>
      </c>
      <c r="AE44" s="14">
        <f>VLOOKUP(A:A,[1]TDSheet!$A:$AF,32,0)</f>
        <v>50.664400000000001</v>
      </c>
      <c r="AF44" s="14">
        <f>VLOOKUP(A:A,[1]TDSheet!$A:$AG,33,0)</f>
        <v>62.861800000000002</v>
      </c>
      <c r="AG44" s="14">
        <f>VLOOKUP(A:A,[1]TDSheet!$A:$W,23,0)</f>
        <v>48.336200000000005</v>
      </c>
      <c r="AH44" s="14">
        <f>VLOOKUP(A:A,[3]TDSheet!$A:$D,4,0)</f>
        <v>61.418999999999997</v>
      </c>
      <c r="AI44" s="14">
        <f>VLOOKUP(A:A,[1]TDSheet!$A:$AI,35,0)</f>
        <v>0</v>
      </c>
      <c r="AJ44" s="14">
        <f t="shared" si="6"/>
        <v>0</v>
      </c>
      <c r="AK44" s="14">
        <f t="shared" si="7"/>
        <v>0</v>
      </c>
      <c r="AL44" s="14">
        <f t="shared" si="8"/>
        <v>50</v>
      </c>
      <c r="AM44" s="14">
        <f t="shared" si="9"/>
        <v>50</v>
      </c>
      <c r="AN44" s="14"/>
      <c r="AO44" s="14"/>
      <c r="AP44" s="14"/>
    </row>
    <row r="45" spans="1:42" s="1" customFormat="1" ht="11.1" customHeight="1" outlineLevel="1" x14ac:dyDescent="0.2">
      <c r="A45" s="7" t="s">
        <v>48</v>
      </c>
      <c r="B45" s="7" t="s">
        <v>12</v>
      </c>
      <c r="C45" s="8">
        <v>503</v>
      </c>
      <c r="D45" s="8">
        <v>1094</v>
      </c>
      <c r="E45" s="8">
        <v>1287</v>
      </c>
      <c r="F45" s="8">
        <v>288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1448</v>
      </c>
      <c r="K45" s="14">
        <f t="shared" si="2"/>
        <v>-161</v>
      </c>
      <c r="L45" s="14">
        <f>VLOOKUP(A:A,[1]TDSheet!$A:$M,13,0)</f>
        <v>200</v>
      </c>
      <c r="M45" s="14">
        <f>VLOOKUP(A:A,[1]TDSheet!$A:$X,24,0)</f>
        <v>300</v>
      </c>
      <c r="N45" s="14">
        <f>VLOOKUP(A:A,[1]TDSheet!$A:$N,14,0)</f>
        <v>500</v>
      </c>
      <c r="O45" s="14">
        <f>VLOOKUP(A:A,[1]TDSheet!$A:$V,22,0)</f>
        <v>200</v>
      </c>
      <c r="P45" s="14"/>
      <c r="Q45" s="14"/>
      <c r="R45" s="14"/>
      <c r="S45" s="14"/>
      <c r="T45" s="14"/>
      <c r="U45" s="16"/>
      <c r="V45" s="16">
        <v>300</v>
      </c>
      <c r="W45" s="14">
        <f t="shared" si="3"/>
        <v>257.39999999999998</v>
      </c>
      <c r="X45" s="16">
        <v>300</v>
      </c>
      <c r="Y45" s="17">
        <f t="shared" si="4"/>
        <v>8.1118881118881134</v>
      </c>
      <c r="Z45" s="14">
        <f t="shared" si="5"/>
        <v>1.118881118881119</v>
      </c>
      <c r="AA45" s="14"/>
      <c r="AB45" s="14"/>
      <c r="AC45" s="14"/>
      <c r="AD45" s="14">
        <v>0</v>
      </c>
      <c r="AE45" s="14">
        <f>VLOOKUP(A:A,[1]TDSheet!$A:$AF,32,0)</f>
        <v>236.6</v>
      </c>
      <c r="AF45" s="14">
        <f>VLOOKUP(A:A,[1]TDSheet!$A:$AG,33,0)</f>
        <v>269.60000000000002</v>
      </c>
      <c r="AG45" s="14">
        <f>VLOOKUP(A:A,[1]TDSheet!$A:$W,23,0)</f>
        <v>243</v>
      </c>
      <c r="AH45" s="14">
        <f>VLOOKUP(A:A,[3]TDSheet!$A:$D,4,0)</f>
        <v>364</v>
      </c>
      <c r="AI45" s="14">
        <f>VLOOKUP(A:A,[1]TDSheet!$A:$AI,35,0)</f>
        <v>0</v>
      </c>
      <c r="AJ45" s="14">
        <f t="shared" si="6"/>
        <v>0</v>
      </c>
      <c r="AK45" s="14">
        <f t="shared" si="7"/>
        <v>0</v>
      </c>
      <c r="AL45" s="14">
        <f t="shared" si="8"/>
        <v>120</v>
      </c>
      <c r="AM45" s="14">
        <f t="shared" si="9"/>
        <v>120</v>
      </c>
      <c r="AN45" s="14"/>
      <c r="AO45" s="14"/>
      <c r="AP45" s="14"/>
    </row>
    <row r="46" spans="1:42" s="1" customFormat="1" ht="11.1" customHeight="1" outlineLevel="1" x14ac:dyDescent="0.2">
      <c r="A46" s="7" t="s">
        <v>49</v>
      </c>
      <c r="B46" s="7" t="s">
        <v>12</v>
      </c>
      <c r="C46" s="8">
        <v>892</v>
      </c>
      <c r="D46" s="8">
        <v>2619</v>
      </c>
      <c r="E46" s="8">
        <v>2782</v>
      </c>
      <c r="F46" s="8">
        <v>652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3150</v>
      </c>
      <c r="K46" s="14">
        <f t="shared" si="2"/>
        <v>-368</v>
      </c>
      <c r="L46" s="14">
        <f>VLOOKUP(A:A,[1]TDSheet!$A:$M,13,0)</f>
        <v>700</v>
      </c>
      <c r="M46" s="14">
        <f>VLOOKUP(A:A,[1]TDSheet!$A:$X,24,0)</f>
        <v>600</v>
      </c>
      <c r="N46" s="14">
        <f>VLOOKUP(A:A,[1]TDSheet!$A:$N,14,0)</f>
        <v>600</v>
      </c>
      <c r="O46" s="14">
        <f>VLOOKUP(A:A,[1]TDSheet!$A:$V,22,0)</f>
        <v>700</v>
      </c>
      <c r="P46" s="14"/>
      <c r="Q46" s="14"/>
      <c r="R46" s="14"/>
      <c r="S46" s="14"/>
      <c r="T46" s="14"/>
      <c r="U46" s="16">
        <v>100</v>
      </c>
      <c r="V46" s="16">
        <v>500</v>
      </c>
      <c r="W46" s="14">
        <f t="shared" si="3"/>
        <v>556.4</v>
      </c>
      <c r="X46" s="16">
        <v>600</v>
      </c>
      <c r="Y46" s="17">
        <f t="shared" si="4"/>
        <v>8.0014378145219265</v>
      </c>
      <c r="Z46" s="14">
        <f t="shared" si="5"/>
        <v>1.1718188353702372</v>
      </c>
      <c r="AA46" s="14"/>
      <c r="AB46" s="14"/>
      <c r="AC46" s="14"/>
      <c r="AD46" s="14">
        <v>0</v>
      </c>
      <c r="AE46" s="14">
        <f>VLOOKUP(A:A,[1]TDSheet!$A:$AF,32,0)</f>
        <v>554</v>
      </c>
      <c r="AF46" s="14">
        <f>VLOOKUP(A:A,[1]TDSheet!$A:$AG,33,0)</f>
        <v>566.6</v>
      </c>
      <c r="AG46" s="14">
        <f>VLOOKUP(A:A,[1]TDSheet!$A:$W,23,0)</f>
        <v>551.20000000000005</v>
      </c>
      <c r="AH46" s="14">
        <f>VLOOKUP(A:A,[3]TDSheet!$A:$D,4,0)</f>
        <v>674</v>
      </c>
      <c r="AI46" s="14">
        <f>VLOOKUP(A:A,[1]TDSheet!$A:$AI,35,0)</f>
        <v>0</v>
      </c>
      <c r="AJ46" s="14">
        <f t="shared" si="6"/>
        <v>0</v>
      </c>
      <c r="AK46" s="14">
        <f t="shared" si="7"/>
        <v>40</v>
      </c>
      <c r="AL46" s="14">
        <f t="shared" si="8"/>
        <v>200</v>
      </c>
      <c r="AM46" s="14">
        <f t="shared" si="9"/>
        <v>240</v>
      </c>
      <c r="AN46" s="14"/>
      <c r="AO46" s="14"/>
      <c r="AP46" s="14"/>
    </row>
    <row r="47" spans="1:42" s="1" customFormat="1" ht="21.95" customHeight="1" outlineLevel="1" x14ac:dyDescent="0.2">
      <c r="A47" s="7" t="s">
        <v>50</v>
      </c>
      <c r="B47" s="7" t="s">
        <v>8</v>
      </c>
      <c r="C47" s="8">
        <v>44.076999999999998</v>
      </c>
      <c r="D47" s="8">
        <v>189.72800000000001</v>
      </c>
      <c r="E47" s="8">
        <v>154.54400000000001</v>
      </c>
      <c r="F47" s="8">
        <v>77.033000000000001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187.15100000000001</v>
      </c>
      <c r="K47" s="14">
        <f t="shared" si="2"/>
        <v>-32.606999999999999</v>
      </c>
      <c r="L47" s="14">
        <f>VLOOKUP(A:A,[1]TDSheet!$A:$M,13,0)</f>
        <v>40</v>
      </c>
      <c r="M47" s="14">
        <f>VLOOKUP(A:A,[1]TDSheet!$A:$X,24,0)</f>
        <v>30</v>
      </c>
      <c r="N47" s="14">
        <f>VLOOKUP(A:A,[1]TDSheet!$A:$N,14,0)</f>
        <v>30</v>
      </c>
      <c r="O47" s="14">
        <f>VLOOKUP(A:A,[1]TDSheet!$A:$V,22,0)</f>
        <v>30</v>
      </c>
      <c r="P47" s="14"/>
      <c r="Q47" s="14"/>
      <c r="R47" s="14"/>
      <c r="S47" s="14"/>
      <c r="T47" s="14"/>
      <c r="U47" s="16"/>
      <c r="V47" s="16">
        <v>20</v>
      </c>
      <c r="W47" s="14">
        <f t="shared" si="3"/>
        <v>30.908800000000003</v>
      </c>
      <c r="X47" s="16">
        <v>30</v>
      </c>
      <c r="Y47" s="17">
        <f t="shared" si="4"/>
        <v>8.3158517962522005</v>
      </c>
      <c r="Z47" s="14">
        <f t="shared" si="5"/>
        <v>2.4922675742830518</v>
      </c>
      <c r="AA47" s="14"/>
      <c r="AB47" s="14"/>
      <c r="AC47" s="14"/>
      <c r="AD47" s="14">
        <v>0</v>
      </c>
      <c r="AE47" s="14">
        <f>VLOOKUP(A:A,[1]TDSheet!$A:$AF,32,0)</f>
        <v>26.745600000000003</v>
      </c>
      <c r="AF47" s="14">
        <f>VLOOKUP(A:A,[1]TDSheet!$A:$AG,33,0)</f>
        <v>30.8628</v>
      </c>
      <c r="AG47" s="14">
        <f>VLOOKUP(A:A,[1]TDSheet!$A:$W,23,0)</f>
        <v>30.960799999999999</v>
      </c>
      <c r="AH47" s="14">
        <f>VLOOKUP(A:A,[3]TDSheet!$A:$D,4,0)</f>
        <v>36.805</v>
      </c>
      <c r="AI47" s="14">
        <f>VLOOKUP(A:A,[1]TDSheet!$A:$AI,35,0)</f>
        <v>0</v>
      </c>
      <c r="AJ47" s="14">
        <f t="shared" si="6"/>
        <v>0</v>
      </c>
      <c r="AK47" s="14">
        <f t="shared" si="7"/>
        <v>0</v>
      </c>
      <c r="AL47" s="14">
        <f t="shared" si="8"/>
        <v>20</v>
      </c>
      <c r="AM47" s="14">
        <f t="shared" si="9"/>
        <v>30</v>
      </c>
      <c r="AN47" s="14"/>
      <c r="AO47" s="14"/>
      <c r="AP47" s="14"/>
    </row>
    <row r="48" spans="1:42" s="1" customFormat="1" ht="21.95" customHeight="1" outlineLevel="1" x14ac:dyDescent="0.2">
      <c r="A48" s="7" t="s">
        <v>51</v>
      </c>
      <c r="B48" s="7" t="s">
        <v>8</v>
      </c>
      <c r="C48" s="8">
        <v>305.339</v>
      </c>
      <c r="D48" s="8">
        <v>429.77699999999999</v>
      </c>
      <c r="E48" s="8">
        <v>569.48900000000003</v>
      </c>
      <c r="F48" s="8">
        <v>154.19499999999999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664.64</v>
      </c>
      <c r="K48" s="14">
        <f t="shared" si="2"/>
        <v>-95.150999999999954</v>
      </c>
      <c r="L48" s="14">
        <f>VLOOKUP(A:A,[1]TDSheet!$A:$M,13,0)</f>
        <v>160</v>
      </c>
      <c r="M48" s="14">
        <f>VLOOKUP(A:A,[1]TDSheet!$A:$X,24,0)</f>
        <v>120</v>
      </c>
      <c r="N48" s="14">
        <f>VLOOKUP(A:A,[1]TDSheet!$A:$N,14,0)</f>
        <v>150</v>
      </c>
      <c r="O48" s="14">
        <f>VLOOKUP(A:A,[1]TDSheet!$A:$V,22,0)</f>
        <v>150</v>
      </c>
      <c r="P48" s="14"/>
      <c r="Q48" s="14"/>
      <c r="R48" s="14"/>
      <c r="S48" s="14"/>
      <c r="T48" s="14"/>
      <c r="U48" s="16"/>
      <c r="V48" s="16">
        <v>100</v>
      </c>
      <c r="W48" s="14">
        <f t="shared" si="3"/>
        <v>113.8978</v>
      </c>
      <c r="X48" s="16">
        <v>100</v>
      </c>
      <c r="Y48" s="17">
        <f t="shared" si="4"/>
        <v>8.2020460447875188</v>
      </c>
      <c r="Z48" s="14">
        <f t="shared" si="5"/>
        <v>1.3538013903692607</v>
      </c>
      <c r="AA48" s="14"/>
      <c r="AB48" s="14"/>
      <c r="AC48" s="14"/>
      <c r="AD48" s="14">
        <v>0</v>
      </c>
      <c r="AE48" s="14">
        <f>VLOOKUP(A:A,[1]TDSheet!$A:$AF,32,0)</f>
        <v>90.123999999999995</v>
      </c>
      <c r="AF48" s="14">
        <f>VLOOKUP(A:A,[1]TDSheet!$A:$AG,33,0)</f>
        <v>119.28420000000001</v>
      </c>
      <c r="AG48" s="14">
        <f>VLOOKUP(A:A,[1]TDSheet!$A:$W,23,0)</f>
        <v>119.048</v>
      </c>
      <c r="AH48" s="14">
        <f>VLOOKUP(A:A,[3]TDSheet!$A:$D,4,0)</f>
        <v>72.259</v>
      </c>
      <c r="AI48" s="14" t="str">
        <f>VLOOKUP(A:A,[1]TDSheet!$A:$AI,35,0)</f>
        <v>сниж</v>
      </c>
      <c r="AJ48" s="14">
        <f t="shared" si="6"/>
        <v>0</v>
      </c>
      <c r="AK48" s="14">
        <f t="shared" si="7"/>
        <v>0</v>
      </c>
      <c r="AL48" s="14">
        <f t="shared" si="8"/>
        <v>100</v>
      </c>
      <c r="AM48" s="14">
        <f t="shared" si="9"/>
        <v>100</v>
      </c>
      <c r="AN48" s="14"/>
      <c r="AO48" s="14"/>
      <c r="AP48" s="14"/>
    </row>
    <row r="49" spans="1:42" s="1" customFormat="1" ht="21.95" customHeight="1" outlineLevel="1" x14ac:dyDescent="0.2">
      <c r="A49" s="7" t="s">
        <v>52</v>
      </c>
      <c r="B49" s="7" t="s">
        <v>12</v>
      </c>
      <c r="C49" s="8">
        <v>630</v>
      </c>
      <c r="D49" s="8">
        <v>991</v>
      </c>
      <c r="E49" s="8">
        <v>1320</v>
      </c>
      <c r="F49" s="8">
        <v>251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1543.3</v>
      </c>
      <c r="K49" s="14">
        <f t="shared" si="2"/>
        <v>-223.29999999999995</v>
      </c>
      <c r="L49" s="14">
        <f>VLOOKUP(A:A,[1]TDSheet!$A:$M,13,0)</f>
        <v>300</v>
      </c>
      <c r="M49" s="14">
        <f>VLOOKUP(A:A,[1]TDSheet!$A:$X,24,0)</f>
        <v>250</v>
      </c>
      <c r="N49" s="14">
        <f>VLOOKUP(A:A,[1]TDSheet!$A:$N,14,0)</f>
        <v>400</v>
      </c>
      <c r="O49" s="14">
        <f>VLOOKUP(A:A,[1]TDSheet!$A:$V,22,0)</f>
        <v>300</v>
      </c>
      <c r="P49" s="14"/>
      <c r="Q49" s="14"/>
      <c r="R49" s="14"/>
      <c r="S49" s="14"/>
      <c r="T49" s="14"/>
      <c r="U49" s="16">
        <v>100</v>
      </c>
      <c r="V49" s="16">
        <v>250</v>
      </c>
      <c r="W49" s="14">
        <f t="shared" si="3"/>
        <v>264</v>
      </c>
      <c r="X49" s="16">
        <v>300</v>
      </c>
      <c r="Y49" s="17">
        <f t="shared" si="4"/>
        <v>8.1477272727272734</v>
      </c>
      <c r="Z49" s="14">
        <f t="shared" si="5"/>
        <v>0.9507575757575758</v>
      </c>
      <c r="AA49" s="14"/>
      <c r="AB49" s="14"/>
      <c r="AC49" s="14"/>
      <c r="AD49" s="14">
        <v>0</v>
      </c>
      <c r="AE49" s="14">
        <f>VLOOKUP(A:A,[1]TDSheet!$A:$AF,32,0)</f>
        <v>267.60000000000002</v>
      </c>
      <c r="AF49" s="14">
        <f>VLOOKUP(A:A,[1]TDSheet!$A:$AG,33,0)</f>
        <v>284.39999999999998</v>
      </c>
      <c r="AG49" s="14">
        <f>VLOOKUP(A:A,[1]TDSheet!$A:$W,23,0)</f>
        <v>257.2</v>
      </c>
      <c r="AH49" s="14">
        <f>VLOOKUP(A:A,[3]TDSheet!$A:$D,4,0)</f>
        <v>395</v>
      </c>
      <c r="AI49" s="14">
        <f>VLOOKUP(A:A,[1]TDSheet!$A:$AI,35,0)</f>
        <v>0</v>
      </c>
      <c r="AJ49" s="14">
        <f t="shared" si="6"/>
        <v>0</v>
      </c>
      <c r="AK49" s="14">
        <f t="shared" si="7"/>
        <v>35</v>
      </c>
      <c r="AL49" s="14">
        <f t="shared" si="8"/>
        <v>87.5</v>
      </c>
      <c r="AM49" s="14">
        <f t="shared" si="9"/>
        <v>105</v>
      </c>
      <c r="AN49" s="14"/>
      <c r="AO49" s="14"/>
      <c r="AP49" s="14"/>
    </row>
    <row r="50" spans="1:42" s="1" customFormat="1" ht="21.95" customHeight="1" outlineLevel="1" x14ac:dyDescent="0.2">
      <c r="A50" s="7" t="s">
        <v>53</v>
      </c>
      <c r="B50" s="7" t="s">
        <v>12</v>
      </c>
      <c r="C50" s="8">
        <v>202</v>
      </c>
      <c r="D50" s="8">
        <v>3297</v>
      </c>
      <c r="E50" s="18">
        <v>2545</v>
      </c>
      <c r="F50" s="18">
        <v>638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2368</v>
      </c>
      <c r="K50" s="14">
        <f t="shared" si="2"/>
        <v>177</v>
      </c>
      <c r="L50" s="14">
        <f>VLOOKUP(A:A,[1]TDSheet!$A:$M,13,0)</f>
        <v>700</v>
      </c>
      <c r="M50" s="14">
        <f>VLOOKUP(A:A,[1]TDSheet!$A:$X,24,0)</f>
        <v>600</v>
      </c>
      <c r="N50" s="14">
        <f>VLOOKUP(A:A,[1]TDSheet!$A:$N,14,0)</f>
        <v>700</v>
      </c>
      <c r="O50" s="14">
        <f>VLOOKUP(A:A,[1]TDSheet!$A:$V,22,0)</f>
        <v>650</v>
      </c>
      <c r="P50" s="14"/>
      <c r="Q50" s="14"/>
      <c r="R50" s="14"/>
      <c r="S50" s="14"/>
      <c r="T50" s="14"/>
      <c r="U50" s="16"/>
      <c r="V50" s="16">
        <v>500</v>
      </c>
      <c r="W50" s="14">
        <f t="shared" si="3"/>
        <v>509</v>
      </c>
      <c r="X50" s="16">
        <v>500</v>
      </c>
      <c r="Y50" s="17">
        <f t="shared" si="4"/>
        <v>8.4243614931237722</v>
      </c>
      <c r="Z50" s="14">
        <f t="shared" si="5"/>
        <v>1.2534381139489195</v>
      </c>
      <c r="AA50" s="14"/>
      <c r="AB50" s="14"/>
      <c r="AC50" s="14"/>
      <c r="AD50" s="14">
        <v>0</v>
      </c>
      <c r="AE50" s="14">
        <f>VLOOKUP(A:A,[1]TDSheet!$A:$AF,32,0)</f>
        <v>481.2</v>
      </c>
      <c r="AF50" s="14">
        <f>VLOOKUP(A:A,[1]TDSheet!$A:$AG,33,0)</f>
        <v>522.20000000000005</v>
      </c>
      <c r="AG50" s="14">
        <f>VLOOKUP(A:A,[1]TDSheet!$A:$W,23,0)</f>
        <v>526.6</v>
      </c>
      <c r="AH50" s="14">
        <f>VLOOKUP(A:A,[3]TDSheet!$A:$D,4,0)</f>
        <v>515</v>
      </c>
      <c r="AI50" s="14">
        <f>VLOOKUP(A:A,[1]TDSheet!$A:$AI,35,0)</f>
        <v>0</v>
      </c>
      <c r="AJ50" s="14">
        <f t="shared" si="6"/>
        <v>0</v>
      </c>
      <c r="AK50" s="14">
        <f t="shared" si="7"/>
        <v>0</v>
      </c>
      <c r="AL50" s="14">
        <f t="shared" si="8"/>
        <v>175</v>
      </c>
      <c r="AM50" s="14">
        <f t="shared" si="9"/>
        <v>175</v>
      </c>
      <c r="AN50" s="14"/>
      <c r="AO50" s="14"/>
      <c r="AP50" s="14"/>
    </row>
    <row r="51" spans="1:42" s="1" customFormat="1" ht="11.1" customHeight="1" outlineLevel="1" x14ac:dyDescent="0.2">
      <c r="A51" s="7" t="s">
        <v>54</v>
      </c>
      <c r="B51" s="7" t="s">
        <v>12</v>
      </c>
      <c r="C51" s="8">
        <v>484</v>
      </c>
      <c r="D51" s="8">
        <v>1282</v>
      </c>
      <c r="E51" s="8">
        <v>1306</v>
      </c>
      <c r="F51" s="8">
        <v>423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1645</v>
      </c>
      <c r="K51" s="14">
        <f t="shared" si="2"/>
        <v>-339</v>
      </c>
      <c r="L51" s="14">
        <f>VLOOKUP(A:A,[1]TDSheet!$A:$M,13,0)</f>
        <v>330</v>
      </c>
      <c r="M51" s="14">
        <f>VLOOKUP(A:A,[1]TDSheet!$A:$X,24,0)</f>
        <v>300</v>
      </c>
      <c r="N51" s="14">
        <f>VLOOKUP(A:A,[1]TDSheet!$A:$N,14,0)</f>
        <v>400</v>
      </c>
      <c r="O51" s="14">
        <f>VLOOKUP(A:A,[1]TDSheet!$A:$V,22,0)</f>
        <v>400</v>
      </c>
      <c r="P51" s="14"/>
      <c r="Q51" s="14"/>
      <c r="R51" s="14"/>
      <c r="S51" s="14"/>
      <c r="T51" s="14"/>
      <c r="U51" s="16"/>
      <c r="V51" s="16"/>
      <c r="W51" s="14">
        <f t="shared" si="3"/>
        <v>261.2</v>
      </c>
      <c r="X51" s="16">
        <v>300</v>
      </c>
      <c r="Y51" s="17">
        <f t="shared" si="4"/>
        <v>8.2427258805513013</v>
      </c>
      <c r="Z51" s="14">
        <f t="shared" si="5"/>
        <v>1.6194486983154672</v>
      </c>
      <c r="AA51" s="14"/>
      <c r="AB51" s="14"/>
      <c r="AC51" s="14"/>
      <c r="AD51" s="14">
        <v>0</v>
      </c>
      <c r="AE51" s="14">
        <f>VLOOKUP(A:A,[1]TDSheet!$A:$AF,32,0)</f>
        <v>253.6</v>
      </c>
      <c r="AF51" s="14">
        <f>VLOOKUP(A:A,[1]TDSheet!$A:$AG,33,0)</f>
        <v>287</v>
      </c>
      <c r="AG51" s="14">
        <f>VLOOKUP(A:A,[1]TDSheet!$A:$W,23,0)</f>
        <v>288.8</v>
      </c>
      <c r="AH51" s="14">
        <f>VLOOKUP(A:A,[3]TDSheet!$A:$D,4,0)</f>
        <v>269</v>
      </c>
      <c r="AI51" s="14">
        <f>VLOOKUP(A:A,[1]TDSheet!$A:$AI,35,0)</f>
        <v>0</v>
      </c>
      <c r="AJ51" s="14">
        <f t="shared" si="6"/>
        <v>0</v>
      </c>
      <c r="AK51" s="14">
        <f t="shared" si="7"/>
        <v>0</v>
      </c>
      <c r="AL51" s="14">
        <f t="shared" si="8"/>
        <v>0</v>
      </c>
      <c r="AM51" s="14">
        <f t="shared" si="9"/>
        <v>120</v>
      </c>
      <c r="AN51" s="14"/>
      <c r="AO51" s="14"/>
      <c r="AP51" s="14"/>
    </row>
    <row r="52" spans="1:42" s="1" customFormat="1" ht="11.1" customHeight="1" outlineLevel="1" x14ac:dyDescent="0.2">
      <c r="A52" s="7" t="s">
        <v>55</v>
      </c>
      <c r="B52" s="7" t="s">
        <v>8</v>
      </c>
      <c r="C52" s="8">
        <v>262.173</v>
      </c>
      <c r="D52" s="8">
        <v>203.86699999999999</v>
      </c>
      <c r="E52" s="8">
        <v>305.20699999999999</v>
      </c>
      <c r="F52" s="8">
        <v>158.10499999999999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322.77199999999999</v>
      </c>
      <c r="K52" s="14">
        <f t="shared" si="2"/>
        <v>-17.564999999999998</v>
      </c>
      <c r="L52" s="14">
        <f>VLOOKUP(A:A,[1]TDSheet!$A:$M,13,0)</f>
        <v>50</v>
      </c>
      <c r="M52" s="14">
        <f>VLOOKUP(A:A,[1]TDSheet!$A:$X,24,0)</f>
        <v>50</v>
      </c>
      <c r="N52" s="14">
        <f>VLOOKUP(A:A,[1]TDSheet!$A:$N,14,0)</f>
        <v>50</v>
      </c>
      <c r="O52" s="14">
        <f>VLOOKUP(A:A,[1]TDSheet!$A:$V,22,0)</f>
        <v>0</v>
      </c>
      <c r="P52" s="14"/>
      <c r="Q52" s="14"/>
      <c r="R52" s="14"/>
      <c r="S52" s="14"/>
      <c r="T52" s="14"/>
      <c r="U52" s="16">
        <v>50</v>
      </c>
      <c r="V52" s="16">
        <v>100</v>
      </c>
      <c r="W52" s="14">
        <f t="shared" si="3"/>
        <v>61.041399999999996</v>
      </c>
      <c r="X52" s="16">
        <v>50</v>
      </c>
      <c r="Y52" s="17">
        <f t="shared" si="4"/>
        <v>8.3239408008335332</v>
      </c>
      <c r="Z52" s="14">
        <f t="shared" si="5"/>
        <v>2.5901273561877676</v>
      </c>
      <c r="AA52" s="14"/>
      <c r="AB52" s="14"/>
      <c r="AC52" s="14"/>
      <c r="AD52" s="14">
        <v>0</v>
      </c>
      <c r="AE52" s="14">
        <f>VLOOKUP(A:A,[1]TDSheet!$A:$AF,32,0)</f>
        <v>50.564</v>
      </c>
      <c r="AF52" s="14">
        <f>VLOOKUP(A:A,[1]TDSheet!$A:$AG,33,0)</f>
        <v>67.752600000000001</v>
      </c>
      <c r="AG52" s="14">
        <f>VLOOKUP(A:A,[1]TDSheet!$A:$W,23,0)</f>
        <v>55.670399999999994</v>
      </c>
      <c r="AH52" s="14">
        <f>VLOOKUP(A:A,[3]TDSheet!$A:$D,4,0)</f>
        <v>87.316000000000003</v>
      </c>
      <c r="AI52" s="14">
        <f>VLOOKUP(A:A,[1]TDSheet!$A:$AI,35,0)</f>
        <v>0</v>
      </c>
      <c r="AJ52" s="14">
        <f t="shared" si="6"/>
        <v>0</v>
      </c>
      <c r="AK52" s="14">
        <f t="shared" si="7"/>
        <v>50</v>
      </c>
      <c r="AL52" s="14">
        <f t="shared" si="8"/>
        <v>100</v>
      </c>
      <c r="AM52" s="14">
        <f t="shared" si="9"/>
        <v>50</v>
      </c>
      <c r="AN52" s="14"/>
      <c r="AO52" s="14"/>
      <c r="AP52" s="14"/>
    </row>
    <row r="53" spans="1:42" s="1" customFormat="1" ht="11.1" customHeight="1" outlineLevel="1" x14ac:dyDescent="0.2">
      <c r="A53" s="7" t="s">
        <v>56</v>
      </c>
      <c r="B53" s="7" t="s">
        <v>8</v>
      </c>
      <c r="C53" s="8">
        <v>966.42700000000002</v>
      </c>
      <c r="D53" s="8">
        <v>5671.5140000000001</v>
      </c>
      <c r="E53" s="8">
        <v>970.02800000000002</v>
      </c>
      <c r="F53" s="8">
        <v>175.25800000000001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1152.502</v>
      </c>
      <c r="K53" s="14">
        <f t="shared" si="2"/>
        <v>-182.47399999999993</v>
      </c>
      <c r="L53" s="14">
        <f>VLOOKUP(A:A,[1]TDSheet!$A:$M,13,0)</f>
        <v>0</v>
      </c>
      <c r="M53" s="14">
        <f>VLOOKUP(A:A,[1]TDSheet!$A:$X,24,0)</f>
        <v>150</v>
      </c>
      <c r="N53" s="14">
        <f>VLOOKUP(A:A,[1]TDSheet!$A:$N,14,0)</f>
        <v>100</v>
      </c>
      <c r="O53" s="14">
        <f>VLOOKUP(A:A,[1]TDSheet!$A:$V,22,0)</f>
        <v>200</v>
      </c>
      <c r="P53" s="14"/>
      <c r="Q53" s="14"/>
      <c r="R53" s="14"/>
      <c r="S53" s="14"/>
      <c r="T53" s="14"/>
      <c r="U53" s="16">
        <v>300</v>
      </c>
      <c r="V53" s="16">
        <v>400</v>
      </c>
      <c r="W53" s="14">
        <f t="shared" si="3"/>
        <v>194.00560000000002</v>
      </c>
      <c r="X53" s="16">
        <v>300</v>
      </c>
      <c r="Y53" s="17">
        <f t="shared" si="4"/>
        <v>8.3773767355169131</v>
      </c>
      <c r="Z53" s="14">
        <f t="shared" si="5"/>
        <v>0.90336567604234097</v>
      </c>
      <c r="AA53" s="14"/>
      <c r="AB53" s="14"/>
      <c r="AC53" s="14"/>
      <c r="AD53" s="14">
        <v>0</v>
      </c>
      <c r="AE53" s="14">
        <f>VLOOKUP(A:A,[1]TDSheet!$A:$AF,32,0)</f>
        <v>130.22280000000001</v>
      </c>
      <c r="AF53" s="14">
        <f>VLOOKUP(A:A,[1]TDSheet!$A:$AG,33,0)</f>
        <v>150.09300000000002</v>
      </c>
      <c r="AG53" s="14">
        <f>VLOOKUP(A:A,[1]TDSheet!$A:$W,23,0)</f>
        <v>148.56900000000002</v>
      </c>
      <c r="AH53" s="14">
        <f>VLOOKUP(A:A,[3]TDSheet!$A:$D,4,0)</f>
        <v>286.74599999999998</v>
      </c>
      <c r="AI53" s="14" t="str">
        <f>VLOOKUP(A:A,[1]TDSheet!$A:$AI,35,0)</f>
        <v>ябиюль</v>
      </c>
      <c r="AJ53" s="14">
        <f t="shared" si="6"/>
        <v>0</v>
      </c>
      <c r="AK53" s="14">
        <f t="shared" si="7"/>
        <v>300</v>
      </c>
      <c r="AL53" s="14">
        <f t="shared" si="8"/>
        <v>400</v>
      </c>
      <c r="AM53" s="14">
        <f t="shared" si="9"/>
        <v>300</v>
      </c>
      <c r="AN53" s="14"/>
      <c r="AO53" s="14"/>
      <c r="AP53" s="14"/>
    </row>
    <row r="54" spans="1:42" s="1" customFormat="1" ht="11.1" customHeight="1" outlineLevel="1" x14ac:dyDescent="0.2">
      <c r="A54" s="7" t="s">
        <v>57</v>
      </c>
      <c r="B54" s="7" t="s">
        <v>8</v>
      </c>
      <c r="C54" s="8">
        <v>39.424999999999997</v>
      </c>
      <c r="D54" s="8">
        <v>49.731000000000002</v>
      </c>
      <c r="E54" s="8">
        <v>42.298000000000002</v>
      </c>
      <c r="F54" s="8">
        <v>46.857999999999997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53.701000000000001</v>
      </c>
      <c r="K54" s="14">
        <f t="shared" si="2"/>
        <v>-11.402999999999999</v>
      </c>
      <c r="L54" s="14">
        <f>VLOOKUP(A:A,[1]TDSheet!$A:$M,13,0)</f>
        <v>0</v>
      </c>
      <c r="M54" s="14">
        <f>VLOOKUP(A:A,[1]TDSheet!$A:$X,24,0)</f>
        <v>10</v>
      </c>
      <c r="N54" s="14">
        <f>VLOOKUP(A:A,[1]TDSheet!$A:$N,14,0)</f>
        <v>0</v>
      </c>
      <c r="O54" s="14">
        <f>VLOOKUP(A:A,[1]TDSheet!$A:$V,22,0)</f>
        <v>0</v>
      </c>
      <c r="P54" s="14"/>
      <c r="Q54" s="14"/>
      <c r="R54" s="14"/>
      <c r="S54" s="14"/>
      <c r="T54" s="14"/>
      <c r="U54" s="16"/>
      <c r="V54" s="16">
        <v>20</v>
      </c>
      <c r="W54" s="14">
        <f t="shared" si="3"/>
        <v>8.4596</v>
      </c>
      <c r="X54" s="16"/>
      <c r="Y54" s="17">
        <f t="shared" si="4"/>
        <v>9.0852995413494728</v>
      </c>
      <c r="Z54" s="14">
        <f t="shared" si="5"/>
        <v>5.5390325783724998</v>
      </c>
      <c r="AA54" s="14"/>
      <c r="AB54" s="14"/>
      <c r="AC54" s="14"/>
      <c r="AD54" s="14">
        <v>0</v>
      </c>
      <c r="AE54" s="14">
        <f>VLOOKUP(A:A,[1]TDSheet!$A:$AF,32,0)</f>
        <v>7.1956000000000007</v>
      </c>
      <c r="AF54" s="14">
        <f>VLOOKUP(A:A,[1]TDSheet!$A:$AG,33,0)</f>
        <v>8.9980000000000011</v>
      </c>
      <c r="AG54" s="14">
        <f>VLOOKUP(A:A,[1]TDSheet!$A:$W,23,0)</f>
        <v>7.8182</v>
      </c>
      <c r="AH54" s="14">
        <f>VLOOKUP(A:A,[3]TDSheet!$A:$D,4,0)</f>
        <v>12.103</v>
      </c>
      <c r="AI54" s="14">
        <f>VLOOKUP(A:A,[1]TDSheet!$A:$AI,35,0)</f>
        <v>0</v>
      </c>
      <c r="AJ54" s="14">
        <f t="shared" si="6"/>
        <v>0</v>
      </c>
      <c r="AK54" s="14">
        <f t="shared" si="7"/>
        <v>0</v>
      </c>
      <c r="AL54" s="14">
        <f t="shared" si="8"/>
        <v>20</v>
      </c>
      <c r="AM54" s="14">
        <f t="shared" si="9"/>
        <v>0</v>
      </c>
      <c r="AN54" s="14"/>
      <c r="AO54" s="14"/>
      <c r="AP54" s="14"/>
    </row>
    <row r="55" spans="1:42" s="1" customFormat="1" ht="11.1" customHeight="1" outlineLevel="1" x14ac:dyDescent="0.2">
      <c r="A55" s="7" t="s">
        <v>58</v>
      </c>
      <c r="B55" s="7" t="s">
        <v>8</v>
      </c>
      <c r="C55" s="8">
        <v>1670.434</v>
      </c>
      <c r="D55" s="8">
        <v>3123.0540000000001</v>
      </c>
      <c r="E55" s="8">
        <v>4228.2640000000001</v>
      </c>
      <c r="F55" s="8">
        <v>541.27099999999996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4379.4660000000003</v>
      </c>
      <c r="K55" s="14">
        <f t="shared" si="2"/>
        <v>-151.20200000000023</v>
      </c>
      <c r="L55" s="14">
        <f>VLOOKUP(A:A,[1]TDSheet!$A:$M,13,0)</f>
        <v>900</v>
      </c>
      <c r="M55" s="14">
        <f>VLOOKUP(A:A,[1]TDSheet!$A:$X,24,0)</f>
        <v>900</v>
      </c>
      <c r="N55" s="14">
        <f>VLOOKUP(A:A,[1]TDSheet!$A:$N,14,0)</f>
        <v>800</v>
      </c>
      <c r="O55" s="14">
        <f>VLOOKUP(A:A,[1]TDSheet!$A:$V,22,0)</f>
        <v>900</v>
      </c>
      <c r="P55" s="14"/>
      <c r="Q55" s="14"/>
      <c r="R55" s="14"/>
      <c r="S55" s="14"/>
      <c r="T55" s="14"/>
      <c r="U55" s="16">
        <v>600</v>
      </c>
      <c r="V55" s="16">
        <v>1100</v>
      </c>
      <c r="W55" s="14">
        <f t="shared" si="3"/>
        <v>845.65280000000007</v>
      </c>
      <c r="X55" s="16">
        <v>1100</v>
      </c>
      <c r="Y55" s="17">
        <f t="shared" si="4"/>
        <v>8.089928869152919</v>
      </c>
      <c r="Z55" s="14">
        <f t="shared" si="5"/>
        <v>0.64006291943927807</v>
      </c>
      <c r="AA55" s="14"/>
      <c r="AB55" s="14"/>
      <c r="AC55" s="14"/>
      <c r="AD55" s="14">
        <v>0</v>
      </c>
      <c r="AE55" s="14">
        <f>VLOOKUP(A:A,[1]TDSheet!$A:$AF,32,0)</f>
        <v>921.26039999999989</v>
      </c>
      <c r="AF55" s="14">
        <f>VLOOKUP(A:A,[1]TDSheet!$A:$AG,33,0)</f>
        <v>857.73979999999995</v>
      </c>
      <c r="AG55" s="14">
        <f>VLOOKUP(A:A,[1]TDSheet!$A:$W,23,0)</f>
        <v>787.32039999999995</v>
      </c>
      <c r="AH55" s="14">
        <f>VLOOKUP(A:A,[3]TDSheet!$A:$D,4,0)</f>
        <v>853.399</v>
      </c>
      <c r="AI55" s="14" t="str">
        <f>VLOOKUP(A:A,[1]TDSheet!$A:$AI,35,0)</f>
        <v>оконч</v>
      </c>
      <c r="AJ55" s="14">
        <f t="shared" si="6"/>
        <v>0</v>
      </c>
      <c r="AK55" s="14">
        <f t="shared" si="7"/>
        <v>600</v>
      </c>
      <c r="AL55" s="14">
        <f t="shared" si="8"/>
        <v>1100</v>
      </c>
      <c r="AM55" s="14">
        <f t="shared" si="9"/>
        <v>1100</v>
      </c>
      <c r="AN55" s="14"/>
      <c r="AO55" s="14"/>
      <c r="AP55" s="14"/>
    </row>
    <row r="56" spans="1:42" s="1" customFormat="1" ht="11.1" customHeight="1" outlineLevel="1" x14ac:dyDescent="0.2">
      <c r="A56" s="7" t="s">
        <v>59</v>
      </c>
      <c r="B56" s="7" t="s">
        <v>12</v>
      </c>
      <c r="C56" s="8">
        <v>1935</v>
      </c>
      <c r="D56" s="8">
        <v>7346</v>
      </c>
      <c r="E56" s="18">
        <v>7169</v>
      </c>
      <c r="F56" s="18">
        <v>302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4">
        <f>VLOOKUP(A:A,[2]TDSheet!$A:$F,6,0)</f>
        <v>5828.3</v>
      </c>
      <c r="K56" s="14">
        <f t="shared" si="2"/>
        <v>1340.6999999999998</v>
      </c>
      <c r="L56" s="14">
        <f>VLOOKUP(A:A,[1]TDSheet!$A:$M,13,0)</f>
        <v>1200</v>
      </c>
      <c r="M56" s="14">
        <f>VLOOKUP(A:A,[1]TDSheet!$A:$X,24,0)</f>
        <v>1400</v>
      </c>
      <c r="N56" s="14">
        <f>VLOOKUP(A:A,[1]TDSheet!$A:$N,14,0)</f>
        <v>1900</v>
      </c>
      <c r="O56" s="14">
        <f>VLOOKUP(A:A,[1]TDSheet!$A:$V,22,0)</f>
        <v>1500</v>
      </c>
      <c r="P56" s="14"/>
      <c r="Q56" s="14"/>
      <c r="R56" s="14"/>
      <c r="S56" s="14"/>
      <c r="T56" s="14">
        <v>1120</v>
      </c>
      <c r="U56" s="16">
        <v>1800</v>
      </c>
      <c r="V56" s="16">
        <v>1500</v>
      </c>
      <c r="W56" s="14">
        <f t="shared" si="3"/>
        <v>1333.8</v>
      </c>
      <c r="X56" s="16">
        <v>1800</v>
      </c>
      <c r="Y56" s="17">
        <f t="shared" si="4"/>
        <v>8.5485080221922338</v>
      </c>
      <c r="Z56" s="14">
        <f t="shared" si="5"/>
        <v>0.22642075273654222</v>
      </c>
      <c r="AA56" s="14"/>
      <c r="AB56" s="14"/>
      <c r="AC56" s="14"/>
      <c r="AD56" s="14">
        <f>VLOOKUP(A:A,[4]TDSheet!$A:$D,4,0)</f>
        <v>500</v>
      </c>
      <c r="AE56" s="14">
        <f>VLOOKUP(A:A,[1]TDSheet!$A:$AF,32,0)</f>
        <v>1003.4</v>
      </c>
      <c r="AF56" s="14">
        <f>VLOOKUP(A:A,[1]TDSheet!$A:$AG,33,0)</f>
        <v>1086.2</v>
      </c>
      <c r="AG56" s="14">
        <f>VLOOKUP(A:A,[1]TDSheet!$A:$W,23,0)</f>
        <v>1170</v>
      </c>
      <c r="AH56" s="14">
        <f>VLOOKUP(A:A,[3]TDSheet!$A:$D,4,0)</f>
        <v>1086</v>
      </c>
      <c r="AI56" s="14" t="str">
        <f>VLOOKUP(A:A,[1]TDSheet!$A:$AI,35,0)</f>
        <v>ябиюль</v>
      </c>
      <c r="AJ56" s="14">
        <f t="shared" si="6"/>
        <v>504</v>
      </c>
      <c r="AK56" s="14">
        <f t="shared" si="7"/>
        <v>810</v>
      </c>
      <c r="AL56" s="14">
        <f t="shared" si="8"/>
        <v>675</v>
      </c>
      <c r="AM56" s="14">
        <f t="shared" si="9"/>
        <v>810</v>
      </c>
      <c r="AN56" s="14"/>
      <c r="AO56" s="14"/>
      <c r="AP56" s="14"/>
    </row>
    <row r="57" spans="1:42" s="1" customFormat="1" ht="11.1" customHeight="1" outlineLevel="1" x14ac:dyDescent="0.2">
      <c r="A57" s="7" t="s">
        <v>60</v>
      </c>
      <c r="B57" s="7" t="s">
        <v>12</v>
      </c>
      <c r="C57" s="8">
        <v>1840</v>
      </c>
      <c r="D57" s="8">
        <v>5431</v>
      </c>
      <c r="E57" s="8">
        <v>5590</v>
      </c>
      <c r="F57" s="8">
        <v>1578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6741</v>
      </c>
      <c r="K57" s="14">
        <f t="shared" si="2"/>
        <v>-1151</v>
      </c>
      <c r="L57" s="14">
        <f>VLOOKUP(A:A,[1]TDSheet!$A:$M,13,0)</f>
        <v>900</v>
      </c>
      <c r="M57" s="14">
        <f>VLOOKUP(A:A,[1]TDSheet!$A:$X,24,0)</f>
        <v>1100</v>
      </c>
      <c r="N57" s="14">
        <f>VLOOKUP(A:A,[1]TDSheet!$A:$N,14,0)</f>
        <v>1000</v>
      </c>
      <c r="O57" s="14">
        <f>VLOOKUP(A:A,[1]TDSheet!$A:$V,22,0)</f>
        <v>1200</v>
      </c>
      <c r="P57" s="14"/>
      <c r="Q57" s="14"/>
      <c r="R57" s="14"/>
      <c r="S57" s="14"/>
      <c r="T57" s="14">
        <v>2000</v>
      </c>
      <c r="U57" s="16"/>
      <c r="V57" s="16"/>
      <c r="W57" s="14">
        <f t="shared" si="3"/>
        <v>758</v>
      </c>
      <c r="X57" s="16">
        <v>500</v>
      </c>
      <c r="Y57" s="17">
        <f t="shared" si="4"/>
        <v>8.2823218997361483</v>
      </c>
      <c r="Z57" s="14">
        <f t="shared" si="5"/>
        <v>2.0817941952506596</v>
      </c>
      <c r="AA57" s="14"/>
      <c r="AB57" s="14"/>
      <c r="AC57" s="14"/>
      <c r="AD57" s="14">
        <f>VLOOKUP(A:A,[4]TDSheet!$A:$D,4,0)</f>
        <v>1800</v>
      </c>
      <c r="AE57" s="14">
        <f>VLOOKUP(A:A,[1]TDSheet!$A:$AF,32,0)</f>
        <v>927</v>
      </c>
      <c r="AF57" s="14">
        <f>VLOOKUP(A:A,[1]TDSheet!$A:$AG,33,0)</f>
        <v>984.6</v>
      </c>
      <c r="AG57" s="14">
        <f>VLOOKUP(A:A,[1]TDSheet!$A:$W,23,0)</f>
        <v>871.8</v>
      </c>
      <c r="AH57" s="14">
        <f>VLOOKUP(A:A,[3]TDSheet!$A:$D,4,0)</f>
        <v>569</v>
      </c>
      <c r="AI57" s="14" t="str">
        <f>VLOOKUP(A:A,[1]TDSheet!$A:$AI,35,0)</f>
        <v>оконч</v>
      </c>
      <c r="AJ57" s="14">
        <f t="shared" si="6"/>
        <v>900</v>
      </c>
      <c r="AK57" s="14">
        <f t="shared" si="7"/>
        <v>0</v>
      </c>
      <c r="AL57" s="14">
        <f t="shared" si="8"/>
        <v>0</v>
      </c>
      <c r="AM57" s="14">
        <f t="shared" si="9"/>
        <v>225</v>
      </c>
      <c r="AN57" s="14"/>
      <c r="AO57" s="14"/>
      <c r="AP57" s="14"/>
    </row>
    <row r="58" spans="1:42" s="1" customFormat="1" ht="11.1" customHeight="1" outlineLevel="1" x14ac:dyDescent="0.2">
      <c r="A58" s="7" t="s">
        <v>61</v>
      </c>
      <c r="B58" s="7" t="s">
        <v>12</v>
      </c>
      <c r="C58" s="8">
        <v>424</v>
      </c>
      <c r="D58" s="8">
        <v>6016</v>
      </c>
      <c r="E58" s="8">
        <v>1906</v>
      </c>
      <c r="F58" s="8">
        <v>188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2719</v>
      </c>
      <c r="K58" s="14">
        <f t="shared" si="2"/>
        <v>-813</v>
      </c>
      <c r="L58" s="14">
        <f>VLOOKUP(A:A,[1]TDSheet!$A:$M,13,0)</f>
        <v>400</v>
      </c>
      <c r="M58" s="14">
        <f>VLOOKUP(A:A,[1]TDSheet!$A:$X,24,0)</f>
        <v>600</v>
      </c>
      <c r="N58" s="14">
        <f>VLOOKUP(A:A,[1]TDSheet!$A:$N,14,0)</f>
        <v>600</v>
      </c>
      <c r="O58" s="14">
        <f>VLOOKUP(A:A,[1]TDSheet!$A:$V,22,0)</f>
        <v>700</v>
      </c>
      <c r="P58" s="14"/>
      <c r="Q58" s="14"/>
      <c r="R58" s="14"/>
      <c r="S58" s="14"/>
      <c r="T58" s="14"/>
      <c r="U58" s="16">
        <v>200</v>
      </c>
      <c r="V58" s="16">
        <v>300</v>
      </c>
      <c r="W58" s="14">
        <f t="shared" si="3"/>
        <v>381.2</v>
      </c>
      <c r="X58" s="16">
        <v>300</v>
      </c>
      <c r="Y58" s="17">
        <f t="shared" si="4"/>
        <v>8.6253934942287511</v>
      </c>
      <c r="Z58" s="14">
        <f t="shared" si="5"/>
        <v>0.4931794333683106</v>
      </c>
      <c r="AA58" s="14"/>
      <c r="AB58" s="14"/>
      <c r="AC58" s="14"/>
      <c r="AD58" s="14">
        <v>0</v>
      </c>
      <c r="AE58" s="14">
        <f>VLOOKUP(A:A,[1]TDSheet!$A:$AF,32,0)</f>
        <v>259.60000000000002</v>
      </c>
      <c r="AF58" s="14">
        <f>VLOOKUP(A:A,[1]TDSheet!$A:$AG,33,0)</f>
        <v>336.6</v>
      </c>
      <c r="AG58" s="14">
        <f>VLOOKUP(A:A,[1]TDSheet!$A:$W,23,0)</f>
        <v>391.8</v>
      </c>
      <c r="AH58" s="14">
        <f>VLOOKUP(A:A,[3]TDSheet!$A:$D,4,0)</f>
        <v>453</v>
      </c>
      <c r="AI58" s="14" t="str">
        <f>VLOOKUP(A:A,[1]TDSheet!$A:$AI,35,0)</f>
        <v>продиюль</v>
      </c>
      <c r="AJ58" s="14">
        <f t="shared" si="6"/>
        <v>0</v>
      </c>
      <c r="AK58" s="14">
        <f t="shared" si="7"/>
        <v>90</v>
      </c>
      <c r="AL58" s="14">
        <f t="shared" si="8"/>
        <v>135</v>
      </c>
      <c r="AM58" s="14">
        <f t="shared" si="9"/>
        <v>135</v>
      </c>
      <c r="AN58" s="14"/>
      <c r="AO58" s="14"/>
      <c r="AP58" s="14"/>
    </row>
    <row r="59" spans="1:42" s="1" customFormat="1" ht="11.1" customHeight="1" outlineLevel="1" x14ac:dyDescent="0.2">
      <c r="A59" s="7" t="s">
        <v>62</v>
      </c>
      <c r="B59" s="7" t="s">
        <v>12</v>
      </c>
      <c r="C59" s="8">
        <v>186</v>
      </c>
      <c r="D59" s="8">
        <v>417</v>
      </c>
      <c r="E59" s="8">
        <v>382</v>
      </c>
      <c r="F59" s="8">
        <v>211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4">
        <f>VLOOKUP(A:A,[2]TDSheet!$A:$F,6,0)</f>
        <v>427</v>
      </c>
      <c r="K59" s="14">
        <f t="shared" si="2"/>
        <v>-45</v>
      </c>
      <c r="L59" s="14">
        <f>VLOOKUP(A:A,[1]TDSheet!$A:$M,13,0)</f>
        <v>0</v>
      </c>
      <c r="M59" s="14">
        <f>VLOOKUP(A:A,[1]TDSheet!$A:$X,24,0)</f>
        <v>90</v>
      </c>
      <c r="N59" s="14">
        <f>VLOOKUP(A:A,[1]TDSheet!$A:$N,14,0)</f>
        <v>70</v>
      </c>
      <c r="O59" s="14">
        <f>VLOOKUP(A:A,[1]TDSheet!$A:$V,22,0)</f>
        <v>100</v>
      </c>
      <c r="P59" s="14"/>
      <c r="Q59" s="14"/>
      <c r="R59" s="14"/>
      <c r="S59" s="14"/>
      <c r="T59" s="14"/>
      <c r="U59" s="16"/>
      <c r="V59" s="16">
        <v>80</v>
      </c>
      <c r="W59" s="14">
        <f t="shared" si="3"/>
        <v>76.400000000000006</v>
      </c>
      <c r="X59" s="16">
        <v>80</v>
      </c>
      <c r="Y59" s="17">
        <f t="shared" si="4"/>
        <v>8.2591623036649207</v>
      </c>
      <c r="Z59" s="14">
        <f t="shared" si="5"/>
        <v>2.7617801047120416</v>
      </c>
      <c r="AA59" s="14"/>
      <c r="AB59" s="14"/>
      <c r="AC59" s="14"/>
      <c r="AD59" s="14">
        <v>0</v>
      </c>
      <c r="AE59" s="14">
        <f>VLOOKUP(A:A,[1]TDSheet!$A:$AF,32,0)</f>
        <v>69</v>
      </c>
      <c r="AF59" s="14">
        <f>VLOOKUP(A:A,[1]TDSheet!$A:$AG,33,0)</f>
        <v>94.2</v>
      </c>
      <c r="AG59" s="14">
        <f>VLOOKUP(A:A,[1]TDSheet!$A:$W,23,0)</f>
        <v>75</v>
      </c>
      <c r="AH59" s="14">
        <f>VLOOKUP(A:A,[3]TDSheet!$A:$D,4,0)</f>
        <v>111</v>
      </c>
      <c r="AI59" s="14" t="e">
        <f>VLOOKUP(A:A,[1]TDSheet!$A:$AI,35,0)</f>
        <v>#N/A</v>
      </c>
      <c r="AJ59" s="14">
        <f t="shared" si="6"/>
        <v>0</v>
      </c>
      <c r="AK59" s="14">
        <f t="shared" si="7"/>
        <v>0</v>
      </c>
      <c r="AL59" s="14">
        <f t="shared" si="8"/>
        <v>32</v>
      </c>
      <c r="AM59" s="14">
        <f t="shared" si="9"/>
        <v>32</v>
      </c>
      <c r="AN59" s="14"/>
      <c r="AO59" s="14"/>
      <c r="AP59" s="14"/>
    </row>
    <row r="60" spans="1:42" s="1" customFormat="1" ht="11.1" customHeight="1" outlineLevel="1" x14ac:dyDescent="0.2">
      <c r="A60" s="7" t="s">
        <v>63</v>
      </c>
      <c r="B60" s="7" t="s">
        <v>12</v>
      </c>
      <c r="C60" s="8">
        <v>191</v>
      </c>
      <c r="D60" s="8">
        <v>311</v>
      </c>
      <c r="E60" s="8">
        <v>379</v>
      </c>
      <c r="F60" s="8">
        <v>92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462</v>
      </c>
      <c r="K60" s="14">
        <f t="shared" si="2"/>
        <v>-83</v>
      </c>
      <c r="L60" s="14">
        <f>VLOOKUP(A:A,[1]TDSheet!$A:$M,13,0)</f>
        <v>90</v>
      </c>
      <c r="M60" s="14">
        <f>VLOOKUP(A:A,[1]TDSheet!$A:$X,24,0)</f>
        <v>70</v>
      </c>
      <c r="N60" s="14">
        <f>VLOOKUP(A:A,[1]TDSheet!$A:$N,14,0)</f>
        <v>70</v>
      </c>
      <c r="O60" s="14">
        <f>VLOOKUP(A:A,[1]TDSheet!$A:$V,22,0)</f>
        <v>80</v>
      </c>
      <c r="P60" s="14"/>
      <c r="Q60" s="14"/>
      <c r="R60" s="14"/>
      <c r="S60" s="14"/>
      <c r="T60" s="14"/>
      <c r="U60" s="16">
        <v>50</v>
      </c>
      <c r="V60" s="16">
        <v>90</v>
      </c>
      <c r="W60" s="14">
        <f t="shared" si="3"/>
        <v>75.8</v>
      </c>
      <c r="X60" s="16">
        <v>80</v>
      </c>
      <c r="Y60" s="17">
        <f t="shared" si="4"/>
        <v>8.2058047493403699</v>
      </c>
      <c r="Z60" s="14">
        <f t="shared" si="5"/>
        <v>1.2137203166226913</v>
      </c>
      <c r="AA60" s="14"/>
      <c r="AB60" s="14"/>
      <c r="AC60" s="14"/>
      <c r="AD60" s="14">
        <v>0</v>
      </c>
      <c r="AE60" s="14">
        <f>VLOOKUP(A:A,[1]TDSheet!$A:$AF,32,0)</f>
        <v>67.2</v>
      </c>
      <c r="AF60" s="14">
        <f>VLOOKUP(A:A,[1]TDSheet!$A:$AG,33,0)</f>
        <v>79.8</v>
      </c>
      <c r="AG60" s="14">
        <f>VLOOKUP(A:A,[1]TDSheet!$A:$W,23,0)</f>
        <v>71.2</v>
      </c>
      <c r="AH60" s="14">
        <f>VLOOKUP(A:A,[3]TDSheet!$A:$D,4,0)</f>
        <v>112</v>
      </c>
      <c r="AI60" s="14" t="e">
        <f>VLOOKUP(A:A,[1]TDSheet!$A:$AI,35,0)</f>
        <v>#N/A</v>
      </c>
      <c r="AJ60" s="14">
        <f t="shared" si="6"/>
        <v>0</v>
      </c>
      <c r="AK60" s="14">
        <f t="shared" si="7"/>
        <v>20</v>
      </c>
      <c r="AL60" s="14">
        <f t="shared" si="8"/>
        <v>36</v>
      </c>
      <c r="AM60" s="14">
        <f t="shared" si="9"/>
        <v>32</v>
      </c>
      <c r="AN60" s="14"/>
      <c r="AO60" s="14"/>
      <c r="AP60" s="14"/>
    </row>
    <row r="61" spans="1:42" s="1" customFormat="1" ht="11.1" customHeight="1" outlineLevel="1" x14ac:dyDescent="0.2">
      <c r="A61" s="7" t="s">
        <v>64</v>
      </c>
      <c r="B61" s="7" t="s">
        <v>8</v>
      </c>
      <c r="C61" s="8">
        <v>722.351</v>
      </c>
      <c r="D61" s="8">
        <v>490.291</v>
      </c>
      <c r="E61" s="8">
        <v>958.875</v>
      </c>
      <c r="F61" s="8">
        <v>241.691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4">
        <f>VLOOKUP(A:A,[2]TDSheet!$A:$F,6,0)</f>
        <v>1234.79</v>
      </c>
      <c r="K61" s="14">
        <f t="shared" si="2"/>
        <v>-275.91499999999996</v>
      </c>
      <c r="L61" s="14">
        <f>VLOOKUP(A:A,[1]TDSheet!$A:$M,13,0)</f>
        <v>250</v>
      </c>
      <c r="M61" s="14">
        <f>VLOOKUP(A:A,[1]TDSheet!$A:$X,24,0)</f>
        <v>200</v>
      </c>
      <c r="N61" s="14">
        <f>VLOOKUP(A:A,[1]TDSheet!$A:$N,14,0)</f>
        <v>100</v>
      </c>
      <c r="O61" s="14">
        <f>VLOOKUP(A:A,[1]TDSheet!$A:$V,22,0)</f>
        <v>300</v>
      </c>
      <c r="P61" s="14"/>
      <c r="Q61" s="14"/>
      <c r="R61" s="14"/>
      <c r="S61" s="14"/>
      <c r="T61" s="14"/>
      <c r="U61" s="16"/>
      <c r="V61" s="16">
        <v>300</v>
      </c>
      <c r="W61" s="14">
        <f t="shared" si="3"/>
        <v>191.77500000000001</v>
      </c>
      <c r="X61" s="16">
        <v>200</v>
      </c>
      <c r="Y61" s="17">
        <f t="shared" si="4"/>
        <v>8.2997836005735888</v>
      </c>
      <c r="Z61" s="14">
        <f t="shared" si="5"/>
        <v>1.26028418719854</v>
      </c>
      <c r="AA61" s="14"/>
      <c r="AB61" s="14"/>
      <c r="AC61" s="14"/>
      <c r="AD61" s="14">
        <v>0</v>
      </c>
      <c r="AE61" s="14">
        <f>VLOOKUP(A:A,[1]TDSheet!$A:$AF,32,0)</f>
        <v>280.00779999999997</v>
      </c>
      <c r="AF61" s="14">
        <f>VLOOKUP(A:A,[1]TDSheet!$A:$AG,33,0)</f>
        <v>202.61619999999999</v>
      </c>
      <c r="AG61" s="14">
        <f>VLOOKUP(A:A,[1]TDSheet!$A:$W,23,0)</f>
        <v>189.01439999999999</v>
      </c>
      <c r="AH61" s="14">
        <f>VLOOKUP(A:A,[3]TDSheet!$A:$D,4,0)</f>
        <v>196.095</v>
      </c>
      <c r="AI61" s="14" t="str">
        <f>VLOOKUP(A:A,[1]TDSheet!$A:$AI,35,0)</f>
        <v>оконч</v>
      </c>
      <c r="AJ61" s="14">
        <f t="shared" si="6"/>
        <v>0</v>
      </c>
      <c r="AK61" s="14">
        <f t="shared" si="7"/>
        <v>0</v>
      </c>
      <c r="AL61" s="14">
        <f t="shared" si="8"/>
        <v>300</v>
      </c>
      <c r="AM61" s="14">
        <f t="shared" si="9"/>
        <v>200</v>
      </c>
      <c r="AN61" s="14"/>
      <c r="AO61" s="14"/>
      <c r="AP61" s="14"/>
    </row>
    <row r="62" spans="1:42" s="1" customFormat="1" ht="11.1" customHeight="1" outlineLevel="1" x14ac:dyDescent="0.2">
      <c r="A62" s="7" t="s">
        <v>65</v>
      </c>
      <c r="B62" s="7" t="s">
        <v>12</v>
      </c>
      <c r="C62" s="8">
        <v>454</v>
      </c>
      <c r="D62" s="8">
        <v>508</v>
      </c>
      <c r="E62" s="8">
        <v>382</v>
      </c>
      <c r="F62" s="8">
        <v>576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4">
        <f>VLOOKUP(A:A,[2]TDSheet!$A:$F,6,0)</f>
        <v>432</v>
      </c>
      <c r="K62" s="14">
        <f t="shared" si="2"/>
        <v>-50</v>
      </c>
      <c r="L62" s="14">
        <f>VLOOKUP(A:A,[1]TDSheet!$A:$M,13,0)</f>
        <v>0</v>
      </c>
      <c r="M62" s="14">
        <f>VLOOKUP(A:A,[1]TDSheet!$A:$X,24,0)</f>
        <v>300</v>
      </c>
      <c r="N62" s="14">
        <f>VLOOKUP(A:A,[1]TDSheet!$A:$N,14,0)</f>
        <v>0</v>
      </c>
      <c r="O62" s="14">
        <f>VLOOKUP(A:A,[1]TDSheet!$A:$V,22,0)</f>
        <v>0</v>
      </c>
      <c r="P62" s="14"/>
      <c r="Q62" s="14"/>
      <c r="R62" s="14"/>
      <c r="S62" s="14"/>
      <c r="T62" s="14"/>
      <c r="U62" s="16"/>
      <c r="V62" s="16"/>
      <c r="W62" s="14">
        <f t="shared" si="3"/>
        <v>76.400000000000006</v>
      </c>
      <c r="X62" s="16"/>
      <c r="Y62" s="17">
        <f t="shared" si="4"/>
        <v>11.465968586387433</v>
      </c>
      <c r="Z62" s="14">
        <f t="shared" si="5"/>
        <v>7.5392670157068054</v>
      </c>
      <c r="AA62" s="14"/>
      <c r="AB62" s="14"/>
      <c r="AC62" s="14"/>
      <c r="AD62" s="14">
        <v>0</v>
      </c>
      <c r="AE62" s="14">
        <f>VLOOKUP(A:A,[1]TDSheet!$A:$AF,32,0)</f>
        <v>59.2</v>
      </c>
      <c r="AF62" s="14">
        <f>VLOOKUP(A:A,[1]TDSheet!$A:$AG,33,0)</f>
        <v>113.8</v>
      </c>
      <c r="AG62" s="14">
        <f>VLOOKUP(A:A,[1]TDSheet!$A:$W,23,0)</f>
        <v>85.4</v>
      </c>
      <c r="AH62" s="14">
        <f>VLOOKUP(A:A,[3]TDSheet!$A:$D,4,0)</f>
        <v>123</v>
      </c>
      <c r="AI62" s="14" t="e">
        <f>VLOOKUP(A:A,[1]TDSheet!$A:$AI,35,0)</f>
        <v>#N/A</v>
      </c>
      <c r="AJ62" s="14">
        <f t="shared" si="6"/>
        <v>0</v>
      </c>
      <c r="AK62" s="14">
        <f t="shared" si="7"/>
        <v>0</v>
      </c>
      <c r="AL62" s="14">
        <f t="shared" si="8"/>
        <v>0</v>
      </c>
      <c r="AM62" s="14">
        <f t="shared" si="9"/>
        <v>0</v>
      </c>
      <c r="AN62" s="14"/>
      <c r="AO62" s="14"/>
      <c r="AP62" s="14"/>
    </row>
    <row r="63" spans="1:42" s="1" customFormat="1" ht="11.1" customHeight="1" outlineLevel="1" x14ac:dyDescent="0.2">
      <c r="A63" s="7" t="s">
        <v>66</v>
      </c>
      <c r="B63" s="7" t="s">
        <v>8</v>
      </c>
      <c r="C63" s="8">
        <v>144.721</v>
      </c>
      <c r="D63" s="8">
        <v>1599.9670000000001</v>
      </c>
      <c r="E63" s="8">
        <v>723.73699999999997</v>
      </c>
      <c r="F63" s="8">
        <v>96.2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4">
        <f>VLOOKUP(A:A,[2]TDSheet!$A:$F,6,0)</f>
        <v>1085.4970000000001</v>
      </c>
      <c r="K63" s="14">
        <f t="shared" si="2"/>
        <v>-361.7600000000001</v>
      </c>
      <c r="L63" s="14">
        <f>VLOOKUP(A:A,[1]TDSheet!$A:$M,13,0)</f>
        <v>220</v>
      </c>
      <c r="M63" s="14">
        <f>VLOOKUP(A:A,[1]TDSheet!$A:$X,24,0)</f>
        <v>200</v>
      </c>
      <c r="N63" s="14">
        <f>VLOOKUP(A:A,[1]TDSheet!$A:$N,14,0)</f>
        <v>200</v>
      </c>
      <c r="O63" s="14">
        <f>VLOOKUP(A:A,[1]TDSheet!$A:$V,22,0)</f>
        <v>100</v>
      </c>
      <c r="P63" s="14"/>
      <c r="Q63" s="14"/>
      <c r="R63" s="14"/>
      <c r="S63" s="14"/>
      <c r="T63" s="14"/>
      <c r="U63" s="16">
        <v>100</v>
      </c>
      <c r="V63" s="16">
        <v>150</v>
      </c>
      <c r="W63" s="14">
        <f t="shared" si="3"/>
        <v>144.7474</v>
      </c>
      <c r="X63" s="16">
        <v>120</v>
      </c>
      <c r="Y63" s="17">
        <f t="shared" si="4"/>
        <v>8.1949658508546612</v>
      </c>
      <c r="Z63" s="14">
        <f t="shared" si="5"/>
        <v>0.6646060654630066</v>
      </c>
      <c r="AA63" s="14"/>
      <c r="AB63" s="14"/>
      <c r="AC63" s="14"/>
      <c r="AD63" s="14">
        <v>0</v>
      </c>
      <c r="AE63" s="14">
        <f>VLOOKUP(A:A,[1]TDSheet!$A:$AF,32,0)</f>
        <v>50.782600000000002</v>
      </c>
      <c r="AF63" s="14">
        <f>VLOOKUP(A:A,[1]TDSheet!$A:$AG,33,0)</f>
        <v>113.864</v>
      </c>
      <c r="AG63" s="14">
        <f>VLOOKUP(A:A,[1]TDSheet!$A:$W,23,0)</f>
        <v>140.88140000000001</v>
      </c>
      <c r="AH63" s="14">
        <f>VLOOKUP(A:A,[3]TDSheet!$A:$D,4,0)</f>
        <v>205.92</v>
      </c>
      <c r="AI63" s="14" t="str">
        <f>VLOOKUP(A:A,[1]TDSheet!$A:$AI,35,0)</f>
        <v>сниж</v>
      </c>
      <c r="AJ63" s="14">
        <f t="shared" si="6"/>
        <v>0</v>
      </c>
      <c r="AK63" s="14">
        <f t="shared" si="7"/>
        <v>100</v>
      </c>
      <c r="AL63" s="14">
        <f t="shared" si="8"/>
        <v>150</v>
      </c>
      <c r="AM63" s="14">
        <f t="shared" si="9"/>
        <v>120</v>
      </c>
      <c r="AN63" s="14"/>
      <c r="AO63" s="14"/>
      <c r="AP63" s="14"/>
    </row>
    <row r="64" spans="1:42" s="1" customFormat="1" ht="11.1" customHeight="1" outlineLevel="1" x14ac:dyDescent="0.2">
      <c r="A64" s="7" t="s">
        <v>67</v>
      </c>
      <c r="B64" s="7" t="s">
        <v>12</v>
      </c>
      <c r="C64" s="8">
        <v>1137.5730000000001</v>
      </c>
      <c r="D64" s="8">
        <v>3898</v>
      </c>
      <c r="E64" s="8">
        <v>4355</v>
      </c>
      <c r="F64" s="8">
        <v>590.57299999999998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4">
        <f>VLOOKUP(A:A,[2]TDSheet!$A:$F,6,0)</f>
        <v>4793</v>
      </c>
      <c r="K64" s="14">
        <f t="shared" si="2"/>
        <v>-438</v>
      </c>
      <c r="L64" s="14">
        <f>VLOOKUP(A:A,[1]TDSheet!$A:$M,13,0)</f>
        <v>900</v>
      </c>
      <c r="M64" s="14">
        <f>VLOOKUP(A:A,[1]TDSheet!$A:$X,24,0)</f>
        <v>800</v>
      </c>
      <c r="N64" s="14">
        <f>VLOOKUP(A:A,[1]TDSheet!$A:$N,14,0)</f>
        <v>800</v>
      </c>
      <c r="O64" s="14">
        <f>VLOOKUP(A:A,[1]TDSheet!$A:$V,22,0)</f>
        <v>1200</v>
      </c>
      <c r="P64" s="14"/>
      <c r="Q64" s="14"/>
      <c r="R64" s="14"/>
      <c r="S64" s="14"/>
      <c r="T64" s="14">
        <v>1680</v>
      </c>
      <c r="U64" s="16"/>
      <c r="V64" s="16">
        <v>600</v>
      </c>
      <c r="W64" s="14">
        <f t="shared" si="3"/>
        <v>705.4</v>
      </c>
      <c r="X64" s="16">
        <v>800</v>
      </c>
      <c r="Y64" s="17">
        <f t="shared" si="4"/>
        <v>8.0671576410547221</v>
      </c>
      <c r="Z64" s="14">
        <f t="shared" si="5"/>
        <v>0.83721718174085624</v>
      </c>
      <c r="AA64" s="14"/>
      <c r="AB64" s="14"/>
      <c r="AC64" s="14"/>
      <c r="AD64" s="14">
        <f>VLOOKUP(A:A,[4]TDSheet!$A:$D,4,0)</f>
        <v>828</v>
      </c>
      <c r="AE64" s="14">
        <f>VLOOKUP(A:A,[1]TDSheet!$A:$AF,32,0)</f>
        <v>642.6</v>
      </c>
      <c r="AF64" s="14">
        <f>VLOOKUP(A:A,[1]TDSheet!$A:$AG,33,0)</f>
        <v>706.8</v>
      </c>
      <c r="AG64" s="14">
        <f>VLOOKUP(A:A,[1]TDSheet!$A:$W,23,0)</f>
        <v>724.4</v>
      </c>
      <c r="AH64" s="14">
        <f>VLOOKUP(A:A,[3]TDSheet!$A:$D,4,0)</f>
        <v>892</v>
      </c>
      <c r="AI64" s="14">
        <f>VLOOKUP(A:A,[1]TDSheet!$A:$AI,35,0)</f>
        <v>0</v>
      </c>
      <c r="AJ64" s="14">
        <f t="shared" si="6"/>
        <v>672</v>
      </c>
      <c r="AK64" s="14">
        <f t="shared" si="7"/>
        <v>0</v>
      </c>
      <c r="AL64" s="14">
        <f t="shared" si="8"/>
        <v>240</v>
      </c>
      <c r="AM64" s="14">
        <f t="shared" si="9"/>
        <v>320</v>
      </c>
      <c r="AN64" s="14"/>
      <c r="AO64" s="14"/>
      <c r="AP64" s="14"/>
    </row>
    <row r="65" spans="1:42" s="1" customFormat="1" ht="11.1" customHeight="1" outlineLevel="1" x14ac:dyDescent="0.2">
      <c r="A65" s="7" t="s">
        <v>68</v>
      </c>
      <c r="B65" s="7" t="s">
        <v>12</v>
      </c>
      <c r="C65" s="8">
        <v>944</v>
      </c>
      <c r="D65" s="8">
        <v>2862</v>
      </c>
      <c r="E65" s="8">
        <v>3203</v>
      </c>
      <c r="F65" s="8">
        <v>499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3618</v>
      </c>
      <c r="K65" s="14">
        <f t="shared" si="2"/>
        <v>-415</v>
      </c>
      <c r="L65" s="14">
        <f>VLOOKUP(A:A,[1]TDSheet!$A:$M,13,0)</f>
        <v>800</v>
      </c>
      <c r="M65" s="14">
        <f>VLOOKUP(A:A,[1]TDSheet!$A:$X,24,0)</f>
        <v>700</v>
      </c>
      <c r="N65" s="14">
        <f>VLOOKUP(A:A,[1]TDSheet!$A:$N,14,0)</f>
        <v>600</v>
      </c>
      <c r="O65" s="14">
        <f>VLOOKUP(A:A,[1]TDSheet!$A:$V,22,0)</f>
        <v>1100</v>
      </c>
      <c r="P65" s="14"/>
      <c r="Q65" s="14"/>
      <c r="R65" s="14"/>
      <c r="S65" s="14"/>
      <c r="T65" s="14"/>
      <c r="U65" s="16"/>
      <c r="V65" s="16">
        <v>750</v>
      </c>
      <c r="W65" s="14">
        <f t="shared" si="3"/>
        <v>640.6</v>
      </c>
      <c r="X65" s="16">
        <v>700</v>
      </c>
      <c r="Y65" s="17">
        <f t="shared" si="4"/>
        <v>8.0377770839837641</v>
      </c>
      <c r="Z65" s="14">
        <f t="shared" si="5"/>
        <v>0.77895722759912578</v>
      </c>
      <c r="AA65" s="14"/>
      <c r="AB65" s="14"/>
      <c r="AC65" s="14"/>
      <c r="AD65" s="14">
        <v>0</v>
      </c>
      <c r="AE65" s="14">
        <f>VLOOKUP(A:A,[1]TDSheet!$A:$AF,32,0)</f>
        <v>593.6</v>
      </c>
      <c r="AF65" s="14">
        <f>VLOOKUP(A:A,[1]TDSheet!$A:$AG,33,0)</f>
        <v>643</v>
      </c>
      <c r="AG65" s="14">
        <f>VLOOKUP(A:A,[1]TDSheet!$A:$W,23,0)</f>
        <v>631.20000000000005</v>
      </c>
      <c r="AH65" s="14">
        <f>VLOOKUP(A:A,[3]TDSheet!$A:$D,4,0)</f>
        <v>845</v>
      </c>
      <c r="AI65" s="14">
        <f>VLOOKUP(A:A,[1]TDSheet!$A:$AI,35,0)</f>
        <v>0</v>
      </c>
      <c r="AJ65" s="14">
        <f t="shared" si="6"/>
        <v>0</v>
      </c>
      <c r="AK65" s="14">
        <f t="shared" si="7"/>
        <v>0</v>
      </c>
      <c r="AL65" s="14">
        <f t="shared" si="8"/>
        <v>300</v>
      </c>
      <c r="AM65" s="14">
        <f t="shared" si="9"/>
        <v>280</v>
      </c>
      <c r="AN65" s="14"/>
      <c r="AO65" s="14"/>
      <c r="AP65" s="14"/>
    </row>
    <row r="66" spans="1:42" s="1" customFormat="1" ht="21.95" customHeight="1" outlineLevel="1" x14ac:dyDescent="0.2">
      <c r="A66" s="7" t="s">
        <v>69</v>
      </c>
      <c r="B66" s="7" t="s">
        <v>8</v>
      </c>
      <c r="C66" s="8">
        <v>108.613</v>
      </c>
      <c r="D66" s="8">
        <v>1337.818</v>
      </c>
      <c r="E66" s="8">
        <v>1197.623</v>
      </c>
      <c r="F66" s="8">
        <v>211.04599999999999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1301.5229999999999</v>
      </c>
      <c r="K66" s="14">
        <f t="shared" si="2"/>
        <v>-103.89999999999986</v>
      </c>
      <c r="L66" s="14">
        <f>VLOOKUP(A:A,[1]TDSheet!$A:$M,13,0)</f>
        <v>300</v>
      </c>
      <c r="M66" s="14">
        <f>VLOOKUP(A:A,[1]TDSheet!$A:$X,24,0)</f>
        <v>250</v>
      </c>
      <c r="N66" s="14">
        <f>VLOOKUP(A:A,[1]TDSheet!$A:$N,14,0)</f>
        <v>320</v>
      </c>
      <c r="O66" s="14">
        <f>VLOOKUP(A:A,[1]TDSheet!$A:$V,22,0)</f>
        <v>250</v>
      </c>
      <c r="P66" s="14"/>
      <c r="Q66" s="14"/>
      <c r="R66" s="14"/>
      <c r="S66" s="14"/>
      <c r="T66" s="14"/>
      <c r="U66" s="16"/>
      <c r="V66" s="16">
        <v>350</v>
      </c>
      <c r="W66" s="14">
        <f t="shared" si="3"/>
        <v>239.52460000000002</v>
      </c>
      <c r="X66" s="16">
        <v>250</v>
      </c>
      <c r="Y66" s="17">
        <f t="shared" si="4"/>
        <v>8.0619944673741237</v>
      </c>
      <c r="Z66" s="14">
        <f t="shared" si="5"/>
        <v>0.88110365281895875</v>
      </c>
      <c r="AA66" s="14"/>
      <c r="AB66" s="14"/>
      <c r="AC66" s="14"/>
      <c r="AD66" s="14">
        <v>0</v>
      </c>
      <c r="AE66" s="14">
        <f>VLOOKUP(A:A,[1]TDSheet!$A:$AF,32,0)</f>
        <v>113.0308</v>
      </c>
      <c r="AF66" s="14">
        <f>VLOOKUP(A:A,[1]TDSheet!$A:$AG,33,0)</f>
        <v>203.49520000000001</v>
      </c>
      <c r="AG66" s="14">
        <f>VLOOKUP(A:A,[1]TDSheet!$A:$W,23,0)</f>
        <v>223.87299999999999</v>
      </c>
      <c r="AH66" s="14">
        <f>VLOOKUP(A:A,[3]TDSheet!$A:$D,4,0)</f>
        <v>293.21699999999998</v>
      </c>
      <c r="AI66" s="14" t="str">
        <f>VLOOKUP(A:A,[1]TDSheet!$A:$AI,35,0)</f>
        <v>сниж</v>
      </c>
      <c r="AJ66" s="14">
        <f t="shared" si="6"/>
        <v>0</v>
      </c>
      <c r="AK66" s="14">
        <f t="shared" si="7"/>
        <v>0</v>
      </c>
      <c r="AL66" s="14">
        <f t="shared" si="8"/>
        <v>350</v>
      </c>
      <c r="AM66" s="14">
        <f t="shared" si="9"/>
        <v>250</v>
      </c>
      <c r="AN66" s="14"/>
      <c r="AO66" s="14"/>
      <c r="AP66" s="14"/>
    </row>
    <row r="67" spans="1:42" s="1" customFormat="1" ht="11.1" customHeight="1" outlineLevel="1" x14ac:dyDescent="0.2">
      <c r="A67" s="7" t="s">
        <v>70</v>
      </c>
      <c r="B67" s="7" t="s">
        <v>8</v>
      </c>
      <c r="C67" s="8">
        <v>146.99600000000001</v>
      </c>
      <c r="D67" s="8">
        <v>211.64400000000001</v>
      </c>
      <c r="E67" s="8">
        <v>257.02800000000002</v>
      </c>
      <c r="F67" s="8">
        <v>97.051000000000002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266.84100000000001</v>
      </c>
      <c r="K67" s="14">
        <f t="shared" si="2"/>
        <v>-9.8129999999999882</v>
      </c>
      <c r="L67" s="14">
        <f>VLOOKUP(A:A,[1]TDSheet!$A:$M,13,0)</f>
        <v>50</v>
      </c>
      <c r="M67" s="14">
        <f>VLOOKUP(A:A,[1]TDSheet!$A:$X,24,0)</f>
        <v>50</v>
      </c>
      <c r="N67" s="14">
        <f>VLOOKUP(A:A,[1]TDSheet!$A:$N,14,0)</f>
        <v>80</v>
      </c>
      <c r="O67" s="14">
        <f>VLOOKUP(A:A,[1]TDSheet!$A:$V,22,0)</f>
        <v>50</v>
      </c>
      <c r="P67" s="14"/>
      <c r="Q67" s="14"/>
      <c r="R67" s="14"/>
      <c r="S67" s="14"/>
      <c r="T67" s="14"/>
      <c r="U67" s="16"/>
      <c r="V67" s="16">
        <v>50</v>
      </c>
      <c r="W67" s="14">
        <f t="shared" si="3"/>
        <v>51.405600000000007</v>
      </c>
      <c r="X67" s="16">
        <v>50</v>
      </c>
      <c r="Y67" s="17">
        <f t="shared" si="4"/>
        <v>8.3074801188975513</v>
      </c>
      <c r="Z67" s="14">
        <f t="shared" si="5"/>
        <v>1.8879460603514011</v>
      </c>
      <c r="AA67" s="14"/>
      <c r="AB67" s="14"/>
      <c r="AC67" s="14"/>
      <c r="AD67" s="14">
        <v>0</v>
      </c>
      <c r="AE67" s="14">
        <f>VLOOKUP(A:A,[1]TDSheet!$A:$AF,32,0)</f>
        <v>54.392200000000003</v>
      </c>
      <c r="AF67" s="14">
        <f>VLOOKUP(A:A,[1]TDSheet!$A:$AG,33,0)</f>
        <v>57.318200000000004</v>
      </c>
      <c r="AG67" s="14">
        <f>VLOOKUP(A:A,[1]TDSheet!$A:$W,23,0)</f>
        <v>50.189</v>
      </c>
      <c r="AH67" s="14">
        <f>VLOOKUP(A:A,[3]TDSheet!$A:$D,4,0)</f>
        <v>41.091000000000001</v>
      </c>
      <c r="AI67" s="14" t="e">
        <f>VLOOKUP(A:A,[1]TDSheet!$A:$AI,35,0)</f>
        <v>#N/A</v>
      </c>
      <c r="AJ67" s="14">
        <f t="shared" si="6"/>
        <v>0</v>
      </c>
      <c r="AK67" s="14">
        <f t="shared" si="7"/>
        <v>0</v>
      </c>
      <c r="AL67" s="14">
        <f t="shared" si="8"/>
        <v>50</v>
      </c>
      <c r="AM67" s="14">
        <f t="shared" si="9"/>
        <v>50</v>
      </c>
      <c r="AN67" s="14"/>
      <c r="AO67" s="14"/>
      <c r="AP67" s="14"/>
    </row>
    <row r="68" spans="1:42" s="1" customFormat="1" ht="11.1" customHeight="1" outlineLevel="1" x14ac:dyDescent="0.2">
      <c r="A68" s="7" t="s">
        <v>71</v>
      </c>
      <c r="B68" s="7" t="s">
        <v>8</v>
      </c>
      <c r="C68" s="8">
        <v>1027.7380000000001</v>
      </c>
      <c r="D68" s="8">
        <v>215.477</v>
      </c>
      <c r="E68" s="8">
        <v>685.803</v>
      </c>
      <c r="F68" s="8">
        <v>551.12699999999995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671.54700000000003</v>
      </c>
      <c r="K68" s="14">
        <f t="shared" ref="K68:K111" si="10">E68-J68</f>
        <v>14.255999999999972</v>
      </c>
      <c r="L68" s="14">
        <f>VLOOKUP(A:A,[1]TDSheet!$A:$M,13,0)</f>
        <v>0</v>
      </c>
      <c r="M68" s="14">
        <f>VLOOKUP(A:A,[1]TDSheet!$A:$X,24,0)</f>
        <v>50</v>
      </c>
      <c r="N68" s="14">
        <f>VLOOKUP(A:A,[1]TDSheet!$A:$N,14,0)</f>
        <v>0</v>
      </c>
      <c r="O68" s="14">
        <f>VLOOKUP(A:A,[1]TDSheet!$A:$V,22,0)</f>
        <v>0</v>
      </c>
      <c r="P68" s="14"/>
      <c r="Q68" s="14"/>
      <c r="R68" s="14"/>
      <c r="S68" s="14"/>
      <c r="T68" s="14"/>
      <c r="U68" s="16">
        <v>180</v>
      </c>
      <c r="V68" s="16">
        <v>180</v>
      </c>
      <c r="W68" s="14">
        <f t="shared" si="3"/>
        <v>137.16059999999999</v>
      </c>
      <c r="X68" s="16">
        <v>140</v>
      </c>
      <c r="Y68" s="17">
        <f t="shared" si="4"/>
        <v>8.0280124175601451</v>
      </c>
      <c r="Z68" s="14">
        <f t="shared" si="5"/>
        <v>4.018114531432496</v>
      </c>
      <c r="AA68" s="14"/>
      <c r="AB68" s="14"/>
      <c r="AC68" s="14"/>
      <c r="AD68" s="14">
        <v>0</v>
      </c>
      <c r="AE68" s="14">
        <f>VLOOKUP(A:A,[1]TDSheet!$A:$AF,32,0)</f>
        <v>270.20060000000001</v>
      </c>
      <c r="AF68" s="14">
        <f>VLOOKUP(A:A,[1]TDSheet!$A:$AG,33,0)</f>
        <v>185.89339999999999</v>
      </c>
      <c r="AG68" s="14">
        <f>VLOOKUP(A:A,[1]TDSheet!$A:$W,23,0)</f>
        <v>116.33019999999999</v>
      </c>
      <c r="AH68" s="14">
        <f>VLOOKUP(A:A,[3]TDSheet!$A:$D,4,0)</f>
        <v>115.465</v>
      </c>
      <c r="AI68" s="14" t="str">
        <f>VLOOKUP(A:A,[1]TDSheet!$A:$AI,35,0)</f>
        <v>оконч</v>
      </c>
      <c r="AJ68" s="14">
        <f t="shared" si="6"/>
        <v>0</v>
      </c>
      <c r="AK68" s="14">
        <f t="shared" si="7"/>
        <v>180</v>
      </c>
      <c r="AL68" s="14">
        <f t="shared" si="8"/>
        <v>180</v>
      </c>
      <c r="AM68" s="14">
        <f t="shared" si="9"/>
        <v>140</v>
      </c>
      <c r="AN68" s="14"/>
      <c r="AO68" s="14"/>
      <c r="AP68" s="14"/>
    </row>
    <row r="69" spans="1:42" s="1" customFormat="1" ht="11.1" customHeight="1" outlineLevel="1" x14ac:dyDescent="0.2">
      <c r="A69" s="7" t="s">
        <v>72</v>
      </c>
      <c r="B69" s="7" t="s">
        <v>8</v>
      </c>
      <c r="C69" s="8">
        <v>155.285</v>
      </c>
      <c r="D69" s="8">
        <v>300.42</v>
      </c>
      <c r="E69" s="8">
        <v>305.67899999999997</v>
      </c>
      <c r="F69" s="8">
        <v>141.601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338.11799999999999</v>
      </c>
      <c r="K69" s="14">
        <f t="shared" si="10"/>
        <v>-32.439000000000021</v>
      </c>
      <c r="L69" s="14">
        <f>VLOOKUP(A:A,[1]TDSheet!$A:$M,13,0)</f>
        <v>80</v>
      </c>
      <c r="M69" s="14">
        <f>VLOOKUP(A:A,[1]TDSheet!$A:$X,24,0)</f>
        <v>50</v>
      </c>
      <c r="N69" s="14">
        <f>VLOOKUP(A:A,[1]TDSheet!$A:$N,14,0)</f>
        <v>70</v>
      </c>
      <c r="O69" s="14">
        <f>VLOOKUP(A:A,[1]TDSheet!$A:$V,22,0)</f>
        <v>100</v>
      </c>
      <c r="P69" s="14"/>
      <c r="Q69" s="14"/>
      <c r="R69" s="14"/>
      <c r="S69" s="14"/>
      <c r="T69" s="14"/>
      <c r="U69" s="16"/>
      <c r="V69" s="16"/>
      <c r="W69" s="14">
        <f t="shared" si="3"/>
        <v>61.135799999999996</v>
      </c>
      <c r="X69" s="16">
        <v>50</v>
      </c>
      <c r="Y69" s="17">
        <f t="shared" si="4"/>
        <v>8.0411313829213</v>
      </c>
      <c r="Z69" s="14">
        <f t="shared" si="5"/>
        <v>2.316171539425345</v>
      </c>
      <c r="AA69" s="14"/>
      <c r="AB69" s="14"/>
      <c r="AC69" s="14"/>
      <c r="AD69" s="14">
        <v>0</v>
      </c>
      <c r="AE69" s="14">
        <f>VLOOKUP(A:A,[1]TDSheet!$A:$AF,32,0)</f>
        <v>74.748800000000003</v>
      </c>
      <c r="AF69" s="14">
        <f>VLOOKUP(A:A,[1]TDSheet!$A:$AG,33,0)</f>
        <v>68.928399999999996</v>
      </c>
      <c r="AG69" s="14">
        <f>VLOOKUP(A:A,[1]TDSheet!$A:$W,23,0)</f>
        <v>66.766199999999998</v>
      </c>
      <c r="AH69" s="14">
        <f>VLOOKUP(A:A,[3]TDSheet!$A:$D,4,0)</f>
        <v>43.344000000000001</v>
      </c>
      <c r="AI69" s="14" t="e">
        <f>VLOOKUP(A:A,[1]TDSheet!$A:$AI,35,0)</f>
        <v>#N/A</v>
      </c>
      <c r="AJ69" s="14">
        <f t="shared" si="6"/>
        <v>0</v>
      </c>
      <c r="AK69" s="14">
        <f t="shared" si="7"/>
        <v>0</v>
      </c>
      <c r="AL69" s="14">
        <f t="shared" si="8"/>
        <v>0</v>
      </c>
      <c r="AM69" s="14">
        <f t="shared" si="9"/>
        <v>50</v>
      </c>
      <c r="AN69" s="14"/>
      <c r="AO69" s="14"/>
      <c r="AP69" s="14"/>
    </row>
    <row r="70" spans="1:42" s="1" customFormat="1" ht="11.1" customHeight="1" outlineLevel="1" x14ac:dyDescent="0.2">
      <c r="A70" s="7" t="s">
        <v>73</v>
      </c>
      <c r="B70" s="7" t="s">
        <v>12</v>
      </c>
      <c r="C70" s="8">
        <v>128</v>
      </c>
      <c r="D70" s="8">
        <v>120</v>
      </c>
      <c r="E70" s="8">
        <v>155</v>
      </c>
      <c r="F70" s="8">
        <v>93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4">
        <f>VLOOKUP(A:A,[2]TDSheet!$A:$F,6,0)</f>
        <v>164.6</v>
      </c>
      <c r="K70" s="14">
        <f t="shared" si="10"/>
        <v>-9.5999999999999943</v>
      </c>
      <c r="L70" s="14">
        <f>VLOOKUP(A:A,[1]TDSheet!$A:$M,13,0)</f>
        <v>0</v>
      </c>
      <c r="M70" s="14">
        <f>VLOOKUP(A:A,[1]TDSheet!$A:$X,24,0)</f>
        <v>50</v>
      </c>
      <c r="N70" s="14">
        <f>VLOOKUP(A:A,[1]TDSheet!$A:$N,14,0)</f>
        <v>40</v>
      </c>
      <c r="O70" s="14">
        <f>VLOOKUP(A:A,[1]TDSheet!$A:$V,22,0)</f>
        <v>20</v>
      </c>
      <c r="P70" s="14"/>
      <c r="Q70" s="14"/>
      <c r="R70" s="14"/>
      <c r="S70" s="14"/>
      <c r="T70" s="14"/>
      <c r="U70" s="16"/>
      <c r="V70" s="16">
        <v>30</v>
      </c>
      <c r="W70" s="14">
        <f t="shared" si="3"/>
        <v>31</v>
      </c>
      <c r="X70" s="16">
        <v>30</v>
      </c>
      <c r="Y70" s="17">
        <f t="shared" si="4"/>
        <v>8.4838709677419359</v>
      </c>
      <c r="Z70" s="14">
        <f t="shared" si="5"/>
        <v>3</v>
      </c>
      <c r="AA70" s="14"/>
      <c r="AB70" s="14"/>
      <c r="AC70" s="14"/>
      <c r="AD70" s="14">
        <v>0</v>
      </c>
      <c r="AE70" s="14">
        <f>VLOOKUP(A:A,[1]TDSheet!$A:$AF,32,0)</f>
        <v>27</v>
      </c>
      <c r="AF70" s="14">
        <f>VLOOKUP(A:A,[1]TDSheet!$A:$AG,33,0)</f>
        <v>36.6</v>
      </c>
      <c r="AG70" s="14">
        <f>VLOOKUP(A:A,[1]TDSheet!$A:$W,23,0)</f>
        <v>28.8</v>
      </c>
      <c r="AH70" s="14">
        <f>VLOOKUP(A:A,[3]TDSheet!$A:$D,4,0)</f>
        <v>47</v>
      </c>
      <c r="AI70" s="14">
        <f>VLOOKUP(A:A,[1]TDSheet!$A:$AI,35,0)</f>
        <v>0</v>
      </c>
      <c r="AJ70" s="14">
        <f t="shared" si="6"/>
        <v>0</v>
      </c>
      <c r="AK70" s="14">
        <f t="shared" si="7"/>
        <v>0</v>
      </c>
      <c r="AL70" s="14">
        <f t="shared" si="8"/>
        <v>18</v>
      </c>
      <c r="AM70" s="14">
        <f t="shared" si="9"/>
        <v>18</v>
      </c>
      <c r="AN70" s="14"/>
      <c r="AO70" s="14"/>
      <c r="AP70" s="14"/>
    </row>
    <row r="71" spans="1:42" s="1" customFormat="1" ht="11.1" customHeight="1" outlineLevel="1" x14ac:dyDescent="0.2">
      <c r="A71" s="7" t="s">
        <v>74</v>
      </c>
      <c r="B71" s="7" t="s">
        <v>12</v>
      </c>
      <c r="C71" s="8">
        <v>579</v>
      </c>
      <c r="D71" s="8">
        <v>7</v>
      </c>
      <c r="E71" s="8">
        <v>371</v>
      </c>
      <c r="F71" s="8">
        <v>215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461.6</v>
      </c>
      <c r="K71" s="14">
        <f t="shared" si="10"/>
        <v>-90.600000000000023</v>
      </c>
      <c r="L71" s="14">
        <f>VLOOKUP(A:A,[1]TDSheet!$A:$M,13,0)</f>
        <v>30</v>
      </c>
      <c r="M71" s="14">
        <f>VLOOKUP(A:A,[1]TDSheet!$A:$X,24,0)</f>
        <v>30</v>
      </c>
      <c r="N71" s="14">
        <f>VLOOKUP(A:A,[1]TDSheet!$A:$N,14,0)</f>
        <v>50</v>
      </c>
      <c r="O71" s="14">
        <f>VLOOKUP(A:A,[1]TDSheet!$A:$V,22,0)</f>
        <v>0</v>
      </c>
      <c r="P71" s="14"/>
      <c r="Q71" s="14"/>
      <c r="R71" s="14"/>
      <c r="S71" s="14"/>
      <c r="T71" s="14"/>
      <c r="U71" s="16">
        <v>100</v>
      </c>
      <c r="V71" s="16">
        <v>100</v>
      </c>
      <c r="W71" s="14">
        <f t="shared" si="3"/>
        <v>74.2</v>
      </c>
      <c r="X71" s="16">
        <v>70</v>
      </c>
      <c r="Y71" s="17">
        <f t="shared" si="4"/>
        <v>8.0188679245283012</v>
      </c>
      <c r="Z71" s="14">
        <f t="shared" si="5"/>
        <v>2.8975741239892181</v>
      </c>
      <c r="AA71" s="14"/>
      <c r="AB71" s="14"/>
      <c r="AC71" s="14"/>
      <c r="AD71" s="14">
        <v>0</v>
      </c>
      <c r="AE71" s="14">
        <f>VLOOKUP(A:A,[1]TDSheet!$A:$AF,32,0)</f>
        <v>69.2</v>
      </c>
      <c r="AF71" s="14">
        <f>VLOOKUP(A:A,[1]TDSheet!$A:$AG,33,0)</f>
        <v>60.2</v>
      </c>
      <c r="AG71" s="14">
        <f>VLOOKUP(A:A,[1]TDSheet!$A:$W,23,0)</f>
        <v>54.8</v>
      </c>
      <c r="AH71" s="14">
        <f>VLOOKUP(A:A,[3]TDSheet!$A:$D,4,0)</f>
        <v>57</v>
      </c>
      <c r="AI71" s="14" t="str">
        <f>VLOOKUP(A:A,[1]TDSheet!$A:$AI,35,0)</f>
        <v>ябиюль</v>
      </c>
      <c r="AJ71" s="14">
        <f t="shared" si="6"/>
        <v>0</v>
      </c>
      <c r="AK71" s="14">
        <f t="shared" si="7"/>
        <v>60</v>
      </c>
      <c r="AL71" s="14">
        <f t="shared" si="8"/>
        <v>60</v>
      </c>
      <c r="AM71" s="14">
        <f t="shared" si="9"/>
        <v>42</v>
      </c>
      <c r="AN71" s="14"/>
      <c r="AO71" s="14"/>
      <c r="AP71" s="14"/>
    </row>
    <row r="72" spans="1:42" s="1" customFormat="1" ht="11.1" customHeight="1" outlineLevel="1" x14ac:dyDescent="0.2">
      <c r="A72" s="7" t="s">
        <v>75</v>
      </c>
      <c r="B72" s="7" t="s">
        <v>12</v>
      </c>
      <c r="C72" s="8">
        <v>158</v>
      </c>
      <c r="D72" s="8">
        <v>702</v>
      </c>
      <c r="E72" s="8">
        <v>646</v>
      </c>
      <c r="F72" s="8">
        <v>192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802.9</v>
      </c>
      <c r="K72" s="14">
        <f t="shared" si="10"/>
        <v>-156.89999999999998</v>
      </c>
      <c r="L72" s="14">
        <f>VLOOKUP(A:A,[1]TDSheet!$A:$M,13,0)</f>
        <v>130</v>
      </c>
      <c r="M72" s="14">
        <f>VLOOKUP(A:A,[1]TDSheet!$A:$X,24,0)</f>
        <v>90</v>
      </c>
      <c r="N72" s="14">
        <f>VLOOKUP(A:A,[1]TDSheet!$A:$N,14,0)</f>
        <v>50</v>
      </c>
      <c r="O72" s="14">
        <f>VLOOKUP(A:A,[1]TDSheet!$A:$V,22,0)</f>
        <v>50</v>
      </c>
      <c r="P72" s="14"/>
      <c r="Q72" s="14"/>
      <c r="R72" s="14"/>
      <c r="S72" s="14"/>
      <c r="T72" s="14"/>
      <c r="U72" s="16">
        <v>200</v>
      </c>
      <c r="V72" s="16">
        <v>200</v>
      </c>
      <c r="W72" s="14">
        <f t="shared" ref="W72:W111" si="11">(E72-AD72)/5</f>
        <v>129.19999999999999</v>
      </c>
      <c r="X72" s="16">
        <v>130</v>
      </c>
      <c r="Y72" s="17">
        <f t="shared" ref="Y72:Y111" si="12">(F72+L72+M72+N72+O72+U72+V72+X72)/W72</f>
        <v>8.0650154798761609</v>
      </c>
      <c r="Z72" s="14">
        <f t="shared" ref="Z72:Z111" si="13">F72/W72</f>
        <v>1.4860681114551084</v>
      </c>
      <c r="AA72" s="14"/>
      <c r="AB72" s="14"/>
      <c r="AC72" s="14"/>
      <c r="AD72" s="14">
        <v>0</v>
      </c>
      <c r="AE72" s="14">
        <f>VLOOKUP(A:A,[1]TDSheet!$A:$AF,32,0)</f>
        <v>114.4</v>
      </c>
      <c r="AF72" s="14">
        <f>VLOOKUP(A:A,[1]TDSheet!$A:$AG,33,0)</f>
        <v>131</v>
      </c>
      <c r="AG72" s="14">
        <f>VLOOKUP(A:A,[1]TDSheet!$A:$W,23,0)</f>
        <v>109.6</v>
      </c>
      <c r="AH72" s="14">
        <f>VLOOKUP(A:A,[3]TDSheet!$A:$D,4,0)</f>
        <v>198</v>
      </c>
      <c r="AI72" s="14" t="str">
        <f>VLOOKUP(A:A,[1]TDSheet!$A:$AI,35,0)</f>
        <v>продиюль</v>
      </c>
      <c r="AJ72" s="14">
        <f t="shared" ref="AJ72:AJ111" si="14">T72*H72</f>
        <v>0</v>
      </c>
      <c r="AK72" s="14">
        <f t="shared" ref="AK72:AK111" si="15">U72*H72</f>
        <v>120</v>
      </c>
      <c r="AL72" s="14">
        <f t="shared" ref="AL72:AL111" si="16">V72*H72</f>
        <v>120</v>
      </c>
      <c r="AM72" s="14">
        <f t="shared" ref="AM72:AM111" si="17">X72*H72</f>
        <v>78</v>
      </c>
      <c r="AN72" s="14"/>
      <c r="AO72" s="14"/>
      <c r="AP72" s="14"/>
    </row>
    <row r="73" spans="1:42" s="1" customFormat="1" ht="11.1" customHeight="1" outlineLevel="1" x14ac:dyDescent="0.2">
      <c r="A73" s="7" t="s">
        <v>76</v>
      </c>
      <c r="B73" s="7" t="s">
        <v>8</v>
      </c>
      <c r="C73" s="8">
        <v>44.97</v>
      </c>
      <c r="D73" s="8">
        <v>138.33799999999999</v>
      </c>
      <c r="E73" s="8">
        <v>150.31700000000001</v>
      </c>
      <c r="F73" s="8">
        <v>30.195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4">
        <f>VLOOKUP(A:A,[2]TDSheet!$A:$F,6,0)</f>
        <v>198.02199999999999</v>
      </c>
      <c r="K73" s="14">
        <f t="shared" si="10"/>
        <v>-47.704999999999984</v>
      </c>
      <c r="L73" s="14">
        <f>VLOOKUP(A:A,[1]TDSheet!$A:$M,13,0)</f>
        <v>50</v>
      </c>
      <c r="M73" s="14">
        <f>VLOOKUP(A:A,[1]TDSheet!$A:$X,24,0)</f>
        <v>30</v>
      </c>
      <c r="N73" s="14">
        <f>VLOOKUP(A:A,[1]TDSheet!$A:$N,14,0)</f>
        <v>40</v>
      </c>
      <c r="O73" s="14">
        <f>VLOOKUP(A:A,[1]TDSheet!$A:$V,22,0)</f>
        <v>30</v>
      </c>
      <c r="P73" s="14"/>
      <c r="Q73" s="14"/>
      <c r="R73" s="14"/>
      <c r="S73" s="14"/>
      <c r="T73" s="14"/>
      <c r="U73" s="16"/>
      <c r="V73" s="16">
        <v>30</v>
      </c>
      <c r="W73" s="14">
        <f t="shared" si="11"/>
        <v>30.063400000000001</v>
      </c>
      <c r="X73" s="16">
        <v>30</v>
      </c>
      <c r="Y73" s="17">
        <f t="shared" si="12"/>
        <v>7.9896152797088815</v>
      </c>
      <c r="Z73" s="14">
        <f t="shared" si="13"/>
        <v>1.0043774157280947</v>
      </c>
      <c r="AA73" s="14"/>
      <c r="AB73" s="14"/>
      <c r="AC73" s="14"/>
      <c r="AD73" s="14">
        <v>0</v>
      </c>
      <c r="AE73" s="14">
        <f>VLOOKUP(A:A,[1]TDSheet!$A:$AF,32,0)</f>
        <v>31.5212</v>
      </c>
      <c r="AF73" s="14">
        <f>VLOOKUP(A:A,[1]TDSheet!$A:$AG,33,0)</f>
        <v>32.44</v>
      </c>
      <c r="AG73" s="14">
        <f>VLOOKUP(A:A,[1]TDSheet!$A:$W,23,0)</f>
        <v>31.588000000000001</v>
      </c>
      <c r="AH73" s="14">
        <f>VLOOKUP(A:A,[3]TDSheet!$A:$D,4,0)</f>
        <v>36.326000000000001</v>
      </c>
      <c r="AI73" s="14" t="str">
        <f>VLOOKUP(A:A,[1]TDSheet!$A:$AI,35,0)</f>
        <v>зв</v>
      </c>
      <c r="AJ73" s="14">
        <f t="shared" si="14"/>
        <v>0</v>
      </c>
      <c r="AK73" s="14">
        <f t="shared" si="15"/>
        <v>0</v>
      </c>
      <c r="AL73" s="14">
        <f t="shared" si="16"/>
        <v>30</v>
      </c>
      <c r="AM73" s="14">
        <f t="shared" si="17"/>
        <v>30</v>
      </c>
      <c r="AN73" s="14"/>
      <c r="AO73" s="14"/>
      <c r="AP73" s="14"/>
    </row>
    <row r="74" spans="1:42" s="1" customFormat="1" ht="11.1" customHeight="1" outlineLevel="1" x14ac:dyDescent="0.2">
      <c r="A74" s="7" t="s">
        <v>77</v>
      </c>
      <c r="B74" s="7" t="s">
        <v>12</v>
      </c>
      <c r="C74" s="8">
        <v>375</v>
      </c>
      <c r="D74" s="8">
        <v>622</v>
      </c>
      <c r="E74" s="8">
        <v>850</v>
      </c>
      <c r="F74" s="8">
        <v>126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4">
        <f>VLOOKUP(A:A,[2]TDSheet!$A:$F,6,0)</f>
        <v>968</v>
      </c>
      <c r="K74" s="14">
        <f t="shared" si="10"/>
        <v>-118</v>
      </c>
      <c r="L74" s="14">
        <f>VLOOKUP(A:A,[1]TDSheet!$A:$M,13,0)</f>
        <v>180</v>
      </c>
      <c r="M74" s="14">
        <f>VLOOKUP(A:A,[1]TDSheet!$A:$X,24,0)</f>
        <v>150</v>
      </c>
      <c r="N74" s="14">
        <f>VLOOKUP(A:A,[1]TDSheet!$A:$N,14,0)</f>
        <v>150</v>
      </c>
      <c r="O74" s="14">
        <f>VLOOKUP(A:A,[1]TDSheet!$A:$V,22,0)</f>
        <v>120</v>
      </c>
      <c r="P74" s="14"/>
      <c r="Q74" s="14"/>
      <c r="R74" s="14"/>
      <c r="S74" s="14"/>
      <c r="T74" s="14"/>
      <c r="U74" s="16">
        <v>220</v>
      </c>
      <c r="V74" s="16">
        <v>240</v>
      </c>
      <c r="W74" s="14">
        <f t="shared" si="11"/>
        <v>170</v>
      </c>
      <c r="X74" s="16">
        <v>200</v>
      </c>
      <c r="Y74" s="17">
        <f t="shared" si="12"/>
        <v>8.1529411764705877</v>
      </c>
      <c r="Z74" s="14">
        <f t="shared" si="13"/>
        <v>0.74117647058823533</v>
      </c>
      <c r="AA74" s="14"/>
      <c r="AB74" s="14"/>
      <c r="AC74" s="14"/>
      <c r="AD74" s="14">
        <v>0</v>
      </c>
      <c r="AE74" s="14">
        <f>VLOOKUP(A:A,[1]TDSheet!$A:$AF,32,0)</f>
        <v>183.8</v>
      </c>
      <c r="AF74" s="14">
        <f>VLOOKUP(A:A,[1]TDSheet!$A:$AG,33,0)</f>
        <v>173.6</v>
      </c>
      <c r="AG74" s="14">
        <f>VLOOKUP(A:A,[1]TDSheet!$A:$W,23,0)</f>
        <v>146.6</v>
      </c>
      <c r="AH74" s="14">
        <f>VLOOKUP(A:A,[3]TDSheet!$A:$D,4,0)</f>
        <v>255</v>
      </c>
      <c r="AI74" s="14" t="str">
        <f>VLOOKUP(A:A,[1]TDSheet!$A:$AI,35,0)</f>
        <v>оконч</v>
      </c>
      <c r="AJ74" s="14">
        <f t="shared" si="14"/>
        <v>0</v>
      </c>
      <c r="AK74" s="14">
        <f t="shared" si="15"/>
        <v>132</v>
      </c>
      <c r="AL74" s="14">
        <f t="shared" si="16"/>
        <v>144</v>
      </c>
      <c r="AM74" s="14">
        <f t="shared" si="17"/>
        <v>120</v>
      </c>
      <c r="AN74" s="14"/>
      <c r="AO74" s="14"/>
      <c r="AP74" s="14"/>
    </row>
    <row r="75" spans="1:42" s="1" customFormat="1" ht="11.1" customHeight="1" outlineLevel="1" x14ac:dyDescent="0.2">
      <c r="A75" s="7" t="s">
        <v>78</v>
      </c>
      <c r="B75" s="7" t="s">
        <v>12</v>
      </c>
      <c r="C75" s="8">
        <v>281</v>
      </c>
      <c r="D75" s="8">
        <v>1017</v>
      </c>
      <c r="E75" s="8">
        <v>1122</v>
      </c>
      <c r="F75" s="8">
        <v>137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1288</v>
      </c>
      <c r="K75" s="14">
        <f t="shared" si="10"/>
        <v>-166</v>
      </c>
      <c r="L75" s="14">
        <f>VLOOKUP(A:A,[1]TDSheet!$A:$M,13,0)</f>
        <v>260</v>
      </c>
      <c r="M75" s="14">
        <f>VLOOKUP(A:A,[1]TDSheet!$A:$X,24,0)</f>
        <v>220</v>
      </c>
      <c r="N75" s="14">
        <f>VLOOKUP(A:A,[1]TDSheet!$A:$N,14,0)</f>
        <v>180</v>
      </c>
      <c r="O75" s="14">
        <f>VLOOKUP(A:A,[1]TDSheet!$A:$V,22,0)</f>
        <v>250</v>
      </c>
      <c r="P75" s="14"/>
      <c r="Q75" s="14"/>
      <c r="R75" s="14"/>
      <c r="S75" s="14"/>
      <c r="T75" s="14"/>
      <c r="U75" s="16">
        <v>220</v>
      </c>
      <c r="V75" s="16">
        <v>300</v>
      </c>
      <c r="W75" s="14">
        <f t="shared" si="11"/>
        <v>224.4</v>
      </c>
      <c r="X75" s="16">
        <v>220</v>
      </c>
      <c r="Y75" s="17">
        <f t="shared" si="12"/>
        <v>7.9634581105169335</v>
      </c>
      <c r="Z75" s="14">
        <f t="shared" si="13"/>
        <v>0.61051693404634577</v>
      </c>
      <c r="AA75" s="14"/>
      <c r="AB75" s="14"/>
      <c r="AC75" s="14"/>
      <c r="AD75" s="14">
        <v>0</v>
      </c>
      <c r="AE75" s="14">
        <f>VLOOKUP(A:A,[1]TDSheet!$A:$AF,32,0)</f>
        <v>186.4</v>
      </c>
      <c r="AF75" s="14">
        <f>VLOOKUP(A:A,[1]TDSheet!$A:$AG,33,0)</f>
        <v>206.6</v>
      </c>
      <c r="AG75" s="14">
        <f>VLOOKUP(A:A,[1]TDSheet!$A:$W,23,0)</f>
        <v>202.8</v>
      </c>
      <c r="AH75" s="14">
        <f>VLOOKUP(A:A,[3]TDSheet!$A:$D,4,0)</f>
        <v>308</v>
      </c>
      <c r="AI75" s="14">
        <f>VLOOKUP(A:A,[1]TDSheet!$A:$AI,35,0)</f>
        <v>0</v>
      </c>
      <c r="AJ75" s="14">
        <f t="shared" si="14"/>
        <v>0</v>
      </c>
      <c r="AK75" s="14">
        <f t="shared" si="15"/>
        <v>132</v>
      </c>
      <c r="AL75" s="14">
        <f t="shared" si="16"/>
        <v>180</v>
      </c>
      <c r="AM75" s="14">
        <f t="shared" si="17"/>
        <v>132</v>
      </c>
      <c r="AN75" s="14"/>
      <c r="AO75" s="14"/>
      <c r="AP75" s="14"/>
    </row>
    <row r="76" spans="1:42" s="1" customFormat="1" ht="11.1" customHeight="1" outlineLevel="1" x14ac:dyDescent="0.2">
      <c r="A76" s="7" t="s">
        <v>79</v>
      </c>
      <c r="B76" s="7" t="s">
        <v>12</v>
      </c>
      <c r="C76" s="8">
        <v>116</v>
      </c>
      <c r="D76" s="8">
        <v>611</v>
      </c>
      <c r="E76" s="8">
        <v>98</v>
      </c>
      <c r="F76" s="8">
        <v>2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4">
        <f>VLOOKUP(A:A,[2]TDSheet!$A:$F,6,0)</f>
        <v>736</v>
      </c>
      <c r="K76" s="14">
        <f t="shared" si="10"/>
        <v>-638</v>
      </c>
      <c r="L76" s="14">
        <f>VLOOKUP(A:A,[1]TDSheet!$A:$M,13,0)</f>
        <v>180</v>
      </c>
      <c r="M76" s="14">
        <f>VLOOKUP(A:A,[1]TDSheet!$A:$X,24,0)</f>
        <v>150</v>
      </c>
      <c r="N76" s="14">
        <f>VLOOKUP(A:A,[1]TDSheet!$A:$N,14,0)</f>
        <v>200</v>
      </c>
      <c r="O76" s="14">
        <f>VLOOKUP(A:A,[1]TDSheet!$A:$V,22,0)</f>
        <v>250</v>
      </c>
      <c r="P76" s="14"/>
      <c r="Q76" s="14"/>
      <c r="R76" s="14"/>
      <c r="S76" s="14"/>
      <c r="T76" s="14"/>
      <c r="U76" s="16">
        <v>50</v>
      </c>
      <c r="V76" s="16">
        <v>100</v>
      </c>
      <c r="W76" s="14">
        <f t="shared" si="11"/>
        <v>19.600000000000001</v>
      </c>
      <c r="X76" s="16">
        <v>100</v>
      </c>
      <c r="Y76" s="17">
        <f t="shared" si="12"/>
        <v>52.65306122448979</v>
      </c>
      <c r="Z76" s="14">
        <f t="shared" si="13"/>
        <v>0.1020408163265306</v>
      </c>
      <c r="AA76" s="14"/>
      <c r="AB76" s="14"/>
      <c r="AC76" s="14"/>
      <c r="AD76" s="14">
        <v>0</v>
      </c>
      <c r="AE76" s="14">
        <f>VLOOKUP(A:A,[1]TDSheet!$A:$AF,32,0)</f>
        <v>161.6</v>
      </c>
      <c r="AF76" s="14">
        <f>VLOOKUP(A:A,[1]TDSheet!$A:$AG,33,0)</f>
        <v>179.6</v>
      </c>
      <c r="AG76" s="14">
        <f>VLOOKUP(A:A,[1]TDSheet!$A:$W,23,0)</f>
        <v>102.4</v>
      </c>
      <c r="AH76" s="14">
        <f>VLOOKUP(A:A,[3]TDSheet!$A:$D,4,0)</f>
        <v>-1</v>
      </c>
      <c r="AI76" s="14">
        <f>VLOOKUP(A:A,[1]TDSheet!$A:$AI,35,0)</f>
        <v>0</v>
      </c>
      <c r="AJ76" s="14">
        <f t="shared" si="14"/>
        <v>0</v>
      </c>
      <c r="AK76" s="14">
        <f t="shared" si="15"/>
        <v>20</v>
      </c>
      <c r="AL76" s="14">
        <f t="shared" si="16"/>
        <v>40</v>
      </c>
      <c r="AM76" s="14">
        <f t="shared" si="17"/>
        <v>40</v>
      </c>
      <c r="AN76" s="14"/>
      <c r="AO76" s="14"/>
      <c r="AP76" s="14"/>
    </row>
    <row r="77" spans="1:42" s="1" customFormat="1" ht="11.1" customHeight="1" outlineLevel="1" x14ac:dyDescent="0.2">
      <c r="A77" s="7" t="s">
        <v>80</v>
      </c>
      <c r="B77" s="7" t="s">
        <v>12</v>
      </c>
      <c r="C77" s="8">
        <v>472</v>
      </c>
      <c r="D77" s="8">
        <v>724</v>
      </c>
      <c r="E77" s="8">
        <v>955</v>
      </c>
      <c r="F77" s="8">
        <v>225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4">
        <f>VLOOKUP(A:A,[2]TDSheet!$A:$F,6,0)</f>
        <v>1097</v>
      </c>
      <c r="K77" s="14">
        <f t="shared" si="10"/>
        <v>-142</v>
      </c>
      <c r="L77" s="14">
        <f>VLOOKUP(A:A,[1]TDSheet!$A:$M,13,0)</f>
        <v>200</v>
      </c>
      <c r="M77" s="14">
        <f>VLOOKUP(A:A,[1]TDSheet!$A:$X,24,0)</f>
        <v>150</v>
      </c>
      <c r="N77" s="14">
        <f>VLOOKUP(A:A,[1]TDSheet!$A:$N,14,0)</f>
        <v>200</v>
      </c>
      <c r="O77" s="14">
        <f>VLOOKUP(A:A,[1]TDSheet!$A:$V,22,0)</f>
        <v>220</v>
      </c>
      <c r="P77" s="14"/>
      <c r="Q77" s="14"/>
      <c r="R77" s="14"/>
      <c r="S77" s="14"/>
      <c r="T77" s="14"/>
      <c r="U77" s="16">
        <v>50</v>
      </c>
      <c r="V77" s="16">
        <v>150</v>
      </c>
      <c r="W77" s="14">
        <f t="shared" si="11"/>
        <v>191</v>
      </c>
      <c r="X77" s="16">
        <v>200</v>
      </c>
      <c r="Y77" s="17">
        <f t="shared" si="12"/>
        <v>7.3036649214659688</v>
      </c>
      <c r="Z77" s="14">
        <f t="shared" si="13"/>
        <v>1.1780104712041886</v>
      </c>
      <c r="AA77" s="14"/>
      <c r="AB77" s="14"/>
      <c r="AC77" s="14"/>
      <c r="AD77" s="14">
        <v>0</v>
      </c>
      <c r="AE77" s="14">
        <f>VLOOKUP(A:A,[1]TDSheet!$A:$AF,32,0)</f>
        <v>183.8</v>
      </c>
      <c r="AF77" s="14">
        <f>VLOOKUP(A:A,[1]TDSheet!$A:$AG,33,0)</f>
        <v>209.8</v>
      </c>
      <c r="AG77" s="14">
        <f>VLOOKUP(A:A,[1]TDSheet!$A:$W,23,0)</f>
        <v>181.6</v>
      </c>
      <c r="AH77" s="14">
        <f>VLOOKUP(A:A,[3]TDSheet!$A:$D,4,0)</f>
        <v>251</v>
      </c>
      <c r="AI77" s="14">
        <f>VLOOKUP(A:A,[1]TDSheet!$A:$AI,35,0)</f>
        <v>0</v>
      </c>
      <c r="AJ77" s="14">
        <f t="shared" si="14"/>
        <v>0</v>
      </c>
      <c r="AK77" s="14">
        <f t="shared" si="15"/>
        <v>16.5</v>
      </c>
      <c r="AL77" s="14">
        <f t="shared" si="16"/>
        <v>49.5</v>
      </c>
      <c r="AM77" s="14">
        <f t="shared" si="17"/>
        <v>66</v>
      </c>
      <c r="AN77" s="14"/>
      <c r="AO77" s="14"/>
      <c r="AP77" s="14"/>
    </row>
    <row r="78" spans="1:42" s="1" customFormat="1" ht="21.95" customHeight="1" outlineLevel="1" x14ac:dyDescent="0.2">
      <c r="A78" s="7" t="s">
        <v>81</v>
      </c>
      <c r="B78" s="7" t="s">
        <v>12</v>
      </c>
      <c r="C78" s="8">
        <v>325.27999999999997</v>
      </c>
      <c r="D78" s="8">
        <v>229</v>
      </c>
      <c r="E78" s="8">
        <v>499</v>
      </c>
      <c r="F78" s="8">
        <v>44.28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4">
        <f>VLOOKUP(A:A,[2]TDSheet!$A:$F,6,0)</f>
        <v>644</v>
      </c>
      <c r="K78" s="14">
        <f t="shared" si="10"/>
        <v>-145</v>
      </c>
      <c r="L78" s="14">
        <f>VLOOKUP(A:A,[1]TDSheet!$A:$M,13,0)</f>
        <v>100</v>
      </c>
      <c r="M78" s="14">
        <f>VLOOKUP(A:A,[1]TDSheet!$A:$X,24,0)</f>
        <v>100</v>
      </c>
      <c r="N78" s="14">
        <f>VLOOKUP(A:A,[1]TDSheet!$A:$N,14,0)</f>
        <v>180</v>
      </c>
      <c r="O78" s="14">
        <f>VLOOKUP(A:A,[1]TDSheet!$A:$V,22,0)</f>
        <v>200</v>
      </c>
      <c r="P78" s="14"/>
      <c r="Q78" s="14"/>
      <c r="R78" s="14"/>
      <c r="S78" s="14"/>
      <c r="T78" s="14"/>
      <c r="U78" s="16"/>
      <c r="V78" s="16">
        <v>100</v>
      </c>
      <c r="W78" s="14">
        <f t="shared" si="11"/>
        <v>99.8</v>
      </c>
      <c r="X78" s="16">
        <v>100</v>
      </c>
      <c r="Y78" s="17">
        <f t="shared" si="12"/>
        <v>8.2593186372745482</v>
      </c>
      <c r="Z78" s="14">
        <f t="shared" si="13"/>
        <v>0.44368737474949904</v>
      </c>
      <c r="AA78" s="14"/>
      <c r="AB78" s="14"/>
      <c r="AC78" s="14"/>
      <c r="AD78" s="14">
        <v>0</v>
      </c>
      <c r="AE78" s="14">
        <f>VLOOKUP(A:A,[1]TDSheet!$A:$AF,32,0)</f>
        <v>101</v>
      </c>
      <c r="AF78" s="14">
        <f>VLOOKUP(A:A,[1]TDSheet!$A:$AG,33,0)</f>
        <v>119.8</v>
      </c>
      <c r="AG78" s="14">
        <f>VLOOKUP(A:A,[1]TDSheet!$A:$W,23,0)</f>
        <v>104.4</v>
      </c>
      <c r="AH78" s="14">
        <f>VLOOKUP(A:A,[3]TDSheet!$A:$D,4,0)</f>
        <v>91</v>
      </c>
      <c r="AI78" s="14">
        <f>VLOOKUP(A:A,[1]TDSheet!$A:$AI,35,0)</f>
        <v>0</v>
      </c>
      <c r="AJ78" s="14">
        <f t="shared" si="14"/>
        <v>0</v>
      </c>
      <c r="AK78" s="14">
        <f t="shared" si="15"/>
        <v>0</v>
      </c>
      <c r="AL78" s="14">
        <f t="shared" si="16"/>
        <v>35</v>
      </c>
      <c r="AM78" s="14">
        <f t="shared" si="17"/>
        <v>35</v>
      </c>
      <c r="AN78" s="14"/>
      <c r="AO78" s="14"/>
      <c r="AP78" s="14"/>
    </row>
    <row r="79" spans="1:42" s="1" customFormat="1" ht="11.1" customHeight="1" outlineLevel="1" x14ac:dyDescent="0.2">
      <c r="A79" s="7" t="s">
        <v>82</v>
      </c>
      <c r="B79" s="7" t="s">
        <v>12</v>
      </c>
      <c r="C79" s="8">
        <v>46</v>
      </c>
      <c r="D79" s="8">
        <v>390</v>
      </c>
      <c r="E79" s="8">
        <v>355</v>
      </c>
      <c r="F79" s="8">
        <v>72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4">
        <f>VLOOKUP(A:A,[2]TDSheet!$A:$F,6,0)</f>
        <v>442</v>
      </c>
      <c r="K79" s="14">
        <f t="shared" si="10"/>
        <v>-87</v>
      </c>
      <c r="L79" s="14">
        <f>VLOOKUP(A:A,[1]TDSheet!$A:$M,13,0)</f>
        <v>60</v>
      </c>
      <c r="M79" s="14">
        <f>VLOOKUP(A:A,[1]TDSheet!$A:$X,24,0)</f>
        <v>50</v>
      </c>
      <c r="N79" s="14">
        <f>VLOOKUP(A:A,[1]TDSheet!$A:$N,14,0)</f>
        <v>30</v>
      </c>
      <c r="O79" s="14">
        <f>VLOOKUP(A:A,[1]TDSheet!$A:$V,22,0)</f>
        <v>50</v>
      </c>
      <c r="P79" s="14"/>
      <c r="Q79" s="14"/>
      <c r="R79" s="14"/>
      <c r="S79" s="14"/>
      <c r="T79" s="14"/>
      <c r="U79" s="16">
        <v>100</v>
      </c>
      <c r="V79" s="16">
        <v>120</v>
      </c>
      <c r="W79" s="14">
        <f t="shared" si="11"/>
        <v>71</v>
      </c>
      <c r="X79" s="16">
        <v>90</v>
      </c>
      <c r="Y79" s="17">
        <f t="shared" si="12"/>
        <v>8.056338028169014</v>
      </c>
      <c r="Z79" s="14">
        <f t="shared" si="13"/>
        <v>1.0140845070422535</v>
      </c>
      <c r="AA79" s="14"/>
      <c r="AB79" s="14"/>
      <c r="AC79" s="14"/>
      <c r="AD79" s="14">
        <v>0</v>
      </c>
      <c r="AE79" s="14">
        <f>VLOOKUP(A:A,[1]TDSheet!$A:$AF,32,0)</f>
        <v>54.8</v>
      </c>
      <c r="AF79" s="14">
        <f>VLOOKUP(A:A,[1]TDSheet!$A:$AG,33,0)</f>
        <v>67.8</v>
      </c>
      <c r="AG79" s="14">
        <f>VLOOKUP(A:A,[1]TDSheet!$A:$W,23,0)</f>
        <v>53.8</v>
      </c>
      <c r="AH79" s="14">
        <f>VLOOKUP(A:A,[3]TDSheet!$A:$D,4,0)</f>
        <v>68</v>
      </c>
      <c r="AI79" s="14">
        <f>VLOOKUP(A:A,[1]TDSheet!$A:$AI,35,0)</f>
        <v>0</v>
      </c>
      <c r="AJ79" s="14">
        <f t="shared" si="14"/>
        <v>0</v>
      </c>
      <c r="AK79" s="14">
        <f t="shared" si="15"/>
        <v>33</v>
      </c>
      <c r="AL79" s="14">
        <f t="shared" si="16"/>
        <v>39.6</v>
      </c>
      <c r="AM79" s="14">
        <f t="shared" si="17"/>
        <v>29.700000000000003</v>
      </c>
      <c r="AN79" s="14"/>
      <c r="AO79" s="14"/>
      <c r="AP79" s="14"/>
    </row>
    <row r="80" spans="1:42" s="1" customFormat="1" ht="11.1" customHeight="1" outlineLevel="1" x14ac:dyDescent="0.2">
      <c r="A80" s="7" t="s">
        <v>83</v>
      </c>
      <c r="B80" s="7" t="s">
        <v>12</v>
      </c>
      <c r="C80" s="8">
        <v>3345</v>
      </c>
      <c r="D80" s="8">
        <v>3689</v>
      </c>
      <c r="E80" s="8">
        <v>4435</v>
      </c>
      <c r="F80" s="8">
        <v>2482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4">
        <f>VLOOKUP(A:A,[2]TDSheet!$A:$F,6,0)</f>
        <v>4961</v>
      </c>
      <c r="K80" s="14">
        <f t="shared" si="10"/>
        <v>-526</v>
      </c>
      <c r="L80" s="14">
        <f>VLOOKUP(A:A,[1]TDSheet!$A:$M,13,0)</f>
        <v>0</v>
      </c>
      <c r="M80" s="14">
        <f>VLOOKUP(A:A,[1]TDSheet!$A:$X,24,0)</f>
        <v>800</v>
      </c>
      <c r="N80" s="14">
        <f>VLOOKUP(A:A,[1]TDSheet!$A:$N,14,0)</f>
        <v>0</v>
      </c>
      <c r="O80" s="14">
        <f>VLOOKUP(A:A,[1]TDSheet!$A:$V,22,0)</f>
        <v>500</v>
      </c>
      <c r="P80" s="14"/>
      <c r="Q80" s="14"/>
      <c r="R80" s="14"/>
      <c r="S80" s="14"/>
      <c r="T80" s="14">
        <v>1002</v>
      </c>
      <c r="U80" s="16">
        <v>500</v>
      </c>
      <c r="V80" s="16">
        <v>1100</v>
      </c>
      <c r="W80" s="14">
        <f t="shared" si="11"/>
        <v>769.4</v>
      </c>
      <c r="X80" s="16">
        <v>800</v>
      </c>
      <c r="Y80" s="17">
        <f t="shared" si="12"/>
        <v>8.0348323368858861</v>
      </c>
      <c r="Z80" s="14">
        <f t="shared" si="13"/>
        <v>3.2258903041330909</v>
      </c>
      <c r="AA80" s="14"/>
      <c r="AB80" s="14"/>
      <c r="AC80" s="14"/>
      <c r="AD80" s="14">
        <f>VLOOKUP(A:A,[4]TDSheet!$A:$D,4,0)</f>
        <v>588</v>
      </c>
      <c r="AE80" s="14">
        <f>VLOOKUP(A:A,[1]TDSheet!$A:$AF,32,0)</f>
        <v>1109</v>
      </c>
      <c r="AF80" s="14">
        <f>VLOOKUP(A:A,[1]TDSheet!$A:$AG,33,0)</f>
        <v>1023.6</v>
      </c>
      <c r="AG80" s="14">
        <f>VLOOKUP(A:A,[1]TDSheet!$A:$W,23,0)</f>
        <v>685.6</v>
      </c>
      <c r="AH80" s="14">
        <f>VLOOKUP(A:A,[3]TDSheet!$A:$D,4,0)</f>
        <v>1133</v>
      </c>
      <c r="AI80" s="14" t="str">
        <f>VLOOKUP(A:A,[1]TDSheet!$A:$AI,35,0)</f>
        <v>оконч</v>
      </c>
      <c r="AJ80" s="14">
        <f t="shared" si="14"/>
        <v>350.7</v>
      </c>
      <c r="AK80" s="14">
        <f t="shared" si="15"/>
        <v>175</v>
      </c>
      <c r="AL80" s="14">
        <f t="shared" si="16"/>
        <v>385</v>
      </c>
      <c r="AM80" s="14">
        <f t="shared" si="17"/>
        <v>280</v>
      </c>
      <c r="AN80" s="14"/>
      <c r="AO80" s="14"/>
      <c r="AP80" s="14"/>
    </row>
    <row r="81" spans="1:42" s="1" customFormat="1" ht="11.1" customHeight="1" outlineLevel="1" x14ac:dyDescent="0.2">
      <c r="A81" s="7" t="s">
        <v>84</v>
      </c>
      <c r="B81" s="7" t="s">
        <v>12</v>
      </c>
      <c r="C81" s="8">
        <v>3430</v>
      </c>
      <c r="D81" s="8">
        <v>11291</v>
      </c>
      <c r="E81" s="8">
        <v>12108</v>
      </c>
      <c r="F81" s="8">
        <v>2453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4">
        <f>VLOOKUP(A:A,[2]TDSheet!$A:$F,6,0)</f>
        <v>13585</v>
      </c>
      <c r="K81" s="14">
        <f t="shared" si="10"/>
        <v>-1477</v>
      </c>
      <c r="L81" s="14">
        <f>VLOOKUP(A:A,[1]TDSheet!$A:$M,13,0)</f>
        <v>2200</v>
      </c>
      <c r="M81" s="14">
        <f>VLOOKUP(A:A,[1]TDSheet!$A:$X,24,0)</f>
        <v>2000</v>
      </c>
      <c r="N81" s="14">
        <f>VLOOKUP(A:A,[1]TDSheet!$A:$N,14,0)</f>
        <v>1500</v>
      </c>
      <c r="O81" s="14">
        <f>VLOOKUP(A:A,[1]TDSheet!$A:$V,22,0)</f>
        <v>2000</v>
      </c>
      <c r="P81" s="14"/>
      <c r="Q81" s="14"/>
      <c r="R81" s="14"/>
      <c r="S81" s="14"/>
      <c r="T81" s="14">
        <v>3402</v>
      </c>
      <c r="U81" s="16">
        <v>500</v>
      </c>
      <c r="V81" s="16">
        <v>2100</v>
      </c>
      <c r="W81" s="14">
        <f t="shared" si="11"/>
        <v>1821.6</v>
      </c>
      <c r="X81" s="16">
        <v>1900</v>
      </c>
      <c r="Y81" s="17">
        <f t="shared" si="12"/>
        <v>8.0440272288098384</v>
      </c>
      <c r="Z81" s="14">
        <f t="shared" si="13"/>
        <v>1.3466183574879227</v>
      </c>
      <c r="AA81" s="14"/>
      <c r="AB81" s="14"/>
      <c r="AC81" s="14"/>
      <c r="AD81" s="14">
        <f>VLOOKUP(A:A,[4]TDSheet!$A:$D,4,0)</f>
        <v>3000</v>
      </c>
      <c r="AE81" s="14">
        <f>VLOOKUP(A:A,[1]TDSheet!$A:$AF,32,0)</f>
        <v>1529.4</v>
      </c>
      <c r="AF81" s="14">
        <f>VLOOKUP(A:A,[1]TDSheet!$A:$AG,33,0)</f>
        <v>1960.4</v>
      </c>
      <c r="AG81" s="14">
        <f>VLOOKUP(A:A,[1]TDSheet!$A:$W,23,0)</f>
        <v>1772</v>
      </c>
      <c r="AH81" s="14">
        <f>VLOOKUP(A:A,[3]TDSheet!$A:$D,4,0)</f>
        <v>2729</v>
      </c>
      <c r="AI81" s="14" t="str">
        <f>VLOOKUP(A:A,[1]TDSheet!$A:$AI,35,0)</f>
        <v>ябиюль</v>
      </c>
      <c r="AJ81" s="14">
        <f t="shared" si="14"/>
        <v>1190.6999999999998</v>
      </c>
      <c r="AK81" s="14">
        <f t="shared" si="15"/>
        <v>175</v>
      </c>
      <c r="AL81" s="14">
        <f t="shared" si="16"/>
        <v>735</v>
      </c>
      <c r="AM81" s="14">
        <f t="shared" si="17"/>
        <v>665</v>
      </c>
      <c r="AN81" s="14"/>
      <c r="AO81" s="14"/>
      <c r="AP81" s="14"/>
    </row>
    <row r="82" spans="1:42" s="1" customFormat="1" ht="21.95" customHeight="1" outlineLevel="1" x14ac:dyDescent="0.2">
      <c r="A82" s="7" t="s">
        <v>85</v>
      </c>
      <c r="B82" s="7" t="s">
        <v>12</v>
      </c>
      <c r="C82" s="8">
        <v>271</v>
      </c>
      <c r="D82" s="8">
        <v>528</v>
      </c>
      <c r="E82" s="8">
        <v>585</v>
      </c>
      <c r="F82" s="8">
        <v>197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4">
        <f>VLOOKUP(A:A,[2]TDSheet!$A:$F,6,0)</f>
        <v>678</v>
      </c>
      <c r="K82" s="14">
        <f t="shared" si="10"/>
        <v>-93</v>
      </c>
      <c r="L82" s="14">
        <f>VLOOKUP(A:A,[1]TDSheet!$A:$M,13,0)</f>
        <v>130</v>
      </c>
      <c r="M82" s="14">
        <f>VLOOKUP(A:A,[1]TDSheet!$A:$X,24,0)</f>
        <v>100</v>
      </c>
      <c r="N82" s="14">
        <f>VLOOKUP(A:A,[1]TDSheet!$A:$N,14,0)</f>
        <v>180</v>
      </c>
      <c r="O82" s="14">
        <f>VLOOKUP(A:A,[1]TDSheet!$A:$V,22,0)</f>
        <v>100</v>
      </c>
      <c r="P82" s="14"/>
      <c r="Q82" s="14"/>
      <c r="R82" s="14"/>
      <c r="S82" s="14"/>
      <c r="T82" s="14"/>
      <c r="U82" s="16"/>
      <c r="V82" s="16">
        <v>120</v>
      </c>
      <c r="W82" s="14">
        <f t="shared" si="11"/>
        <v>117</v>
      </c>
      <c r="X82" s="16">
        <v>100</v>
      </c>
      <c r="Y82" s="17">
        <f t="shared" si="12"/>
        <v>7.9230769230769234</v>
      </c>
      <c r="Z82" s="14">
        <f t="shared" si="13"/>
        <v>1.6837606837606838</v>
      </c>
      <c r="AA82" s="14"/>
      <c r="AB82" s="14"/>
      <c r="AC82" s="14"/>
      <c r="AD82" s="14">
        <v>0</v>
      </c>
      <c r="AE82" s="14">
        <f>VLOOKUP(A:A,[1]TDSheet!$A:$AF,32,0)</f>
        <v>104.4</v>
      </c>
      <c r="AF82" s="14">
        <f>VLOOKUP(A:A,[1]TDSheet!$A:$AG,33,0)</f>
        <v>142.19999999999999</v>
      </c>
      <c r="AG82" s="14">
        <f>VLOOKUP(A:A,[1]TDSheet!$A:$W,23,0)</f>
        <v>119.4</v>
      </c>
      <c r="AH82" s="14">
        <f>VLOOKUP(A:A,[3]TDSheet!$A:$D,4,0)</f>
        <v>145</v>
      </c>
      <c r="AI82" s="14">
        <f>VLOOKUP(A:A,[1]TDSheet!$A:$AI,35,0)</f>
        <v>0</v>
      </c>
      <c r="AJ82" s="14">
        <f t="shared" si="14"/>
        <v>0</v>
      </c>
      <c r="AK82" s="14">
        <f t="shared" si="15"/>
        <v>0</v>
      </c>
      <c r="AL82" s="14">
        <f t="shared" si="16"/>
        <v>48</v>
      </c>
      <c r="AM82" s="14">
        <f t="shared" si="17"/>
        <v>40</v>
      </c>
      <c r="AN82" s="14"/>
      <c r="AO82" s="14"/>
      <c r="AP82" s="14"/>
    </row>
    <row r="83" spans="1:42" s="1" customFormat="1" ht="21.95" customHeight="1" outlineLevel="1" x14ac:dyDescent="0.2">
      <c r="A83" s="7" t="s">
        <v>86</v>
      </c>
      <c r="B83" s="7" t="s">
        <v>8</v>
      </c>
      <c r="C83" s="8">
        <v>137.59299999999999</v>
      </c>
      <c r="D83" s="8">
        <v>679.93</v>
      </c>
      <c r="E83" s="8">
        <v>764.61</v>
      </c>
      <c r="F83" s="8">
        <v>39.884999999999998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4">
        <f>VLOOKUP(A:A,[2]TDSheet!$A:$F,6,0)</f>
        <v>860.71400000000006</v>
      </c>
      <c r="K83" s="14">
        <f t="shared" si="10"/>
        <v>-96.104000000000042</v>
      </c>
      <c r="L83" s="14">
        <f>VLOOKUP(A:A,[1]TDSheet!$A:$M,13,0)</f>
        <v>90</v>
      </c>
      <c r="M83" s="14">
        <f>VLOOKUP(A:A,[1]TDSheet!$A:$X,24,0)</f>
        <v>100</v>
      </c>
      <c r="N83" s="14">
        <f>VLOOKUP(A:A,[1]TDSheet!$A:$N,14,0)</f>
        <v>250</v>
      </c>
      <c r="O83" s="14">
        <f>VLOOKUP(A:A,[1]TDSheet!$A:$V,22,0)</f>
        <v>150</v>
      </c>
      <c r="P83" s="14"/>
      <c r="Q83" s="14"/>
      <c r="R83" s="14"/>
      <c r="S83" s="14"/>
      <c r="T83" s="14"/>
      <c r="U83" s="16">
        <v>160</v>
      </c>
      <c r="V83" s="16">
        <v>200</v>
      </c>
      <c r="W83" s="14">
        <f t="shared" si="11"/>
        <v>152.922</v>
      </c>
      <c r="X83" s="16">
        <v>200</v>
      </c>
      <c r="Y83" s="17">
        <f t="shared" si="12"/>
        <v>7.7809929244974567</v>
      </c>
      <c r="Z83" s="14">
        <f t="shared" si="13"/>
        <v>0.26081924118177896</v>
      </c>
      <c r="AA83" s="14"/>
      <c r="AB83" s="14"/>
      <c r="AC83" s="14"/>
      <c r="AD83" s="14">
        <v>0</v>
      </c>
      <c r="AE83" s="14">
        <f>VLOOKUP(A:A,[1]TDSheet!$A:$AF,32,0)</f>
        <v>131.214</v>
      </c>
      <c r="AF83" s="14">
        <f>VLOOKUP(A:A,[1]TDSheet!$A:$AG,33,0)</f>
        <v>155.20760000000001</v>
      </c>
      <c r="AG83" s="14">
        <f>VLOOKUP(A:A,[1]TDSheet!$A:$W,23,0)</f>
        <v>146.68720000000002</v>
      </c>
      <c r="AH83" s="14">
        <f>VLOOKUP(A:A,[3]TDSheet!$A:$D,4,0)</f>
        <v>153.94800000000001</v>
      </c>
      <c r="AI83" s="14" t="str">
        <f>VLOOKUP(A:A,[1]TDSheet!$A:$AI,35,0)</f>
        <v>оконч</v>
      </c>
      <c r="AJ83" s="14">
        <f t="shared" si="14"/>
        <v>0</v>
      </c>
      <c r="AK83" s="14">
        <f t="shared" si="15"/>
        <v>160</v>
      </c>
      <c r="AL83" s="14">
        <f t="shared" si="16"/>
        <v>200</v>
      </c>
      <c r="AM83" s="14">
        <f t="shared" si="17"/>
        <v>200</v>
      </c>
      <c r="AN83" s="14"/>
      <c r="AO83" s="14"/>
      <c r="AP83" s="14"/>
    </row>
    <row r="84" spans="1:42" s="1" customFormat="1" ht="21.95" customHeight="1" outlineLevel="1" x14ac:dyDescent="0.2">
      <c r="A84" s="7" t="s">
        <v>87</v>
      </c>
      <c r="B84" s="7" t="s">
        <v>12</v>
      </c>
      <c r="C84" s="8">
        <v>170</v>
      </c>
      <c r="D84" s="8">
        <v>377</v>
      </c>
      <c r="E84" s="8">
        <v>346</v>
      </c>
      <c r="F84" s="8">
        <v>189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4">
        <f>VLOOKUP(A:A,[2]TDSheet!$A:$F,6,0)</f>
        <v>397</v>
      </c>
      <c r="K84" s="14">
        <f t="shared" si="10"/>
        <v>-51</v>
      </c>
      <c r="L84" s="14">
        <f>VLOOKUP(A:A,[1]TDSheet!$A:$M,13,0)</f>
        <v>0</v>
      </c>
      <c r="M84" s="14">
        <f>VLOOKUP(A:A,[1]TDSheet!$A:$X,24,0)</f>
        <v>80</v>
      </c>
      <c r="N84" s="14">
        <f>VLOOKUP(A:A,[1]TDSheet!$A:$N,14,0)</f>
        <v>0</v>
      </c>
      <c r="O84" s="14">
        <f>VLOOKUP(A:A,[1]TDSheet!$A:$V,22,0)</f>
        <v>70</v>
      </c>
      <c r="P84" s="14"/>
      <c r="Q84" s="14"/>
      <c r="R84" s="14"/>
      <c r="S84" s="14"/>
      <c r="T84" s="14"/>
      <c r="U84" s="16">
        <v>60</v>
      </c>
      <c r="V84" s="16">
        <v>100</v>
      </c>
      <c r="W84" s="14">
        <f t="shared" si="11"/>
        <v>69.2</v>
      </c>
      <c r="X84" s="16">
        <v>60</v>
      </c>
      <c r="Y84" s="17">
        <f t="shared" si="12"/>
        <v>8.0780346820809239</v>
      </c>
      <c r="Z84" s="14">
        <f t="shared" si="13"/>
        <v>2.7312138728323698</v>
      </c>
      <c r="AA84" s="14"/>
      <c r="AB84" s="14"/>
      <c r="AC84" s="14"/>
      <c r="AD84" s="14">
        <v>0</v>
      </c>
      <c r="AE84" s="14">
        <f>VLOOKUP(A:A,[1]TDSheet!$A:$AF,32,0)</f>
        <v>65.400000000000006</v>
      </c>
      <c r="AF84" s="14">
        <f>VLOOKUP(A:A,[1]TDSheet!$A:$AG,33,0)</f>
        <v>85.4</v>
      </c>
      <c r="AG84" s="14">
        <f>VLOOKUP(A:A,[1]TDSheet!$A:$W,23,0)</f>
        <v>60</v>
      </c>
      <c r="AH84" s="14">
        <f>VLOOKUP(A:A,[3]TDSheet!$A:$D,4,0)</f>
        <v>76</v>
      </c>
      <c r="AI84" s="14" t="str">
        <f>VLOOKUP(A:A,[1]TDSheet!$A:$AI,35,0)</f>
        <v>оконч</v>
      </c>
      <c r="AJ84" s="14">
        <f t="shared" si="14"/>
        <v>0</v>
      </c>
      <c r="AK84" s="14">
        <f t="shared" si="15"/>
        <v>24</v>
      </c>
      <c r="AL84" s="14">
        <f t="shared" si="16"/>
        <v>40</v>
      </c>
      <c r="AM84" s="14">
        <f t="shared" si="17"/>
        <v>24</v>
      </c>
      <c r="AN84" s="14"/>
      <c r="AO84" s="14"/>
      <c r="AP84" s="14"/>
    </row>
    <row r="85" spans="1:42" s="1" customFormat="1" ht="11.1" customHeight="1" outlineLevel="1" x14ac:dyDescent="0.2">
      <c r="A85" s="7" t="s">
        <v>88</v>
      </c>
      <c r="B85" s="7" t="s">
        <v>8</v>
      </c>
      <c r="C85" s="8">
        <v>38.542000000000002</v>
      </c>
      <c r="D85" s="8">
        <v>59.34</v>
      </c>
      <c r="E85" s="8">
        <v>74.564999999999998</v>
      </c>
      <c r="F85" s="8">
        <v>21.876999999999999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4">
        <f>VLOOKUP(A:A,[2]TDSheet!$A:$F,6,0)</f>
        <v>95.4</v>
      </c>
      <c r="K85" s="14">
        <f t="shared" si="10"/>
        <v>-20.835000000000008</v>
      </c>
      <c r="L85" s="14">
        <f>VLOOKUP(A:A,[1]TDSheet!$A:$M,13,0)</f>
        <v>40</v>
      </c>
      <c r="M85" s="14">
        <f>VLOOKUP(A:A,[1]TDSheet!$A:$X,24,0)</f>
        <v>20</v>
      </c>
      <c r="N85" s="14">
        <f>VLOOKUP(A:A,[1]TDSheet!$A:$N,14,0)</f>
        <v>0</v>
      </c>
      <c r="O85" s="14">
        <f>VLOOKUP(A:A,[1]TDSheet!$A:$V,22,0)</f>
        <v>20</v>
      </c>
      <c r="P85" s="14"/>
      <c r="Q85" s="14"/>
      <c r="R85" s="14"/>
      <c r="S85" s="14"/>
      <c r="T85" s="14"/>
      <c r="U85" s="16"/>
      <c r="V85" s="16">
        <v>20</v>
      </c>
      <c r="W85" s="14">
        <f t="shared" si="11"/>
        <v>14.913</v>
      </c>
      <c r="X85" s="16"/>
      <c r="Y85" s="17">
        <f t="shared" si="12"/>
        <v>8.1725340307114589</v>
      </c>
      <c r="Z85" s="14">
        <f t="shared" si="13"/>
        <v>1.46697512237645</v>
      </c>
      <c r="AA85" s="14"/>
      <c r="AB85" s="14"/>
      <c r="AC85" s="14"/>
      <c r="AD85" s="14">
        <v>0</v>
      </c>
      <c r="AE85" s="14">
        <f>VLOOKUP(A:A,[1]TDSheet!$A:$AF,32,0)</f>
        <v>15.928800000000001</v>
      </c>
      <c r="AF85" s="14">
        <f>VLOOKUP(A:A,[1]TDSheet!$A:$AG,33,0)</f>
        <v>15.623799999999999</v>
      </c>
      <c r="AG85" s="14">
        <f>VLOOKUP(A:A,[1]TDSheet!$A:$W,23,0)</f>
        <v>15.316399999999998</v>
      </c>
      <c r="AH85" s="14">
        <f>VLOOKUP(A:A,[3]TDSheet!$A:$D,4,0)</f>
        <v>11.593999999999999</v>
      </c>
      <c r="AI85" s="14">
        <f>VLOOKUP(A:A,[1]TDSheet!$A:$AI,35,0)</f>
        <v>0</v>
      </c>
      <c r="AJ85" s="14">
        <f t="shared" si="14"/>
        <v>0</v>
      </c>
      <c r="AK85" s="14">
        <f t="shared" si="15"/>
        <v>0</v>
      </c>
      <c r="AL85" s="14">
        <f t="shared" si="16"/>
        <v>20</v>
      </c>
      <c r="AM85" s="14">
        <f t="shared" si="17"/>
        <v>0</v>
      </c>
      <c r="AN85" s="14"/>
      <c r="AO85" s="14"/>
      <c r="AP85" s="14"/>
    </row>
    <row r="86" spans="1:42" s="1" customFormat="1" ht="21.95" customHeight="1" outlineLevel="1" x14ac:dyDescent="0.2">
      <c r="A86" s="7" t="s">
        <v>89</v>
      </c>
      <c r="B86" s="7" t="s">
        <v>12</v>
      </c>
      <c r="C86" s="8">
        <v>455</v>
      </c>
      <c r="D86" s="8">
        <v>843</v>
      </c>
      <c r="E86" s="8">
        <v>1009</v>
      </c>
      <c r="F86" s="8">
        <v>277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4">
        <f>VLOOKUP(A:A,[2]TDSheet!$A:$F,6,0)</f>
        <v>1079</v>
      </c>
      <c r="K86" s="14">
        <f t="shared" si="10"/>
        <v>-70</v>
      </c>
      <c r="L86" s="14">
        <f>VLOOKUP(A:A,[1]TDSheet!$A:$M,13,0)</f>
        <v>300</v>
      </c>
      <c r="M86" s="14">
        <f>VLOOKUP(A:A,[1]TDSheet!$A:$X,24,0)</f>
        <v>300</v>
      </c>
      <c r="N86" s="14">
        <f>VLOOKUP(A:A,[1]TDSheet!$A:$N,14,0)</f>
        <v>300</v>
      </c>
      <c r="O86" s="14">
        <f>VLOOKUP(A:A,[1]TDSheet!$A:$V,22,0)</f>
        <v>200</v>
      </c>
      <c r="P86" s="14"/>
      <c r="Q86" s="14"/>
      <c r="R86" s="14"/>
      <c r="S86" s="14"/>
      <c r="T86" s="14"/>
      <c r="U86" s="16"/>
      <c r="V86" s="16">
        <v>200</v>
      </c>
      <c r="W86" s="14">
        <f t="shared" si="11"/>
        <v>201.8</v>
      </c>
      <c r="X86" s="16">
        <v>200</v>
      </c>
      <c r="Y86" s="17">
        <f t="shared" si="12"/>
        <v>8.8057482656095143</v>
      </c>
      <c r="Z86" s="14">
        <f t="shared" si="13"/>
        <v>1.3726461843409314</v>
      </c>
      <c r="AA86" s="14"/>
      <c r="AB86" s="14"/>
      <c r="AC86" s="14"/>
      <c r="AD86" s="14">
        <v>0</v>
      </c>
      <c r="AE86" s="14">
        <f>VLOOKUP(A:A,[1]TDSheet!$A:$AF,32,0)</f>
        <v>155</v>
      </c>
      <c r="AF86" s="14">
        <f>VLOOKUP(A:A,[1]TDSheet!$A:$AG,33,0)</f>
        <v>171.2</v>
      </c>
      <c r="AG86" s="14">
        <f>VLOOKUP(A:A,[1]TDSheet!$A:$W,23,0)</f>
        <v>212.6</v>
      </c>
      <c r="AH86" s="14">
        <f>VLOOKUP(A:A,[3]TDSheet!$A:$D,4,0)</f>
        <v>307</v>
      </c>
      <c r="AI86" s="14">
        <f>VLOOKUP(A:A,[1]TDSheet!$A:$AI,35,0)</f>
        <v>0</v>
      </c>
      <c r="AJ86" s="14">
        <f t="shared" si="14"/>
        <v>0</v>
      </c>
      <c r="AK86" s="14">
        <f t="shared" si="15"/>
        <v>0</v>
      </c>
      <c r="AL86" s="14">
        <f t="shared" si="16"/>
        <v>40</v>
      </c>
      <c r="AM86" s="14">
        <f t="shared" si="17"/>
        <v>40</v>
      </c>
      <c r="AN86" s="14"/>
      <c r="AO86" s="14"/>
      <c r="AP86" s="14"/>
    </row>
    <row r="87" spans="1:42" s="1" customFormat="1" ht="11.1" customHeight="1" outlineLevel="1" x14ac:dyDescent="0.2">
      <c r="A87" s="7" t="s">
        <v>90</v>
      </c>
      <c r="B87" s="7" t="s">
        <v>12</v>
      </c>
      <c r="C87" s="8">
        <v>477</v>
      </c>
      <c r="D87" s="8">
        <v>143</v>
      </c>
      <c r="E87" s="8">
        <v>549</v>
      </c>
      <c r="F87" s="8">
        <v>63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4">
        <f>VLOOKUP(A:A,[2]TDSheet!$A:$F,6,0)</f>
        <v>657</v>
      </c>
      <c r="K87" s="14">
        <f t="shared" si="10"/>
        <v>-108</v>
      </c>
      <c r="L87" s="14">
        <f>VLOOKUP(A:A,[1]TDSheet!$A:$M,13,0)</f>
        <v>100</v>
      </c>
      <c r="M87" s="14">
        <f>VLOOKUP(A:A,[1]TDSheet!$A:$X,24,0)</f>
        <v>60</v>
      </c>
      <c r="N87" s="14">
        <f>VLOOKUP(A:A,[1]TDSheet!$A:$N,14,0)</f>
        <v>80</v>
      </c>
      <c r="O87" s="14">
        <f>VLOOKUP(A:A,[1]TDSheet!$A:$V,22,0)</f>
        <v>50</v>
      </c>
      <c r="P87" s="14"/>
      <c r="Q87" s="14"/>
      <c r="R87" s="14"/>
      <c r="S87" s="14"/>
      <c r="T87" s="14"/>
      <c r="U87" s="16">
        <v>180</v>
      </c>
      <c r="V87" s="16">
        <v>200</v>
      </c>
      <c r="W87" s="14">
        <f t="shared" si="11"/>
        <v>109.8</v>
      </c>
      <c r="X87" s="16">
        <v>150</v>
      </c>
      <c r="Y87" s="17">
        <f t="shared" si="12"/>
        <v>8.0418943533697629</v>
      </c>
      <c r="Z87" s="14">
        <f t="shared" si="13"/>
        <v>0.57377049180327866</v>
      </c>
      <c r="AA87" s="14"/>
      <c r="AB87" s="14"/>
      <c r="AC87" s="14"/>
      <c r="AD87" s="14">
        <v>0</v>
      </c>
      <c r="AE87" s="14">
        <f>VLOOKUP(A:A,[1]TDSheet!$A:$AF,32,0)</f>
        <v>74.599999999999994</v>
      </c>
      <c r="AF87" s="14">
        <f>VLOOKUP(A:A,[1]TDSheet!$A:$AG,33,0)</f>
        <v>93</v>
      </c>
      <c r="AG87" s="14">
        <f>VLOOKUP(A:A,[1]TDSheet!$A:$W,23,0)</f>
        <v>86.8</v>
      </c>
      <c r="AH87" s="14">
        <f>VLOOKUP(A:A,[3]TDSheet!$A:$D,4,0)</f>
        <v>133</v>
      </c>
      <c r="AI87" s="14" t="str">
        <f>VLOOKUP(A:A,[1]TDSheet!$A:$AI,35,0)</f>
        <v>ябиюль</v>
      </c>
      <c r="AJ87" s="14">
        <f t="shared" si="14"/>
        <v>0</v>
      </c>
      <c r="AK87" s="14">
        <f t="shared" si="15"/>
        <v>54</v>
      </c>
      <c r="AL87" s="14">
        <f t="shared" si="16"/>
        <v>60</v>
      </c>
      <c r="AM87" s="14">
        <f t="shared" si="17"/>
        <v>45</v>
      </c>
      <c r="AN87" s="14"/>
      <c r="AO87" s="14"/>
      <c r="AP87" s="14"/>
    </row>
    <row r="88" spans="1:42" s="1" customFormat="1" ht="11.1" customHeight="1" outlineLevel="1" x14ac:dyDescent="0.2">
      <c r="A88" s="7" t="s">
        <v>91</v>
      </c>
      <c r="B88" s="7" t="s">
        <v>8</v>
      </c>
      <c r="C88" s="8">
        <v>499.548</v>
      </c>
      <c r="D88" s="8">
        <v>76.438999999999993</v>
      </c>
      <c r="E88" s="8">
        <v>314.61200000000002</v>
      </c>
      <c r="F88" s="8">
        <v>253.703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434.88799999999998</v>
      </c>
      <c r="K88" s="14">
        <f t="shared" si="10"/>
        <v>-120.27599999999995</v>
      </c>
      <c r="L88" s="14">
        <f>VLOOKUP(A:A,[1]TDSheet!$A:$M,13,0)</f>
        <v>100</v>
      </c>
      <c r="M88" s="14">
        <f>VLOOKUP(A:A,[1]TDSheet!$A:$X,24,0)</f>
        <v>50</v>
      </c>
      <c r="N88" s="14">
        <f>VLOOKUP(A:A,[1]TDSheet!$A:$N,14,0)</f>
        <v>50</v>
      </c>
      <c r="O88" s="14">
        <f>VLOOKUP(A:A,[1]TDSheet!$A:$V,22,0)</f>
        <v>0</v>
      </c>
      <c r="P88" s="14"/>
      <c r="Q88" s="14"/>
      <c r="R88" s="14"/>
      <c r="S88" s="14"/>
      <c r="T88" s="14"/>
      <c r="U88" s="16"/>
      <c r="V88" s="16">
        <v>50</v>
      </c>
      <c r="W88" s="14">
        <f t="shared" si="11"/>
        <v>62.922400000000003</v>
      </c>
      <c r="X88" s="16">
        <v>50</v>
      </c>
      <c r="Y88" s="17">
        <f t="shared" si="12"/>
        <v>8.7997755966078852</v>
      </c>
      <c r="Z88" s="14">
        <f t="shared" si="13"/>
        <v>4.0319981437453114</v>
      </c>
      <c r="AA88" s="14"/>
      <c r="AB88" s="14"/>
      <c r="AC88" s="14"/>
      <c r="AD88" s="14">
        <v>0</v>
      </c>
      <c r="AE88" s="14">
        <f>VLOOKUP(A:A,[1]TDSheet!$A:$AF,32,0)</f>
        <v>108.65899999999999</v>
      </c>
      <c r="AF88" s="14">
        <f>VLOOKUP(A:A,[1]TDSheet!$A:$AG,33,0)</f>
        <v>86.561800000000005</v>
      </c>
      <c r="AG88" s="14">
        <f>VLOOKUP(A:A,[1]TDSheet!$A:$W,23,0)</f>
        <v>69.974999999999994</v>
      </c>
      <c r="AH88" s="14">
        <f>VLOOKUP(A:A,[3]TDSheet!$A:$D,4,0)</f>
        <v>87.057000000000002</v>
      </c>
      <c r="AI88" s="14" t="e">
        <f>VLOOKUP(A:A,[1]TDSheet!$A:$AI,35,0)</f>
        <v>#N/A</v>
      </c>
      <c r="AJ88" s="14">
        <f t="shared" si="14"/>
        <v>0</v>
      </c>
      <c r="AK88" s="14">
        <f t="shared" si="15"/>
        <v>0</v>
      </c>
      <c r="AL88" s="14">
        <f t="shared" si="16"/>
        <v>50</v>
      </c>
      <c r="AM88" s="14">
        <f t="shared" si="17"/>
        <v>50</v>
      </c>
      <c r="AN88" s="14"/>
      <c r="AO88" s="14"/>
      <c r="AP88" s="14"/>
    </row>
    <row r="89" spans="1:42" s="1" customFormat="1" ht="11.1" customHeight="1" outlineLevel="1" x14ac:dyDescent="0.2">
      <c r="A89" s="7" t="s">
        <v>92</v>
      </c>
      <c r="B89" s="7" t="s">
        <v>8</v>
      </c>
      <c r="C89" s="8">
        <v>2093.2150000000001</v>
      </c>
      <c r="D89" s="8">
        <v>3290.808</v>
      </c>
      <c r="E89" s="8">
        <v>3982.0390000000002</v>
      </c>
      <c r="F89" s="8">
        <v>1360.9280000000001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4530.9449999999997</v>
      </c>
      <c r="K89" s="14">
        <f t="shared" si="10"/>
        <v>-548.90599999999949</v>
      </c>
      <c r="L89" s="14">
        <f>VLOOKUP(A:A,[1]TDSheet!$A:$M,13,0)</f>
        <v>800</v>
      </c>
      <c r="M89" s="14">
        <f>VLOOKUP(A:A,[1]TDSheet!$A:$X,24,0)</f>
        <v>1000</v>
      </c>
      <c r="N89" s="14">
        <f>VLOOKUP(A:A,[1]TDSheet!$A:$N,14,0)</f>
        <v>1000</v>
      </c>
      <c r="O89" s="14">
        <f>VLOOKUP(A:A,[1]TDSheet!$A:$V,22,0)</f>
        <v>800</v>
      </c>
      <c r="P89" s="14"/>
      <c r="Q89" s="14"/>
      <c r="R89" s="14"/>
      <c r="S89" s="14"/>
      <c r="T89" s="14"/>
      <c r="U89" s="16"/>
      <c r="V89" s="16">
        <v>800</v>
      </c>
      <c r="W89" s="14">
        <f t="shared" si="11"/>
        <v>796.40780000000007</v>
      </c>
      <c r="X89" s="16">
        <v>700</v>
      </c>
      <c r="Y89" s="17">
        <f t="shared" si="12"/>
        <v>8.1125875462294559</v>
      </c>
      <c r="Z89" s="14">
        <f t="shared" si="13"/>
        <v>1.7088330877723699</v>
      </c>
      <c r="AA89" s="14"/>
      <c r="AB89" s="14"/>
      <c r="AC89" s="14"/>
      <c r="AD89" s="14">
        <v>0</v>
      </c>
      <c r="AE89" s="14">
        <f>VLOOKUP(A:A,[1]TDSheet!$A:$AF,32,0)</f>
        <v>1013.933</v>
      </c>
      <c r="AF89" s="14">
        <f>VLOOKUP(A:A,[1]TDSheet!$A:$AG,33,0)</f>
        <v>939.11779999999999</v>
      </c>
      <c r="AG89" s="14">
        <f>VLOOKUP(A:A,[1]TDSheet!$A:$W,23,0)</f>
        <v>784.02200000000005</v>
      </c>
      <c r="AH89" s="14">
        <f>VLOOKUP(A:A,[3]TDSheet!$A:$D,4,0)</f>
        <v>1144.011</v>
      </c>
      <c r="AI89" s="14" t="str">
        <f>VLOOKUP(A:A,[1]TDSheet!$A:$AI,35,0)</f>
        <v>оконч</v>
      </c>
      <c r="AJ89" s="14">
        <f t="shared" si="14"/>
        <v>0</v>
      </c>
      <c r="AK89" s="14">
        <f t="shared" si="15"/>
        <v>0</v>
      </c>
      <c r="AL89" s="14">
        <f t="shared" si="16"/>
        <v>800</v>
      </c>
      <c r="AM89" s="14">
        <f t="shared" si="17"/>
        <v>700</v>
      </c>
      <c r="AN89" s="14"/>
      <c r="AO89" s="14"/>
      <c r="AP89" s="14"/>
    </row>
    <row r="90" spans="1:42" s="1" customFormat="1" ht="11.1" customHeight="1" outlineLevel="1" x14ac:dyDescent="0.2">
      <c r="A90" s="7" t="s">
        <v>93</v>
      </c>
      <c r="B90" s="7" t="s">
        <v>8</v>
      </c>
      <c r="C90" s="8">
        <v>3898.748</v>
      </c>
      <c r="D90" s="8">
        <v>4853.5190000000002</v>
      </c>
      <c r="E90" s="8">
        <v>7608.8130000000001</v>
      </c>
      <c r="F90" s="8">
        <v>928.33500000000004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8970.7489999999998</v>
      </c>
      <c r="K90" s="14">
        <f t="shared" si="10"/>
        <v>-1361.9359999999997</v>
      </c>
      <c r="L90" s="14">
        <f>VLOOKUP(A:A,[1]TDSheet!$A:$M,13,0)</f>
        <v>1700</v>
      </c>
      <c r="M90" s="14">
        <f>VLOOKUP(A:A,[1]TDSheet!$A:$X,24,0)</f>
        <v>1500</v>
      </c>
      <c r="N90" s="14">
        <f>VLOOKUP(A:A,[1]TDSheet!$A:$N,14,0)</f>
        <v>1700</v>
      </c>
      <c r="O90" s="14">
        <f>VLOOKUP(A:A,[1]TDSheet!$A:$V,22,0)</f>
        <v>1500</v>
      </c>
      <c r="P90" s="14"/>
      <c r="Q90" s="14"/>
      <c r="R90" s="14"/>
      <c r="S90" s="14"/>
      <c r="T90" s="14"/>
      <c r="U90" s="16">
        <v>1450</v>
      </c>
      <c r="V90" s="16">
        <v>2000</v>
      </c>
      <c r="W90" s="14">
        <f t="shared" si="11"/>
        <v>1521.7626</v>
      </c>
      <c r="X90" s="16">
        <v>1500</v>
      </c>
      <c r="Y90" s="17">
        <f t="shared" si="12"/>
        <v>8.0684957036005471</v>
      </c>
      <c r="Z90" s="14">
        <f t="shared" si="13"/>
        <v>0.61003930573665044</v>
      </c>
      <c r="AA90" s="14"/>
      <c r="AB90" s="14"/>
      <c r="AC90" s="14"/>
      <c r="AD90" s="14">
        <v>0</v>
      </c>
      <c r="AE90" s="14">
        <f>VLOOKUP(A:A,[1]TDSheet!$A:$AF,32,0)</f>
        <v>1168.0296000000001</v>
      </c>
      <c r="AF90" s="14">
        <f>VLOOKUP(A:A,[1]TDSheet!$A:$AG,33,0)</f>
        <v>1442.3514</v>
      </c>
      <c r="AG90" s="14">
        <f>VLOOKUP(A:A,[1]TDSheet!$A:$W,23,0)</f>
        <v>1347.3152</v>
      </c>
      <c r="AH90" s="14">
        <f>VLOOKUP(A:A,[3]TDSheet!$A:$D,4,0)</f>
        <v>2047.702</v>
      </c>
      <c r="AI90" s="14" t="str">
        <f>VLOOKUP(A:A,[1]TDSheet!$A:$AI,35,0)</f>
        <v>ябиюль</v>
      </c>
      <c r="AJ90" s="14">
        <f t="shared" si="14"/>
        <v>0</v>
      </c>
      <c r="AK90" s="14">
        <f t="shared" si="15"/>
        <v>1450</v>
      </c>
      <c r="AL90" s="14">
        <f t="shared" si="16"/>
        <v>2000</v>
      </c>
      <c r="AM90" s="14">
        <f t="shared" si="17"/>
        <v>1500</v>
      </c>
      <c r="AN90" s="14"/>
      <c r="AO90" s="14"/>
      <c r="AP90" s="14"/>
    </row>
    <row r="91" spans="1:42" s="1" customFormat="1" ht="11.1" customHeight="1" outlineLevel="1" x14ac:dyDescent="0.2">
      <c r="A91" s="7" t="s">
        <v>94</v>
      </c>
      <c r="B91" s="7" t="s">
        <v>8</v>
      </c>
      <c r="C91" s="8">
        <v>4245.9780000000001</v>
      </c>
      <c r="D91" s="8">
        <v>7146.1559999999999</v>
      </c>
      <c r="E91" s="8">
        <v>6905.3959999999997</v>
      </c>
      <c r="F91" s="8">
        <v>1897.5509999999999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8020.7340000000004</v>
      </c>
      <c r="K91" s="14">
        <f t="shared" si="10"/>
        <v>-1115.3380000000006</v>
      </c>
      <c r="L91" s="14">
        <f>VLOOKUP(A:A,[1]TDSheet!$A:$M,13,0)</f>
        <v>1700</v>
      </c>
      <c r="M91" s="14">
        <f>VLOOKUP(A:A,[1]TDSheet!$A:$X,24,0)</f>
        <v>1400</v>
      </c>
      <c r="N91" s="14">
        <f>VLOOKUP(A:A,[1]TDSheet!$A:$N,14,0)</f>
        <v>1600</v>
      </c>
      <c r="O91" s="14">
        <f>VLOOKUP(A:A,[1]TDSheet!$A:$V,22,0)</f>
        <v>1600</v>
      </c>
      <c r="P91" s="14"/>
      <c r="Q91" s="14"/>
      <c r="R91" s="14"/>
      <c r="S91" s="14"/>
      <c r="T91" s="14"/>
      <c r="U91" s="16"/>
      <c r="V91" s="16">
        <v>1400</v>
      </c>
      <c r="W91" s="14">
        <f t="shared" si="11"/>
        <v>1381.0791999999999</v>
      </c>
      <c r="X91" s="16">
        <v>1500</v>
      </c>
      <c r="Y91" s="17">
        <f t="shared" si="12"/>
        <v>8.0354196920784844</v>
      </c>
      <c r="Z91" s="14">
        <f t="shared" si="13"/>
        <v>1.3739624780389135</v>
      </c>
      <c r="AA91" s="14"/>
      <c r="AB91" s="14"/>
      <c r="AC91" s="14"/>
      <c r="AD91" s="14">
        <v>0</v>
      </c>
      <c r="AE91" s="14">
        <f>VLOOKUP(A:A,[1]TDSheet!$A:$AF,32,0)</f>
        <v>1803.1858</v>
      </c>
      <c r="AF91" s="14">
        <f>VLOOKUP(A:A,[1]TDSheet!$A:$AG,33,0)</f>
        <v>1448.5062</v>
      </c>
      <c r="AG91" s="14">
        <f>VLOOKUP(A:A,[1]TDSheet!$A:$W,23,0)</f>
        <v>1385.7482</v>
      </c>
      <c r="AH91" s="14">
        <f>VLOOKUP(A:A,[3]TDSheet!$A:$D,4,0)</f>
        <v>1738.884</v>
      </c>
      <c r="AI91" s="14" t="str">
        <f>VLOOKUP(A:A,[1]TDSheet!$A:$AI,35,0)</f>
        <v>оконч</v>
      </c>
      <c r="AJ91" s="14">
        <f t="shared" si="14"/>
        <v>0</v>
      </c>
      <c r="AK91" s="14">
        <f t="shared" si="15"/>
        <v>0</v>
      </c>
      <c r="AL91" s="14">
        <f t="shared" si="16"/>
        <v>1400</v>
      </c>
      <c r="AM91" s="14">
        <f t="shared" si="17"/>
        <v>1500</v>
      </c>
      <c r="AN91" s="14"/>
      <c r="AO91" s="14"/>
      <c r="AP91" s="14"/>
    </row>
    <row r="92" spans="1:42" s="1" customFormat="1" ht="21.95" customHeight="1" outlineLevel="1" x14ac:dyDescent="0.2">
      <c r="A92" s="7" t="s">
        <v>95</v>
      </c>
      <c r="B92" s="7" t="s">
        <v>8</v>
      </c>
      <c r="C92" s="8">
        <v>145.59200000000001</v>
      </c>
      <c r="D92" s="8">
        <v>125.589</v>
      </c>
      <c r="E92" s="8">
        <v>211.40899999999999</v>
      </c>
      <c r="F92" s="8">
        <v>54.930999999999997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4">
        <f>VLOOKUP(A:A,[2]TDSheet!$A:$F,6,0)</f>
        <v>246.34</v>
      </c>
      <c r="K92" s="14">
        <f t="shared" si="10"/>
        <v>-34.931000000000012</v>
      </c>
      <c r="L92" s="14">
        <f>VLOOKUP(A:A,[1]TDSheet!$A:$M,13,0)</f>
        <v>80</v>
      </c>
      <c r="M92" s="14">
        <f>VLOOKUP(A:A,[1]TDSheet!$A:$X,24,0)</f>
        <v>50</v>
      </c>
      <c r="N92" s="14">
        <f>VLOOKUP(A:A,[1]TDSheet!$A:$N,14,0)</f>
        <v>80</v>
      </c>
      <c r="O92" s="14">
        <f>VLOOKUP(A:A,[1]TDSheet!$A:$V,22,0)</f>
        <v>60</v>
      </c>
      <c r="P92" s="14"/>
      <c r="Q92" s="14"/>
      <c r="R92" s="14"/>
      <c r="S92" s="14"/>
      <c r="T92" s="14"/>
      <c r="U92" s="16"/>
      <c r="V92" s="16"/>
      <c r="W92" s="14">
        <f t="shared" si="11"/>
        <v>42.281799999999997</v>
      </c>
      <c r="X92" s="16">
        <v>50</v>
      </c>
      <c r="Y92" s="17">
        <f t="shared" si="12"/>
        <v>8.8674323231272094</v>
      </c>
      <c r="Z92" s="14">
        <f t="shared" si="13"/>
        <v>1.2991641793868758</v>
      </c>
      <c r="AA92" s="14"/>
      <c r="AB92" s="14"/>
      <c r="AC92" s="14"/>
      <c r="AD92" s="14">
        <v>0</v>
      </c>
      <c r="AE92" s="14">
        <f>VLOOKUP(A:A,[1]TDSheet!$A:$AF,32,0)</f>
        <v>46.060600000000001</v>
      </c>
      <c r="AF92" s="14">
        <f>VLOOKUP(A:A,[1]TDSheet!$A:$AG,33,0)</f>
        <v>43.361200000000004</v>
      </c>
      <c r="AG92" s="14">
        <f>VLOOKUP(A:A,[1]TDSheet!$A:$W,23,0)</f>
        <v>45.9238</v>
      </c>
      <c r="AH92" s="14">
        <f>VLOOKUP(A:A,[3]TDSheet!$A:$D,4,0)</f>
        <v>62.579000000000001</v>
      </c>
      <c r="AI92" s="14">
        <f>VLOOKUP(A:A,[1]TDSheet!$A:$AI,35,0)</f>
        <v>0</v>
      </c>
      <c r="AJ92" s="14">
        <f t="shared" si="14"/>
        <v>0</v>
      </c>
      <c r="AK92" s="14">
        <f t="shared" si="15"/>
        <v>0</v>
      </c>
      <c r="AL92" s="14">
        <f t="shared" si="16"/>
        <v>0</v>
      </c>
      <c r="AM92" s="14">
        <f t="shared" si="17"/>
        <v>50</v>
      </c>
      <c r="AN92" s="14"/>
      <c r="AO92" s="14"/>
      <c r="AP92" s="14"/>
    </row>
    <row r="93" spans="1:42" s="1" customFormat="1" ht="11.1" customHeight="1" outlineLevel="1" x14ac:dyDescent="0.2">
      <c r="A93" s="7" t="s">
        <v>96</v>
      </c>
      <c r="B93" s="7" t="s">
        <v>12</v>
      </c>
      <c r="C93" s="8">
        <v>65</v>
      </c>
      <c r="D93" s="8">
        <v>114</v>
      </c>
      <c r="E93" s="8">
        <v>139</v>
      </c>
      <c r="F93" s="8">
        <v>33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4">
        <f>VLOOKUP(A:A,[2]TDSheet!$A:$F,6,0)</f>
        <v>175</v>
      </c>
      <c r="K93" s="14">
        <f t="shared" si="10"/>
        <v>-36</v>
      </c>
      <c r="L93" s="14">
        <f>VLOOKUP(A:A,[1]TDSheet!$A:$M,13,0)</f>
        <v>30</v>
      </c>
      <c r="M93" s="14">
        <f>VLOOKUP(A:A,[1]TDSheet!$A:$X,24,0)</f>
        <v>30</v>
      </c>
      <c r="N93" s="14">
        <f>VLOOKUP(A:A,[1]TDSheet!$A:$N,14,0)</f>
        <v>80</v>
      </c>
      <c r="O93" s="14">
        <f>VLOOKUP(A:A,[1]TDSheet!$A:$V,22,0)</f>
        <v>60</v>
      </c>
      <c r="P93" s="14"/>
      <c r="Q93" s="14"/>
      <c r="R93" s="14"/>
      <c r="S93" s="14"/>
      <c r="T93" s="14"/>
      <c r="U93" s="16"/>
      <c r="V93" s="16"/>
      <c r="W93" s="14">
        <f t="shared" si="11"/>
        <v>27.8</v>
      </c>
      <c r="X93" s="16"/>
      <c r="Y93" s="17">
        <f t="shared" si="12"/>
        <v>8.3812949640287773</v>
      </c>
      <c r="Z93" s="14">
        <f t="shared" si="13"/>
        <v>1.1870503597122302</v>
      </c>
      <c r="AA93" s="14"/>
      <c r="AB93" s="14"/>
      <c r="AC93" s="14"/>
      <c r="AD93" s="14">
        <v>0</v>
      </c>
      <c r="AE93" s="14">
        <f>VLOOKUP(A:A,[1]TDSheet!$A:$AF,32,0)</f>
        <v>25.2</v>
      </c>
      <c r="AF93" s="14">
        <f>VLOOKUP(A:A,[1]TDSheet!$A:$AG,33,0)</f>
        <v>27.4</v>
      </c>
      <c r="AG93" s="14">
        <f>VLOOKUP(A:A,[1]TDSheet!$A:$W,23,0)</f>
        <v>31</v>
      </c>
      <c r="AH93" s="14">
        <f>VLOOKUP(A:A,[3]TDSheet!$A:$D,4,0)</f>
        <v>38</v>
      </c>
      <c r="AI93" s="14" t="e">
        <f>VLOOKUP(A:A,[1]TDSheet!$A:$AI,35,0)</f>
        <v>#N/A</v>
      </c>
      <c r="AJ93" s="14">
        <f t="shared" si="14"/>
        <v>0</v>
      </c>
      <c r="AK93" s="14">
        <f t="shared" si="15"/>
        <v>0</v>
      </c>
      <c r="AL93" s="14">
        <f t="shared" si="16"/>
        <v>0</v>
      </c>
      <c r="AM93" s="14">
        <f t="shared" si="17"/>
        <v>0</v>
      </c>
      <c r="AN93" s="14"/>
      <c r="AO93" s="14"/>
      <c r="AP93" s="14"/>
    </row>
    <row r="94" spans="1:42" s="1" customFormat="1" ht="11.1" customHeight="1" outlineLevel="1" x14ac:dyDescent="0.2">
      <c r="A94" s="7" t="s">
        <v>97</v>
      </c>
      <c r="B94" s="7" t="s">
        <v>8</v>
      </c>
      <c r="C94" s="8">
        <v>4.7050000000000001</v>
      </c>
      <c r="D94" s="8">
        <v>73.054000000000002</v>
      </c>
      <c r="E94" s="8">
        <v>28.747</v>
      </c>
      <c r="F94" s="8">
        <v>49.012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4">
        <f>VLOOKUP(A:A,[2]TDSheet!$A:$F,6,0)</f>
        <v>36.850999999999999</v>
      </c>
      <c r="K94" s="14">
        <f t="shared" si="10"/>
        <v>-8.1039999999999992</v>
      </c>
      <c r="L94" s="14">
        <f>VLOOKUP(A:A,[1]TDSheet!$A:$M,13,0)</f>
        <v>0</v>
      </c>
      <c r="M94" s="14">
        <f>VLOOKUP(A:A,[1]TDSheet!$A:$X,24,0)</f>
        <v>0</v>
      </c>
      <c r="N94" s="14">
        <f>VLOOKUP(A:A,[1]TDSheet!$A:$N,14,0)</f>
        <v>0</v>
      </c>
      <c r="O94" s="14">
        <f>VLOOKUP(A:A,[1]TDSheet!$A:$V,22,0)</f>
        <v>0</v>
      </c>
      <c r="P94" s="14"/>
      <c r="Q94" s="14"/>
      <c r="R94" s="14"/>
      <c r="S94" s="14"/>
      <c r="T94" s="14"/>
      <c r="U94" s="16"/>
      <c r="V94" s="16"/>
      <c r="W94" s="14">
        <f t="shared" si="11"/>
        <v>5.7493999999999996</v>
      </c>
      <c r="X94" s="16"/>
      <c r="Y94" s="17">
        <f t="shared" si="12"/>
        <v>8.5247156224997394</v>
      </c>
      <c r="Z94" s="14">
        <f t="shared" si="13"/>
        <v>8.5247156224997394</v>
      </c>
      <c r="AA94" s="14"/>
      <c r="AB94" s="14"/>
      <c r="AC94" s="14"/>
      <c r="AD94" s="14">
        <v>0</v>
      </c>
      <c r="AE94" s="14">
        <f>VLOOKUP(A:A,[1]TDSheet!$A:$AF,32,0)</f>
        <v>6.0524000000000004</v>
      </c>
      <c r="AF94" s="14">
        <f>VLOOKUP(A:A,[1]TDSheet!$A:$AG,33,0)</f>
        <v>7.0313999999999997</v>
      </c>
      <c r="AG94" s="14">
        <f>VLOOKUP(A:A,[1]TDSheet!$A:$W,23,0)</f>
        <v>6.8452000000000002</v>
      </c>
      <c r="AH94" s="14">
        <f>VLOOKUP(A:A,[3]TDSheet!$A:$D,4,0)</f>
        <v>7.6630000000000003</v>
      </c>
      <c r="AI94" s="14">
        <f>VLOOKUP(A:A,[1]TDSheet!$A:$AI,35,0)</f>
        <v>0</v>
      </c>
      <c r="AJ94" s="14">
        <f t="shared" si="14"/>
        <v>0</v>
      </c>
      <c r="AK94" s="14">
        <f t="shared" si="15"/>
        <v>0</v>
      </c>
      <c r="AL94" s="14">
        <f t="shared" si="16"/>
        <v>0</v>
      </c>
      <c r="AM94" s="14">
        <f t="shared" si="17"/>
        <v>0</v>
      </c>
      <c r="AN94" s="14"/>
      <c r="AO94" s="14"/>
      <c r="AP94" s="14"/>
    </row>
    <row r="95" spans="1:42" s="1" customFormat="1" ht="21.95" customHeight="1" outlineLevel="1" x14ac:dyDescent="0.2">
      <c r="A95" s="7" t="s">
        <v>98</v>
      </c>
      <c r="B95" s="7" t="s">
        <v>12</v>
      </c>
      <c r="C95" s="8">
        <v>648</v>
      </c>
      <c r="D95" s="8">
        <v>1843</v>
      </c>
      <c r="E95" s="8">
        <v>1915</v>
      </c>
      <c r="F95" s="8">
        <v>543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4">
        <f>VLOOKUP(A:A,[2]TDSheet!$A:$F,6,0)</f>
        <v>2091</v>
      </c>
      <c r="K95" s="14">
        <f t="shared" si="10"/>
        <v>-176</v>
      </c>
      <c r="L95" s="14">
        <f>VLOOKUP(A:A,[1]TDSheet!$A:$M,13,0)</f>
        <v>200</v>
      </c>
      <c r="M95" s="14">
        <f>VLOOKUP(A:A,[1]TDSheet!$A:$X,24,0)</f>
        <v>300</v>
      </c>
      <c r="N95" s="14">
        <f>VLOOKUP(A:A,[1]TDSheet!$A:$N,14,0)</f>
        <v>450</v>
      </c>
      <c r="O95" s="14">
        <f>VLOOKUP(A:A,[1]TDSheet!$A:$V,22,0)</f>
        <v>300</v>
      </c>
      <c r="P95" s="14"/>
      <c r="Q95" s="14"/>
      <c r="R95" s="14"/>
      <c r="S95" s="14"/>
      <c r="T95" s="14">
        <v>600</v>
      </c>
      <c r="U95" s="16"/>
      <c r="V95" s="16">
        <v>200</v>
      </c>
      <c r="W95" s="14">
        <f t="shared" si="11"/>
        <v>282.2</v>
      </c>
      <c r="X95" s="16">
        <v>280</v>
      </c>
      <c r="Y95" s="17">
        <f t="shared" si="12"/>
        <v>8.0545712260807942</v>
      </c>
      <c r="Z95" s="14">
        <f t="shared" si="13"/>
        <v>1.9241672572643516</v>
      </c>
      <c r="AA95" s="14"/>
      <c r="AB95" s="14"/>
      <c r="AC95" s="14"/>
      <c r="AD95" s="14">
        <f>VLOOKUP(A:A,[4]TDSheet!$A:$D,4,0)</f>
        <v>504</v>
      </c>
      <c r="AE95" s="14">
        <f>VLOOKUP(A:A,[1]TDSheet!$A:$AF,32,0)</f>
        <v>260.8</v>
      </c>
      <c r="AF95" s="14">
        <f>VLOOKUP(A:A,[1]TDSheet!$A:$AG,33,0)</f>
        <v>330.2</v>
      </c>
      <c r="AG95" s="14">
        <f>VLOOKUP(A:A,[1]TDSheet!$A:$W,23,0)</f>
        <v>285</v>
      </c>
      <c r="AH95" s="14">
        <f>VLOOKUP(A:A,[3]TDSheet!$A:$D,4,0)</f>
        <v>344</v>
      </c>
      <c r="AI95" s="14" t="e">
        <f>VLOOKUP(A:A,[1]TDSheet!$A:$AI,35,0)</f>
        <v>#N/A</v>
      </c>
      <c r="AJ95" s="14">
        <f t="shared" si="14"/>
        <v>180</v>
      </c>
      <c r="AK95" s="14">
        <f t="shared" si="15"/>
        <v>0</v>
      </c>
      <c r="AL95" s="14">
        <f t="shared" si="16"/>
        <v>60</v>
      </c>
      <c r="AM95" s="14">
        <f t="shared" si="17"/>
        <v>84</v>
      </c>
      <c r="AN95" s="14"/>
      <c r="AO95" s="14"/>
      <c r="AP95" s="14"/>
    </row>
    <row r="96" spans="1:42" s="1" customFormat="1" ht="11.1" customHeight="1" outlineLevel="1" x14ac:dyDescent="0.2">
      <c r="A96" s="7" t="s">
        <v>99</v>
      </c>
      <c r="B96" s="7" t="s">
        <v>12</v>
      </c>
      <c r="C96" s="8">
        <v>457</v>
      </c>
      <c r="D96" s="8">
        <v>557</v>
      </c>
      <c r="E96" s="8">
        <v>769</v>
      </c>
      <c r="F96" s="8">
        <v>223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899</v>
      </c>
      <c r="K96" s="14">
        <f t="shared" si="10"/>
        <v>-130</v>
      </c>
      <c r="L96" s="14">
        <f>VLOOKUP(A:A,[1]TDSheet!$A:$M,13,0)</f>
        <v>50</v>
      </c>
      <c r="M96" s="14">
        <f>VLOOKUP(A:A,[1]TDSheet!$A:$X,24,0)</f>
        <v>180</v>
      </c>
      <c r="N96" s="14">
        <f>VLOOKUP(A:A,[1]TDSheet!$A:$N,14,0)</f>
        <v>300</v>
      </c>
      <c r="O96" s="14">
        <f>VLOOKUP(A:A,[1]TDSheet!$A:$V,22,0)</f>
        <v>200</v>
      </c>
      <c r="P96" s="14"/>
      <c r="Q96" s="14"/>
      <c r="R96" s="14"/>
      <c r="S96" s="14"/>
      <c r="T96" s="14"/>
      <c r="U96" s="16"/>
      <c r="V96" s="16">
        <v>150</v>
      </c>
      <c r="W96" s="14">
        <f t="shared" si="11"/>
        <v>153.80000000000001</v>
      </c>
      <c r="X96" s="16">
        <v>150</v>
      </c>
      <c r="Y96" s="17">
        <f t="shared" si="12"/>
        <v>8.1469440832249678</v>
      </c>
      <c r="Z96" s="14">
        <f t="shared" si="13"/>
        <v>1.4499349804941482</v>
      </c>
      <c r="AA96" s="14"/>
      <c r="AB96" s="14"/>
      <c r="AC96" s="14"/>
      <c r="AD96" s="14">
        <v>0</v>
      </c>
      <c r="AE96" s="14">
        <f>VLOOKUP(A:A,[1]TDSheet!$A:$AF,32,0)</f>
        <v>161.19999999999999</v>
      </c>
      <c r="AF96" s="14">
        <f>VLOOKUP(A:A,[1]TDSheet!$A:$AG,33,0)</f>
        <v>164</v>
      </c>
      <c r="AG96" s="14">
        <f>VLOOKUP(A:A,[1]TDSheet!$A:$W,23,0)</f>
        <v>151.19999999999999</v>
      </c>
      <c r="AH96" s="14">
        <f>VLOOKUP(A:A,[3]TDSheet!$A:$D,4,0)</f>
        <v>183</v>
      </c>
      <c r="AI96" s="14" t="e">
        <f>VLOOKUP(A:A,[1]TDSheet!$A:$AI,35,0)</f>
        <v>#N/A</v>
      </c>
      <c r="AJ96" s="14">
        <f t="shared" si="14"/>
        <v>0</v>
      </c>
      <c r="AK96" s="14">
        <f t="shared" si="15"/>
        <v>0</v>
      </c>
      <c r="AL96" s="14">
        <f t="shared" si="16"/>
        <v>45</v>
      </c>
      <c r="AM96" s="14">
        <f t="shared" si="17"/>
        <v>45</v>
      </c>
      <c r="AN96" s="14"/>
      <c r="AO96" s="14"/>
      <c r="AP96" s="14"/>
    </row>
    <row r="97" spans="1:42" s="1" customFormat="1" ht="11.1" customHeight="1" outlineLevel="1" x14ac:dyDescent="0.2">
      <c r="A97" s="7" t="s">
        <v>100</v>
      </c>
      <c r="B97" s="7" t="s">
        <v>12</v>
      </c>
      <c r="C97" s="8">
        <v>423</v>
      </c>
      <c r="D97" s="8">
        <v>1004</v>
      </c>
      <c r="E97" s="8">
        <v>1207</v>
      </c>
      <c r="F97" s="8">
        <v>202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4">
        <f>VLOOKUP(A:A,[2]TDSheet!$A:$F,6,0)</f>
        <v>1356</v>
      </c>
      <c r="K97" s="14">
        <f t="shared" si="10"/>
        <v>-149</v>
      </c>
      <c r="L97" s="14">
        <f>VLOOKUP(A:A,[1]TDSheet!$A:$M,13,0)</f>
        <v>280</v>
      </c>
      <c r="M97" s="14">
        <f>VLOOKUP(A:A,[1]TDSheet!$A:$X,24,0)</f>
        <v>300</v>
      </c>
      <c r="N97" s="14">
        <f>VLOOKUP(A:A,[1]TDSheet!$A:$N,14,0)</f>
        <v>400</v>
      </c>
      <c r="O97" s="14">
        <f>VLOOKUP(A:A,[1]TDSheet!$A:$V,22,0)</f>
        <v>300</v>
      </c>
      <c r="P97" s="14"/>
      <c r="Q97" s="14"/>
      <c r="R97" s="14"/>
      <c r="S97" s="14"/>
      <c r="T97" s="14">
        <v>120</v>
      </c>
      <c r="U97" s="16"/>
      <c r="V97" s="16">
        <v>180</v>
      </c>
      <c r="W97" s="14">
        <f t="shared" si="11"/>
        <v>235.4</v>
      </c>
      <c r="X97" s="16">
        <v>250</v>
      </c>
      <c r="Y97" s="17">
        <f t="shared" si="12"/>
        <v>8.1223449447748504</v>
      </c>
      <c r="Z97" s="14">
        <f t="shared" si="13"/>
        <v>0.85811384876805441</v>
      </c>
      <c r="AA97" s="14"/>
      <c r="AB97" s="14"/>
      <c r="AC97" s="14"/>
      <c r="AD97" s="14">
        <f>VLOOKUP(A:A,[4]TDSheet!$A:$D,4,0)</f>
        <v>30</v>
      </c>
      <c r="AE97" s="14">
        <f>VLOOKUP(A:A,[1]TDSheet!$A:$AF,32,0)</f>
        <v>210.4</v>
      </c>
      <c r="AF97" s="14">
        <f>VLOOKUP(A:A,[1]TDSheet!$A:$AG,33,0)</f>
        <v>240.8</v>
      </c>
      <c r="AG97" s="14">
        <f>VLOOKUP(A:A,[1]TDSheet!$A:$W,23,0)</f>
        <v>236.2</v>
      </c>
      <c r="AH97" s="14">
        <f>VLOOKUP(A:A,[3]TDSheet!$A:$D,4,0)</f>
        <v>299</v>
      </c>
      <c r="AI97" s="14" t="e">
        <f>VLOOKUP(A:A,[1]TDSheet!$A:$AI,35,0)</f>
        <v>#N/A</v>
      </c>
      <c r="AJ97" s="14">
        <f t="shared" si="14"/>
        <v>36</v>
      </c>
      <c r="AK97" s="14">
        <f t="shared" si="15"/>
        <v>0</v>
      </c>
      <c r="AL97" s="14">
        <f t="shared" si="16"/>
        <v>54</v>
      </c>
      <c r="AM97" s="14">
        <f t="shared" si="17"/>
        <v>75</v>
      </c>
      <c r="AN97" s="14"/>
      <c r="AO97" s="14"/>
      <c r="AP97" s="14"/>
    </row>
    <row r="98" spans="1:42" s="1" customFormat="1" ht="11.1" customHeight="1" outlineLevel="1" x14ac:dyDescent="0.2">
      <c r="A98" s="7" t="s">
        <v>101</v>
      </c>
      <c r="B98" s="7" t="s">
        <v>12</v>
      </c>
      <c r="C98" s="8">
        <v>429</v>
      </c>
      <c r="D98" s="8">
        <v>504</v>
      </c>
      <c r="E98" s="8">
        <v>711</v>
      </c>
      <c r="F98" s="8">
        <v>203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799</v>
      </c>
      <c r="K98" s="14">
        <f t="shared" si="10"/>
        <v>-88</v>
      </c>
      <c r="L98" s="14">
        <f>VLOOKUP(A:A,[1]TDSheet!$A:$M,13,0)</f>
        <v>100</v>
      </c>
      <c r="M98" s="14">
        <f>VLOOKUP(A:A,[1]TDSheet!$A:$X,24,0)</f>
        <v>150</v>
      </c>
      <c r="N98" s="14">
        <f>VLOOKUP(A:A,[1]TDSheet!$A:$N,14,0)</f>
        <v>260</v>
      </c>
      <c r="O98" s="14">
        <f>VLOOKUP(A:A,[1]TDSheet!$A:$V,22,0)</f>
        <v>150</v>
      </c>
      <c r="P98" s="14"/>
      <c r="Q98" s="14"/>
      <c r="R98" s="14"/>
      <c r="S98" s="14"/>
      <c r="T98" s="14"/>
      <c r="U98" s="16"/>
      <c r="V98" s="16">
        <v>150</v>
      </c>
      <c r="W98" s="14">
        <f t="shared" si="11"/>
        <v>142.19999999999999</v>
      </c>
      <c r="X98" s="16">
        <v>150</v>
      </c>
      <c r="Y98" s="17">
        <f t="shared" si="12"/>
        <v>8.1786216596343184</v>
      </c>
      <c r="Z98" s="14">
        <f t="shared" si="13"/>
        <v>1.4275668073136429</v>
      </c>
      <c r="AA98" s="14"/>
      <c r="AB98" s="14"/>
      <c r="AC98" s="14"/>
      <c r="AD98" s="14">
        <v>0</v>
      </c>
      <c r="AE98" s="14">
        <f>VLOOKUP(A:A,[1]TDSheet!$A:$AF,32,0)</f>
        <v>146</v>
      </c>
      <c r="AF98" s="14">
        <f>VLOOKUP(A:A,[1]TDSheet!$A:$AG,33,0)</f>
        <v>153.80000000000001</v>
      </c>
      <c r="AG98" s="14">
        <f>VLOOKUP(A:A,[1]TDSheet!$A:$W,23,0)</f>
        <v>140.19999999999999</v>
      </c>
      <c r="AH98" s="14">
        <f>VLOOKUP(A:A,[3]TDSheet!$A:$D,4,0)</f>
        <v>176</v>
      </c>
      <c r="AI98" s="14" t="e">
        <f>VLOOKUP(A:A,[1]TDSheet!$A:$AI,35,0)</f>
        <v>#N/A</v>
      </c>
      <c r="AJ98" s="14">
        <f t="shared" si="14"/>
        <v>0</v>
      </c>
      <c r="AK98" s="14">
        <f t="shared" si="15"/>
        <v>0</v>
      </c>
      <c r="AL98" s="14">
        <f t="shared" si="16"/>
        <v>45</v>
      </c>
      <c r="AM98" s="14">
        <f t="shared" si="17"/>
        <v>45</v>
      </c>
      <c r="AN98" s="14"/>
      <c r="AO98" s="14"/>
      <c r="AP98" s="14"/>
    </row>
    <row r="99" spans="1:42" s="1" customFormat="1" ht="21.95" customHeight="1" outlineLevel="1" x14ac:dyDescent="0.2">
      <c r="A99" s="7" t="s">
        <v>102</v>
      </c>
      <c r="B99" s="7" t="s">
        <v>8</v>
      </c>
      <c r="C99" s="8">
        <v>9.8439999999999994</v>
      </c>
      <c r="D99" s="8">
        <v>1.3</v>
      </c>
      <c r="E99" s="8">
        <v>4.2949999999999999</v>
      </c>
      <c r="F99" s="8">
        <v>5.5490000000000004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7.5</v>
      </c>
      <c r="K99" s="14">
        <f t="shared" si="10"/>
        <v>-3.2050000000000001</v>
      </c>
      <c r="L99" s="14">
        <f>VLOOKUP(A:A,[1]TDSheet!$A:$M,13,0)</f>
        <v>0</v>
      </c>
      <c r="M99" s="14">
        <f>VLOOKUP(A:A,[1]TDSheet!$A:$X,24,0)</f>
        <v>0</v>
      </c>
      <c r="N99" s="14">
        <f>VLOOKUP(A:A,[1]TDSheet!$A:$N,14,0)</f>
        <v>0</v>
      </c>
      <c r="O99" s="14">
        <f>VLOOKUP(A:A,[1]TDSheet!$A:$V,22,0)</f>
        <v>0</v>
      </c>
      <c r="P99" s="14"/>
      <c r="Q99" s="14"/>
      <c r="R99" s="14"/>
      <c r="S99" s="14"/>
      <c r="T99" s="14"/>
      <c r="U99" s="16"/>
      <c r="V99" s="16"/>
      <c r="W99" s="14">
        <f t="shared" si="11"/>
        <v>0.85899999999999999</v>
      </c>
      <c r="X99" s="16"/>
      <c r="Y99" s="17">
        <f t="shared" si="12"/>
        <v>6.4598370197904549</v>
      </c>
      <c r="Z99" s="14">
        <f t="shared" si="13"/>
        <v>6.4598370197904549</v>
      </c>
      <c r="AA99" s="14"/>
      <c r="AB99" s="14"/>
      <c r="AC99" s="14"/>
      <c r="AD99" s="14">
        <v>0</v>
      </c>
      <c r="AE99" s="14">
        <f>VLOOKUP(A:A,[1]TDSheet!$A:$AF,32,0)</f>
        <v>0.53579999999999994</v>
      </c>
      <c r="AF99" s="14">
        <f>VLOOKUP(A:A,[1]TDSheet!$A:$AG,33,0)</f>
        <v>0.28439999999999999</v>
      </c>
      <c r="AG99" s="14">
        <f>VLOOKUP(A:A,[1]TDSheet!$A:$W,23,0)</f>
        <v>1.1284000000000001</v>
      </c>
      <c r="AH99" s="14">
        <f>VLOOKUP(A:A,[3]TDSheet!$A:$D,4,0)</f>
        <v>1.4339999999999999</v>
      </c>
      <c r="AI99" s="14" t="str">
        <f>VLOOKUP(A:A,[1]TDSheet!$A:$AI,35,0)</f>
        <v>зв груп</v>
      </c>
      <c r="AJ99" s="14">
        <f t="shared" si="14"/>
        <v>0</v>
      </c>
      <c r="AK99" s="14">
        <f t="shared" si="15"/>
        <v>0</v>
      </c>
      <c r="AL99" s="14">
        <f t="shared" si="16"/>
        <v>0</v>
      </c>
      <c r="AM99" s="14">
        <f t="shared" si="17"/>
        <v>0</v>
      </c>
      <c r="AN99" s="14"/>
      <c r="AO99" s="14"/>
      <c r="AP99" s="14"/>
    </row>
    <row r="100" spans="1:42" s="1" customFormat="1" ht="11.1" customHeight="1" outlineLevel="1" x14ac:dyDescent="0.2">
      <c r="A100" s="7" t="s">
        <v>103</v>
      </c>
      <c r="B100" s="7" t="s">
        <v>12</v>
      </c>
      <c r="C100" s="8">
        <v>6</v>
      </c>
      <c r="D100" s="8">
        <v>6</v>
      </c>
      <c r="E100" s="8">
        <v>6</v>
      </c>
      <c r="F100" s="8"/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4">
        <f>VLOOKUP(A:A,[2]TDSheet!$A:$F,6,0)</f>
        <v>14</v>
      </c>
      <c r="K100" s="14">
        <f t="shared" si="10"/>
        <v>-8</v>
      </c>
      <c r="L100" s="14">
        <f>VLOOKUP(A:A,[1]TDSheet!$A:$M,13,0)</f>
        <v>0</v>
      </c>
      <c r="M100" s="14">
        <f>VLOOKUP(A:A,[1]TDSheet!$A:$X,24,0)</f>
        <v>0</v>
      </c>
      <c r="N100" s="14">
        <f>VLOOKUP(A:A,[1]TDSheet!$A:$N,14,0)</f>
        <v>0</v>
      </c>
      <c r="O100" s="14">
        <f>VLOOKUP(A:A,[1]TDSheet!$A:$V,22,0)</f>
        <v>10</v>
      </c>
      <c r="P100" s="14"/>
      <c r="Q100" s="14"/>
      <c r="R100" s="14"/>
      <c r="S100" s="14"/>
      <c r="T100" s="14"/>
      <c r="U100" s="16"/>
      <c r="V100" s="16"/>
      <c r="W100" s="14">
        <f t="shared" si="11"/>
        <v>1.2</v>
      </c>
      <c r="X100" s="16"/>
      <c r="Y100" s="17">
        <f t="shared" si="12"/>
        <v>8.3333333333333339</v>
      </c>
      <c r="Z100" s="14">
        <f t="shared" si="13"/>
        <v>0</v>
      </c>
      <c r="AA100" s="14"/>
      <c r="AB100" s="14"/>
      <c r="AC100" s="14"/>
      <c r="AD100" s="14">
        <v>0</v>
      </c>
      <c r="AE100" s="14">
        <f>VLOOKUP(A:A,[1]TDSheet!$A:$AF,32,0)</f>
        <v>0</v>
      </c>
      <c r="AF100" s="14">
        <f>VLOOKUP(A:A,[1]TDSheet!$A:$AG,33,0)</f>
        <v>0.8</v>
      </c>
      <c r="AG100" s="14">
        <f>VLOOKUP(A:A,[1]TDSheet!$A:$W,23,0)</f>
        <v>1.2</v>
      </c>
      <c r="AH100" s="14">
        <f>VLOOKUP(A:A,[3]TDSheet!$A:$D,4,0)</f>
        <v>2</v>
      </c>
      <c r="AI100" s="14">
        <f>VLOOKUP(A:A,[1]TDSheet!$A:$AI,35,0)</f>
        <v>0</v>
      </c>
      <c r="AJ100" s="14">
        <f t="shared" si="14"/>
        <v>0</v>
      </c>
      <c r="AK100" s="14">
        <f t="shared" si="15"/>
        <v>0</v>
      </c>
      <c r="AL100" s="14">
        <f t="shared" si="16"/>
        <v>0</v>
      </c>
      <c r="AM100" s="14">
        <f t="shared" si="17"/>
        <v>0</v>
      </c>
      <c r="AN100" s="14"/>
      <c r="AO100" s="14"/>
      <c r="AP100" s="14"/>
    </row>
    <row r="101" spans="1:42" s="1" customFormat="1" ht="11.1" customHeight="1" outlineLevel="1" x14ac:dyDescent="0.2">
      <c r="A101" s="7" t="s">
        <v>104</v>
      </c>
      <c r="B101" s="7" t="s">
        <v>12</v>
      </c>
      <c r="C101" s="8">
        <v>9</v>
      </c>
      <c r="D101" s="8">
        <v>5</v>
      </c>
      <c r="E101" s="8">
        <v>5</v>
      </c>
      <c r="F101" s="8">
        <v>9</v>
      </c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4">
        <f>VLOOKUP(A:A,[2]TDSheet!$A:$F,6,0)</f>
        <v>5</v>
      </c>
      <c r="K101" s="14">
        <f t="shared" si="10"/>
        <v>0</v>
      </c>
      <c r="L101" s="14">
        <f>VLOOKUP(A:A,[1]TDSheet!$A:$M,13,0)</f>
        <v>0</v>
      </c>
      <c r="M101" s="14">
        <f>VLOOKUP(A:A,[1]TDSheet!$A:$X,24,0)</f>
        <v>0</v>
      </c>
      <c r="N101" s="14">
        <f>VLOOKUP(A:A,[1]TDSheet!$A:$N,14,0)</f>
        <v>0</v>
      </c>
      <c r="O101" s="14">
        <f>VLOOKUP(A:A,[1]TDSheet!$A:$V,22,0)</f>
        <v>0</v>
      </c>
      <c r="P101" s="14"/>
      <c r="Q101" s="14"/>
      <c r="R101" s="14"/>
      <c r="S101" s="14"/>
      <c r="T101" s="14"/>
      <c r="U101" s="16"/>
      <c r="V101" s="16"/>
      <c r="W101" s="14">
        <f t="shared" si="11"/>
        <v>1</v>
      </c>
      <c r="X101" s="16"/>
      <c r="Y101" s="17">
        <f t="shared" si="12"/>
        <v>9</v>
      </c>
      <c r="Z101" s="14">
        <f t="shared" si="13"/>
        <v>9</v>
      </c>
      <c r="AA101" s="14"/>
      <c r="AB101" s="14"/>
      <c r="AC101" s="14"/>
      <c r="AD101" s="14">
        <v>0</v>
      </c>
      <c r="AE101" s="14">
        <f>VLOOKUP(A:A,[1]TDSheet!$A:$AF,32,0)</f>
        <v>2.2000000000000002</v>
      </c>
      <c r="AF101" s="14">
        <f>VLOOKUP(A:A,[1]TDSheet!$A:$AG,33,0)</f>
        <v>1</v>
      </c>
      <c r="AG101" s="14">
        <f>VLOOKUP(A:A,[1]TDSheet!$A:$W,23,0)</f>
        <v>1.2</v>
      </c>
      <c r="AH101" s="14">
        <v>0</v>
      </c>
      <c r="AI101" s="14">
        <f>VLOOKUP(A:A,[1]TDSheet!$A:$AI,35,0)</f>
        <v>0</v>
      </c>
      <c r="AJ101" s="14">
        <f t="shared" si="14"/>
        <v>0</v>
      </c>
      <c r="AK101" s="14">
        <f t="shared" si="15"/>
        <v>0</v>
      </c>
      <c r="AL101" s="14">
        <f t="shared" si="16"/>
        <v>0</v>
      </c>
      <c r="AM101" s="14">
        <f t="shared" si="17"/>
        <v>0</v>
      </c>
      <c r="AN101" s="14"/>
      <c r="AO101" s="14"/>
      <c r="AP101" s="14"/>
    </row>
    <row r="102" spans="1:42" s="1" customFormat="1" ht="11.1" customHeight="1" outlineLevel="1" x14ac:dyDescent="0.2">
      <c r="A102" s="7" t="s">
        <v>105</v>
      </c>
      <c r="B102" s="7" t="s">
        <v>12</v>
      </c>
      <c r="C102" s="8">
        <v>90</v>
      </c>
      <c r="D102" s="8">
        <v>67</v>
      </c>
      <c r="E102" s="8">
        <v>98</v>
      </c>
      <c r="F102" s="8">
        <v>54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4">
        <f>VLOOKUP(A:A,[2]TDSheet!$A:$F,6,0)</f>
        <v>191</v>
      </c>
      <c r="K102" s="14">
        <f t="shared" si="10"/>
        <v>-93</v>
      </c>
      <c r="L102" s="14">
        <f>VLOOKUP(A:A,[1]TDSheet!$A:$M,13,0)</f>
        <v>50</v>
      </c>
      <c r="M102" s="14">
        <f>VLOOKUP(A:A,[1]TDSheet!$A:$X,24,0)</f>
        <v>50</v>
      </c>
      <c r="N102" s="14">
        <f>VLOOKUP(A:A,[1]TDSheet!$A:$N,14,0)</f>
        <v>100</v>
      </c>
      <c r="O102" s="14">
        <f>VLOOKUP(A:A,[1]TDSheet!$A:$V,22,0)</f>
        <v>100</v>
      </c>
      <c r="P102" s="14"/>
      <c r="Q102" s="14"/>
      <c r="R102" s="14"/>
      <c r="S102" s="14"/>
      <c r="T102" s="14"/>
      <c r="U102" s="16"/>
      <c r="V102" s="16"/>
      <c r="W102" s="14">
        <f t="shared" si="11"/>
        <v>19.600000000000001</v>
      </c>
      <c r="X102" s="16"/>
      <c r="Y102" s="17">
        <f t="shared" si="12"/>
        <v>18.061224489795919</v>
      </c>
      <c r="Z102" s="14">
        <f t="shared" si="13"/>
        <v>2.7551020408163263</v>
      </c>
      <c r="AA102" s="14"/>
      <c r="AB102" s="14"/>
      <c r="AC102" s="14"/>
      <c r="AD102" s="14">
        <v>0</v>
      </c>
      <c r="AE102" s="14">
        <f>VLOOKUP(A:A,[1]TDSheet!$A:$AF,32,0)</f>
        <v>23.8</v>
      </c>
      <c r="AF102" s="14">
        <f>VLOOKUP(A:A,[1]TDSheet!$A:$AG,33,0)</f>
        <v>41.4</v>
      </c>
      <c r="AG102" s="14">
        <f>VLOOKUP(A:A,[1]TDSheet!$A:$W,23,0)</f>
        <v>40.4</v>
      </c>
      <c r="AH102" s="14">
        <f>VLOOKUP(A:A,[3]TDSheet!$A:$D,4,0)</f>
        <v>27</v>
      </c>
      <c r="AI102" s="14" t="str">
        <f>VLOOKUP(A:A,[1]TDSheet!$A:$AI,35,0)</f>
        <v>увел</v>
      </c>
      <c r="AJ102" s="14">
        <f t="shared" si="14"/>
        <v>0</v>
      </c>
      <c r="AK102" s="14">
        <f t="shared" si="15"/>
        <v>0</v>
      </c>
      <c r="AL102" s="14">
        <f t="shared" si="16"/>
        <v>0</v>
      </c>
      <c r="AM102" s="14">
        <f t="shared" si="17"/>
        <v>0</v>
      </c>
      <c r="AN102" s="14"/>
      <c r="AO102" s="14"/>
      <c r="AP102" s="14"/>
    </row>
    <row r="103" spans="1:42" s="1" customFormat="1" ht="21.95" customHeight="1" outlineLevel="1" x14ac:dyDescent="0.2">
      <c r="A103" s="7" t="s">
        <v>106</v>
      </c>
      <c r="B103" s="7" t="s">
        <v>12</v>
      </c>
      <c r="C103" s="8">
        <v>212</v>
      </c>
      <c r="D103" s="8">
        <v>5</v>
      </c>
      <c r="E103" s="8">
        <v>105</v>
      </c>
      <c r="F103" s="8">
        <v>103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4">
        <f>VLOOKUP(A:A,[2]TDSheet!$A:$F,6,0)</f>
        <v>123</v>
      </c>
      <c r="K103" s="14">
        <f t="shared" si="10"/>
        <v>-18</v>
      </c>
      <c r="L103" s="14">
        <f>VLOOKUP(A:A,[1]TDSheet!$A:$M,13,0)</f>
        <v>0</v>
      </c>
      <c r="M103" s="14">
        <f>VLOOKUP(A:A,[1]TDSheet!$A:$X,24,0)</f>
        <v>0</v>
      </c>
      <c r="N103" s="14">
        <f>VLOOKUP(A:A,[1]TDSheet!$A:$N,14,0)</f>
        <v>50</v>
      </c>
      <c r="O103" s="14">
        <f>VLOOKUP(A:A,[1]TDSheet!$A:$V,22,0)</f>
        <v>0</v>
      </c>
      <c r="P103" s="14"/>
      <c r="Q103" s="14"/>
      <c r="R103" s="14"/>
      <c r="S103" s="14"/>
      <c r="T103" s="14"/>
      <c r="U103" s="16"/>
      <c r="V103" s="16"/>
      <c r="W103" s="14">
        <f t="shared" si="11"/>
        <v>21</v>
      </c>
      <c r="X103" s="16">
        <v>50</v>
      </c>
      <c r="Y103" s="17">
        <f t="shared" si="12"/>
        <v>9.6666666666666661</v>
      </c>
      <c r="Z103" s="14">
        <f t="shared" si="13"/>
        <v>4.9047619047619051</v>
      </c>
      <c r="AA103" s="14"/>
      <c r="AB103" s="14"/>
      <c r="AC103" s="14"/>
      <c r="AD103" s="14">
        <v>0</v>
      </c>
      <c r="AE103" s="14">
        <f>VLOOKUP(A:A,[1]TDSheet!$A:$AF,32,0)</f>
        <v>20</v>
      </c>
      <c r="AF103" s="14">
        <f>VLOOKUP(A:A,[1]TDSheet!$A:$AG,33,0)</f>
        <v>26.2</v>
      </c>
      <c r="AG103" s="14">
        <f>VLOOKUP(A:A,[1]TDSheet!$A:$W,23,0)</f>
        <v>23.6</v>
      </c>
      <c r="AH103" s="14">
        <f>VLOOKUP(A:A,[3]TDSheet!$A:$D,4,0)</f>
        <v>28</v>
      </c>
      <c r="AI103" s="14" t="str">
        <f>VLOOKUP(A:A,[1]TDSheet!$A:$AI,35,0)</f>
        <v>увел</v>
      </c>
      <c r="AJ103" s="14">
        <f t="shared" si="14"/>
        <v>0</v>
      </c>
      <c r="AK103" s="14">
        <f t="shared" si="15"/>
        <v>0</v>
      </c>
      <c r="AL103" s="14">
        <f t="shared" si="16"/>
        <v>0</v>
      </c>
      <c r="AM103" s="14">
        <f t="shared" si="17"/>
        <v>3.5000000000000004</v>
      </c>
      <c r="AN103" s="14"/>
      <c r="AO103" s="14"/>
      <c r="AP103" s="14"/>
    </row>
    <row r="104" spans="1:42" s="1" customFormat="1" ht="11.1" customHeight="1" outlineLevel="1" x14ac:dyDescent="0.2">
      <c r="A104" s="7" t="s">
        <v>107</v>
      </c>
      <c r="B104" s="7" t="s">
        <v>12</v>
      </c>
      <c r="C104" s="8">
        <v>67</v>
      </c>
      <c r="D104" s="8">
        <v>84</v>
      </c>
      <c r="E104" s="8">
        <v>134</v>
      </c>
      <c r="F104" s="8">
        <v>11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4">
        <f>VLOOKUP(A:A,[2]TDSheet!$A:$F,6,0)</f>
        <v>189</v>
      </c>
      <c r="K104" s="14">
        <f t="shared" si="10"/>
        <v>-55</v>
      </c>
      <c r="L104" s="14">
        <f>VLOOKUP(A:A,[1]TDSheet!$A:$M,13,0)</f>
        <v>50</v>
      </c>
      <c r="M104" s="14">
        <f>VLOOKUP(A:A,[1]TDSheet!$A:$X,24,0)</f>
        <v>0</v>
      </c>
      <c r="N104" s="14">
        <f>VLOOKUP(A:A,[1]TDSheet!$A:$N,14,0)</f>
        <v>50</v>
      </c>
      <c r="O104" s="14">
        <f>VLOOKUP(A:A,[1]TDSheet!$A:$V,22,0)</f>
        <v>100</v>
      </c>
      <c r="P104" s="14"/>
      <c r="Q104" s="14"/>
      <c r="R104" s="14"/>
      <c r="S104" s="14"/>
      <c r="T104" s="14"/>
      <c r="U104" s="16"/>
      <c r="V104" s="16"/>
      <c r="W104" s="14">
        <f t="shared" si="11"/>
        <v>26.8</v>
      </c>
      <c r="X104" s="16">
        <v>50</v>
      </c>
      <c r="Y104" s="17">
        <f t="shared" si="12"/>
        <v>9.7388059701492526</v>
      </c>
      <c r="Z104" s="14">
        <f t="shared" si="13"/>
        <v>0.41044776119402981</v>
      </c>
      <c r="AA104" s="14"/>
      <c r="AB104" s="14"/>
      <c r="AC104" s="14"/>
      <c r="AD104" s="14">
        <v>0</v>
      </c>
      <c r="AE104" s="14">
        <f>VLOOKUP(A:A,[1]TDSheet!$A:$AF,32,0)</f>
        <v>19.399999999999999</v>
      </c>
      <c r="AF104" s="14">
        <f>VLOOKUP(A:A,[1]TDSheet!$A:$AG,33,0)</f>
        <v>41.2</v>
      </c>
      <c r="AG104" s="14">
        <f>VLOOKUP(A:A,[1]TDSheet!$A:$W,23,0)</f>
        <v>28.6</v>
      </c>
      <c r="AH104" s="14">
        <f>VLOOKUP(A:A,[3]TDSheet!$A:$D,4,0)</f>
        <v>23</v>
      </c>
      <c r="AI104" s="14" t="str">
        <f>VLOOKUP(A:A,[1]TDSheet!$A:$AI,35,0)</f>
        <v>увел</v>
      </c>
      <c r="AJ104" s="14">
        <f t="shared" si="14"/>
        <v>0</v>
      </c>
      <c r="AK104" s="14">
        <f t="shared" si="15"/>
        <v>0</v>
      </c>
      <c r="AL104" s="14">
        <f t="shared" si="16"/>
        <v>0</v>
      </c>
      <c r="AM104" s="14">
        <f t="shared" si="17"/>
        <v>3.5000000000000004</v>
      </c>
      <c r="AN104" s="14"/>
      <c r="AO104" s="14"/>
      <c r="AP104" s="14"/>
    </row>
    <row r="105" spans="1:42" s="1" customFormat="1" ht="11.1" customHeight="1" outlineLevel="1" x14ac:dyDescent="0.2">
      <c r="A105" s="7" t="s">
        <v>108</v>
      </c>
      <c r="B105" s="7" t="s">
        <v>12</v>
      </c>
      <c r="C105" s="8">
        <v>185</v>
      </c>
      <c r="D105" s="8">
        <v>250</v>
      </c>
      <c r="E105" s="8">
        <v>359</v>
      </c>
      <c r="F105" s="8">
        <v>61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4">
        <f>VLOOKUP(A:A,[2]TDSheet!$A:$F,6,0)</f>
        <v>418</v>
      </c>
      <c r="K105" s="14">
        <f t="shared" si="10"/>
        <v>-59</v>
      </c>
      <c r="L105" s="14">
        <f>VLOOKUP(A:A,[1]TDSheet!$A:$M,13,0)</f>
        <v>50</v>
      </c>
      <c r="M105" s="14">
        <f>VLOOKUP(A:A,[1]TDSheet!$A:$X,24,0)</f>
        <v>100</v>
      </c>
      <c r="N105" s="14">
        <f>VLOOKUP(A:A,[1]TDSheet!$A:$N,14,0)</f>
        <v>100</v>
      </c>
      <c r="O105" s="14">
        <f>VLOOKUP(A:A,[1]TDSheet!$A:$V,22,0)</f>
        <v>100</v>
      </c>
      <c r="P105" s="14"/>
      <c r="Q105" s="14"/>
      <c r="R105" s="14"/>
      <c r="S105" s="14"/>
      <c r="T105" s="14"/>
      <c r="U105" s="16"/>
      <c r="V105" s="16">
        <v>100</v>
      </c>
      <c r="W105" s="14">
        <f t="shared" si="11"/>
        <v>71.8</v>
      </c>
      <c r="X105" s="16">
        <v>100</v>
      </c>
      <c r="Y105" s="17">
        <f t="shared" si="12"/>
        <v>8.5097493036211702</v>
      </c>
      <c r="Z105" s="14">
        <f t="shared" si="13"/>
        <v>0.84958217270194991</v>
      </c>
      <c r="AA105" s="14"/>
      <c r="AB105" s="14"/>
      <c r="AC105" s="14"/>
      <c r="AD105" s="14">
        <v>0</v>
      </c>
      <c r="AE105" s="14">
        <f>VLOOKUP(A:A,[1]TDSheet!$A:$AF,32,0)</f>
        <v>39.799999999999997</v>
      </c>
      <c r="AF105" s="14">
        <f>VLOOKUP(A:A,[1]TDSheet!$A:$AG,33,0)</f>
        <v>65.400000000000006</v>
      </c>
      <c r="AG105" s="14">
        <f>VLOOKUP(A:A,[1]TDSheet!$A:$W,23,0)</f>
        <v>62.4</v>
      </c>
      <c r="AH105" s="14">
        <f>VLOOKUP(A:A,[3]TDSheet!$A:$D,4,0)</f>
        <v>113</v>
      </c>
      <c r="AI105" s="14" t="str">
        <f>VLOOKUP(A:A,[1]TDSheet!$A:$AI,35,0)</f>
        <v>увел</v>
      </c>
      <c r="AJ105" s="14">
        <f t="shared" si="14"/>
        <v>0</v>
      </c>
      <c r="AK105" s="14">
        <f t="shared" si="15"/>
        <v>0</v>
      </c>
      <c r="AL105" s="14">
        <f t="shared" si="16"/>
        <v>7.0000000000000009</v>
      </c>
      <c r="AM105" s="14">
        <f t="shared" si="17"/>
        <v>7.0000000000000009</v>
      </c>
      <c r="AN105" s="14"/>
      <c r="AO105" s="14"/>
      <c r="AP105" s="14"/>
    </row>
    <row r="106" spans="1:42" s="1" customFormat="1" ht="11.1" customHeight="1" outlineLevel="1" x14ac:dyDescent="0.2">
      <c r="A106" s="7" t="s">
        <v>109</v>
      </c>
      <c r="B106" s="7" t="s">
        <v>12</v>
      </c>
      <c r="C106" s="8">
        <v>199</v>
      </c>
      <c r="D106" s="8">
        <v>249</v>
      </c>
      <c r="E106" s="8">
        <v>383</v>
      </c>
      <c r="F106" s="8">
        <v>51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4">
        <f>VLOOKUP(A:A,[2]TDSheet!$A:$F,6,0)</f>
        <v>431</v>
      </c>
      <c r="K106" s="14">
        <f t="shared" si="10"/>
        <v>-48</v>
      </c>
      <c r="L106" s="14">
        <f>VLOOKUP(A:A,[1]TDSheet!$A:$M,13,0)</f>
        <v>0</v>
      </c>
      <c r="M106" s="14">
        <f>VLOOKUP(A:A,[1]TDSheet!$A:$X,24,0)</f>
        <v>50</v>
      </c>
      <c r="N106" s="14">
        <f>VLOOKUP(A:A,[1]TDSheet!$A:$N,14,0)</f>
        <v>100</v>
      </c>
      <c r="O106" s="14">
        <f>VLOOKUP(A:A,[1]TDSheet!$A:$V,22,0)</f>
        <v>150</v>
      </c>
      <c r="P106" s="14"/>
      <c r="Q106" s="14"/>
      <c r="R106" s="14"/>
      <c r="S106" s="14"/>
      <c r="T106" s="14"/>
      <c r="U106" s="16">
        <v>100</v>
      </c>
      <c r="V106" s="16">
        <v>100</v>
      </c>
      <c r="W106" s="14">
        <f t="shared" si="11"/>
        <v>76.599999999999994</v>
      </c>
      <c r="X106" s="16">
        <v>100</v>
      </c>
      <c r="Y106" s="17">
        <f t="shared" si="12"/>
        <v>8.4986945169712804</v>
      </c>
      <c r="Z106" s="14">
        <f t="shared" si="13"/>
        <v>0.66579634464751958</v>
      </c>
      <c r="AA106" s="14"/>
      <c r="AB106" s="14"/>
      <c r="AC106" s="14"/>
      <c r="AD106" s="14">
        <v>0</v>
      </c>
      <c r="AE106" s="14">
        <f>VLOOKUP(A:A,[1]TDSheet!$A:$AF,32,0)</f>
        <v>47.6</v>
      </c>
      <c r="AF106" s="14">
        <f>VLOOKUP(A:A,[1]TDSheet!$A:$AG,33,0)</f>
        <v>64.400000000000006</v>
      </c>
      <c r="AG106" s="14">
        <f>VLOOKUP(A:A,[1]TDSheet!$A:$W,23,0)</f>
        <v>61.2</v>
      </c>
      <c r="AH106" s="14">
        <f>VLOOKUP(A:A,[3]TDSheet!$A:$D,4,0)</f>
        <v>122</v>
      </c>
      <c r="AI106" s="14" t="str">
        <f>VLOOKUP(A:A,[1]TDSheet!$A:$AI,35,0)</f>
        <v>увел</v>
      </c>
      <c r="AJ106" s="14">
        <f t="shared" si="14"/>
        <v>0</v>
      </c>
      <c r="AK106" s="14">
        <f t="shared" si="15"/>
        <v>7.0000000000000009</v>
      </c>
      <c r="AL106" s="14">
        <f t="shared" si="16"/>
        <v>7.0000000000000009</v>
      </c>
      <c r="AM106" s="14">
        <f t="shared" si="17"/>
        <v>7.0000000000000009</v>
      </c>
      <c r="AN106" s="14"/>
      <c r="AO106" s="14"/>
      <c r="AP106" s="14"/>
    </row>
    <row r="107" spans="1:42" s="1" customFormat="1" ht="11.1" customHeight="1" outlineLevel="1" x14ac:dyDescent="0.2">
      <c r="A107" s="7" t="s">
        <v>110</v>
      </c>
      <c r="B107" s="7" t="s">
        <v>12</v>
      </c>
      <c r="C107" s="8">
        <v>207</v>
      </c>
      <c r="D107" s="8">
        <v>189</v>
      </c>
      <c r="E107" s="8">
        <v>287</v>
      </c>
      <c r="F107" s="8">
        <v>97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4">
        <f>VLOOKUP(A:A,[2]TDSheet!$A:$F,6,0)</f>
        <v>338</v>
      </c>
      <c r="K107" s="14">
        <f t="shared" si="10"/>
        <v>-51</v>
      </c>
      <c r="L107" s="14">
        <f>VLOOKUP(A:A,[1]TDSheet!$A:$M,13,0)</f>
        <v>0</v>
      </c>
      <c r="M107" s="14">
        <f>VLOOKUP(A:A,[1]TDSheet!$A:$X,24,0)</f>
        <v>50</v>
      </c>
      <c r="N107" s="14">
        <f>VLOOKUP(A:A,[1]TDSheet!$A:$N,14,0)</f>
        <v>100</v>
      </c>
      <c r="O107" s="14">
        <f>VLOOKUP(A:A,[1]TDSheet!$A:$V,22,0)</f>
        <v>50</v>
      </c>
      <c r="P107" s="14"/>
      <c r="Q107" s="14"/>
      <c r="R107" s="14"/>
      <c r="S107" s="14"/>
      <c r="T107" s="14"/>
      <c r="U107" s="16">
        <v>50</v>
      </c>
      <c r="V107" s="16">
        <v>100</v>
      </c>
      <c r="W107" s="14">
        <f t="shared" si="11"/>
        <v>57.4</v>
      </c>
      <c r="X107" s="16">
        <v>50</v>
      </c>
      <c r="Y107" s="17">
        <f t="shared" si="12"/>
        <v>8.6585365853658534</v>
      </c>
      <c r="Z107" s="14">
        <f t="shared" si="13"/>
        <v>1.6898954703832754</v>
      </c>
      <c r="AA107" s="14"/>
      <c r="AB107" s="14"/>
      <c r="AC107" s="14"/>
      <c r="AD107" s="14">
        <v>0</v>
      </c>
      <c r="AE107" s="14">
        <f>VLOOKUP(A:A,[1]TDSheet!$A:$AF,32,0)</f>
        <v>33.4</v>
      </c>
      <c r="AF107" s="14">
        <f>VLOOKUP(A:A,[1]TDSheet!$A:$AG,33,0)</f>
        <v>54.2</v>
      </c>
      <c r="AG107" s="14">
        <f>VLOOKUP(A:A,[1]TDSheet!$A:$W,23,0)</f>
        <v>48.6</v>
      </c>
      <c r="AH107" s="14">
        <f>VLOOKUP(A:A,[3]TDSheet!$A:$D,4,0)</f>
        <v>96</v>
      </c>
      <c r="AI107" s="14" t="str">
        <f>VLOOKUP(A:A,[1]TDSheet!$A:$AI,35,0)</f>
        <v>увел</v>
      </c>
      <c r="AJ107" s="14">
        <f t="shared" si="14"/>
        <v>0</v>
      </c>
      <c r="AK107" s="14">
        <f t="shared" si="15"/>
        <v>3.5000000000000004</v>
      </c>
      <c r="AL107" s="14">
        <f t="shared" si="16"/>
        <v>7.0000000000000009</v>
      </c>
      <c r="AM107" s="14">
        <f t="shared" si="17"/>
        <v>3.5000000000000004</v>
      </c>
      <c r="AN107" s="14"/>
      <c r="AO107" s="14"/>
      <c r="AP107" s="14"/>
    </row>
    <row r="108" spans="1:42" s="1" customFormat="1" ht="11.1" customHeight="1" outlineLevel="1" x14ac:dyDescent="0.2">
      <c r="A108" s="7" t="s">
        <v>111</v>
      </c>
      <c r="B108" s="7" t="s">
        <v>12</v>
      </c>
      <c r="C108" s="8">
        <v>177</v>
      </c>
      <c r="D108" s="8">
        <v>15</v>
      </c>
      <c r="E108" s="8">
        <v>150</v>
      </c>
      <c r="F108" s="8">
        <v>25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4">
        <f>VLOOKUP(A:A,[2]TDSheet!$A:$F,6,0)</f>
        <v>276</v>
      </c>
      <c r="K108" s="14">
        <f t="shared" si="10"/>
        <v>-126</v>
      </c>
      <c r="L108" s="14">
        <f>VLOOKUP(A:A,[1]TDSheet!$A:$M,13,0)</f>
        <v>50</v>
      </c>
      <c r="M108" s="14">
        <f>VLOOKUP(A:A,[1]TDSheet!$A:$X,24,0)</f>
        <v>50</v>
      </c>
      <c r="N108" s="14">
        <f>VLOOKUP(A:A,[1]TDSheet!$A:$N,14,0)</f>
        <v>100</v>
      </c>
      <c r="O108" s="14">
        <f>VLOOKUP(A:A,[1]TDSheet!$A:$V,22,0)</f>
        <v>150</v>
      </c>
      <c r="P108" s="14"/>
      <c r="Q108" s="14"/>
      <c r="R108" s="14"/>
      <c r="S108" s="14"/>
      <c r="T108" s="14"/>
      <c r="U108" s="16"/>
      <c r="V108" s="16"/>
      <c r="W108" s="14">
        <f t="shared" si="11"/>
        <v>30</v>
      </c>
      <c r="X108" s="16">
        <v>50</v>
      </c>
      <c r="Y108" s="17">
        <f t="shared" si="12"/>
        <v>14.166666666666666</v>
      </c>
      <c r="Z108" s="14">
        <f t="shared" si="13"/>
        <v>0.83333333333333337</v>
      </c>
      <c r="AA108" s="14"/>
      <c r="AB108" s="14"/>
      <c r="AC108" s="14"/>
      <c r="AD108" s="14">
        <v>0</v>
      </c>
      <c r="AE108" s="14">
        <f>VLOOKUP(A:A,[1]TDSheet!$A:$AF,32,0)</f>
        <v>34.200000000000003</v>
      </c>
      <c r="AF108" s="14">
        <f>VLOOKUP(A:A,[1]TDSheet!$A:$AG,33,0)</f>
        <v>51.8</v>
      </c>
      <c r="AG108" s="14">
        <f>VLOOKUP(A:A,[1]TDSheet!$A:$W,23,0)</f>
        <v>45.2</v>
      </c>
      <c r="AH108" s="14">
        <f>VLOOKUP(A:A,[3]TDSheet!$A:$D,4,0)</f>
        <v>12</v>
      </c>
      <c r="AI108" s="14" t="str">
        <f>VLOOKUP(A:A,[1]TDSheet!$A:$AI,35,0)</f>
        <v>увел</v>
      </c>
      <c r="AJ108" s="14">
        <f t="shared" si="14"/>
        <v>0</v>
      </c>
      <c r="AK108" s="14">
        <f t="shared" si="15"/>
        <v>0</v>
      </c>
      <c r="AL108" s="14">
        <f t="shared" si="16"/>
        <v>0</v>
      </c>
      <c r="AM108" s="14">
        <f t="shared" si="17"/>
        <v>2.75</v>
      </c>
      <c r="AN108" s="14"/>
      <c r="AO108" s="14"/>
      <c r="AP108" s="14"/>
    </row>
    <row r="109" spans="1:42" s="1" customFormat="1" ht="11.1" customHeight="1" outlineLevel="1" x14ac:dyDescent="0.2">
      <c r="A109" s="7" t="s">
        <v>112</v>
      </c>
      <c r="B109" s="7" t="s">
        <v>12</v>
      </c>
      <c r="C109" s="8">
        <v>47</v>
      </c>
      <c r="D109" s="8">
        <v>69</v>
      </c>
      <c r="E109" s="8">
        <v>81</v>
      </c>
      <c r="F109" s="8">
        <v>23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4">
        <f>VLOOKUP(A:A,[2]TDSheet!$A:$F,6,0)</f>
        <v>267</v>
      </c>
      <c r="K109" s="14">
        <f t="shared" si="10"/>
        <v>-186</v>
      </c>
      <c r="L109" s="14">
        <f>VLOOKUP(A:A,[1]TDSheet!$A:$M,13,0)</f>
        <v>50</v>
      </c>
      <c r="M109" s="14">
        <f>VLOOKUP(A:A,[1]TDSheet!$A:$X,24,0)</f>
        <v>50</v>
      </c>
      <c r="N109" s="14">
        <f>VLOOKUP(A:A,[1]TDSheet!$A:$N,14,0)</f>
        <v>50</v>
      </c>
      <c r="O109" s="14">
        <f>VLOOKUP(A:A,[1]TDSheet!$A:$V,22,0)</f>
        <v>50</v>
      </c>
      <c r="P109" s="14"/>
      <c r="Q109" s="14"/>
      <c r="R109" s="14"/>
      <c r="S109" s="14"/>
      <c r="T109" s="14"/>
      <c r="U109" s="16"/>
      <c r="V109" s="16"/>
      <c r="W109" s="14">
        <f t="shared" si="11"/>
        <v>16.2</v>
      </c>
      <c r="X109" s="16">
        <v>50</v>
      </c>
      <c r="Y109" s="17">
        <f t="shared" si="12"/>
        <v>16.851851851851851</v>
      </c>
      <c r="Z109" s="14">
        <f t="shared" si="13"/>
        <v>1.4197530864197532</v>
      </c>
      <c r="AA109" s="14"/>
      <c r="AB109" s="14"/>
      <c r="AC109" s="14"/>
      <c r="AD109" s="14">
        <v>0</v>
      </c>
      <c r="AE109" s="14">
        <f>VLOOKUP(A:A,[1]TDSheet!$A:$AF,32,0)</f>
        <v>37</v>
      </c>
      <c r="AF109" s="14">
        <f>VLOOKUP(A:A,[1]TDSheet!$A:$AG,33,0)</f>
        <v>58.4</v>
      </c>
      <c r="AG109" s="14">
        <f>VLOOKUP(A:A,[1]TDSheet!$A:$W,23,0)</f>
        <v>27</v>
      </c>
      <c r="AH109" s="14">
        <f>VLOOKUP(A:A,[3]TDSheet!$A:$D,4,0)</f>
        <v>41</v>
      </c>
      <c r="AI109" s="14" t="str">
        <f>VLOOKUP(A:A,[1]TDSheet!$A:$AI,35,0)</f>
        <v>увел</v>
      </c>
      <c r="AJ109" s="14">
        <f t="shared" si="14"/>
        <v>0</v>
      </c>
      <c r="AK109" s="14">
        <f t="shared" si="15"/>
        <v>0</v>
      </c>
      <c r="AL109" s="14">
        <f t="shared" si="16"/>
        <v>0</v>
      </c>
      <c r="AM109" s="14">
        <f t="shared" si="17"/>
        <v>2.75</v>
      </c>
      <c r="AN109" s="14"/>
      <c r="AO109" s="14"/>
      <c r="AP109" s="14"/>
    </row>
    <row r="110" spans="1:42" s="1" customFormat="1" ht="21.95" customHeight="1" outlineLevel="1" x14ac:dyDescent="0.2">
      <c r="A110" s="7" t="s">
        <v>113</v>
      </c>
      <c r="B110" s="7" t="s">
        <v>12</v>
      </c>
      <c r="C110" s="8">
        <v>471</v>
      </c>
      <c r="D110" s="8">
        <v>411</v>
      </c>
      <c r="E110" s="18">
        <v>543</v>
      </c>
      <c r="F110" s="18">
        <v>333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4">
        <f>VLOOKUP(A:A,[2]TDSheet!$A:$F,6,0)</f>
        <v>670</v>
      </c>
      <c r="K110" s="14">
        <f t="shared" si="10"/>
        <v>-127</v>
      </c>
      <c r="L110" s="14">
        <f>VLOOKUP(A:A,[1]TDSheet!$A:$M,13,0)</f>
        <v>0</v>
      </c>
      <c r="M110" s="14">
        <f>VLOOKUP(A:A,[1]TDSheet!$A:$X,24,0)</f>
        <v>0</v>
      </c>
      <c r="N110" s="14">
        <f>VLOOKUP(A:A,[1]TDSheet!$A:$N,14,0)</f>
        <v>0</v>
      </c>
      <c r="O110" s="14">
        <f>VLOOKUP(A:A,[1]TDSheet!$A:$V,22,0)</f>
        <v>0</v>
      </c>
      <c r="P110" s="14"/>
      <c r="Q110" s="14"/>
      <c r="R110" s="14"/>
      <c r="S110" s="14"/>
      <c r="T110" s="14"/>
      <c r="U110" s="16"/>
      <c r="V110" s="16"/>
      <c r="W110" s="14">
        <f t="shared" si="11"/>
        <v>108.6</v>
      </c>
      <c r="X110" s="16"/>
      <c r="Y110" s="17">
        <f t="shared" si="12"/>
        <v>3.0662983425414367</v>
      </c>
      <c r="Z110" s="14">
        <f t="shared" si="13"/>
        <v>3.0662983425414367</v>
      </c>
      <c r="AA110" s="14"/>
      <c r="AB110" s="14"/>
      <c r="AC110" s="14"/>
      <c r="AD110" s="14">
        <v>0</v>
      </c>
      <c r="AE110" s="14">
        <f>VLOOKUP(A:A,[1]TDSheet!$A:$AF,32,0)</f>
        <v>99.8</v>
      </c>
      <c r="AF110" s="14">
        <f>VLOOKUP(A:A,[1]TDSheet!$A:$AG,33,0)</f>
        <v>98.8</v>
      </c>
      <c r="AG110" s="14">
        <f>VLOOKUP(A:A,[1]TDSheet!$A:$W,23,0)</f>
        <v>117.2</v>
      </c>
      <c r="AH110" s="14">
        <f>VLOOKUP(A:A,[3]TDSheet!$A:$D,4,0)</f>
        <v>139</v>
      </c>
      <c r="AI110" s="14" t="e">
        <f>VLOOKUP(A:A,[1]TDSheet!$A:$AI,35,0)</f>
        <v>#N/A</v>
      </c>
      <c r="AJ110" s="14">
        <f t="shared" si="14"/>
        <v>0</v>
      </c>
      <c r="AK110" s="14">
        <f t="shared" si="15"/>
        <v>0</v>
      </c>
      <c r="AL110" s="14">
        <f t="shared" si="16"/>
        <v>0</v>
      </c>
      <c r="AM110" s="14">
        <f t="shared" si="17"/>
        <v>0</v>
      </c>
      <c r="AN110" s="14"/>
      <c r="AO110" s="14"/>
      <c r="AP110" s="14"/>
    </row>
    <row r="111" spans="1:42" s="1" customFormat="1" ht="21.95" customHeight="1" outlineLevel="1" x14ac:dyDescent="0.2">
      <c r="A111" s="7" t="s">
        <v>114</v>
      </c>
      <c r="B111" s="7" t="s">
        <v>12</v>
      </c>
      <c r="C111" s="8">
        <v>818</v>
      </c>
      <c r="D111" s="8">
        <v>1672</v>
      </c>
      <c r="E111" s="18">
        <v>2151</v>
      </c>
      <c r="F111" s="18">
        <v>193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2618</v>
      </c>
      <c r="K111" s="14">
        <f t="shared" si="10"/>
        <v>-467</v>
      </c>
      <c r="L111" s="14">
        <f>VLOOKUP(A:A,[1]TDSheet!$A:$M,13,0)</f>
        <v>0</v>
      </c>
      <c r="M111" s="14">
        <f>VLOOKUP(A:A,[1]TDSheet!$A:$X,24,0)</f>
        <v>0</v>
      </c>
      <c r="N111" s="14">
        <f>VLOOKUP(A:A,[1]TDSheet!$A:$N,14,0)</f>
        <v>0</v>
      </c>
      <c r="O111" s="14">
        <f>VLOOKUP(A:A,[1]TDSheet!$A:$V,22,0)</f>
        <v>0</v>
      </c>
      <c r="P111" s="14"/>
      <c r="Q111" s="14"/>
      <c r="R111" s="14"/>
      <c r="S111" s="14"/>
      <c r="T111" s="14"/>
      <c r="U111" s="16"/>
      <c r="V111" s="16"/>
      <c r="W111" s="14">
        <f t="shared" si="11"/>
        <v>430.2</v>
      </c>
      <c r="X111" s="16"/>
      <c r="Y111" s="17">
        <f t="shared" si="12"/>
        <v>0.44862854486285447</v>
      </c>
      <c r="Z111" s="14">
        <f t="shared" si="13"/>
        <v>0.44862854486285447</v>
      </c>
      <c r="AA111" s="14"/>
      <c r="AB111" s="14"/>
      <c r="AC111" s="14"/>
      <c r="AD111" s="14">
        <v>0</v>
      </c>
      <c r="AE111" s="14">
        <f>VLOOKUP(A:A,[1]TDSheet!$A:$AF,32,0)</f>
        <v>447</v>
      </c>
      <c r="AF111" s="14">
        <f>VLOOKUP(A:A,[1]TDSheet!$A:$AG,33,0)</f>
        <v>423.2</v>
      </c>
      <c r="AG111" s="14">
        <f>VLOOKUP(A:A,[1]TDSheet!$A:$W,23,0)</f>
        <v>488.2</v>
      </c>
      <c r="AH111" s="14">
        <f>VLOOKUP(A:A,[3]TDSheet!$A:$D,4,0)</f>
        <v>549</v>
      </c>
      <c r="AI111" s="14" t="e">
        <f>VLOOKUP(A:A,[1]TDSheet!$A:$AI,35,0)</f>
        <v>#N/A</v>
      </c>
      <c r="AJ111" s="14">
        <f t="shared" si="14"/>
        <v>0</v>
      </c>
      <c r="AK111" s="14">
        <f t="shared" si="15"/>
        <v>0</v>
      </c>
      <c r="AL111" s="14">
        <f t="shared" si="16"/>
        <v>0</v>
      </c>
      <c r="AM111" s="14">
        <f t="shared" si="17"/>
        <v>0</v>
      </c>
      <c r="AN111" s="14"/>
      <c r="AO111" s="14"/>
      <c r="AP111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2025-07-16T09:25:53Z</dcterms:modified>
</cp:coreProperties>
</file>