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8144A0C-DBD2-4EDF-8389-05BAAED68F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58" i="1" l="1"/>
  <c r="Z357" i="1"/>
  <c r="Z71" i="1"/>
  <c r="Z192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Z448" i="1" s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02" i="1" l="1"/>
  <c r="Y509" i="1"/>
  <c r="Z306" i="1"/>
  <c r="Z203" i="1"/>
  <c r="Z296" i="1"/>
  <c r="Z470" i="1"/>
  <c r="Z454" i="1"/>
  <c r="Z419" i="1"/>
  <c r="Z108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<sst xmlns="http://schemas.openxmlformats.org/spreadsheetml/2006/main" count="2260" uniqueCount="812">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</sst>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8</v>
      </c>
      <c r="Y42" s="562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2</v>
      </c>
      <c r="Y44" s="563">
        <f>IFERROR(Y41/H41,"0")+IFERROR(Y42/H42,"0")+IFERROR(Y43/H43,"0")</f>
        <v>2</v>
      </c>
      <c r="Z44" s="563">
        <f>IFERROR(IF(Z41="",0,Z41),"0")+IFERROR(IF(Z42="",0,Z42),"0")+IFERROR(IF(Z43="",0,Z43),"0")</f>
        <v>1.804E-2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8</v>
      </c>
      <c r="Y45" s="563">
        <f>IFERROR(SUM(Y41:Y43),"0")</f>
        <v>8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40</v>
      </c>
      <c r="Y53" s="562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3.7037037037037033</v>
      </c>
      <c r="Y58" s="563">
        <f>IFERROR(Y52/H52,"0")+IFERROR(Y53/H53,"0")+IFERROR(Y54/H54,"0")+IFERROR(Y55/H55,"0")+IFERROR(Y56/H56,"0")+IFERROR(Y57/H57,"0")</f>
        <v>4</v>
      </c>
      <c r="Z58" s="563">
        <f>IFERROR(IF(Z52="",0,Z52),"0")+IFERROR(IF(Z53="",0,Z53),"0")+IFERROR(IF(Z54="",0,Z54),"0")+IFERROR(IF(Z55="",0,Z55),"0")+IFERROR(IF(Z56="",0,Z56),"0")+IFERROR(IF(Z57="",0,Z57),"0")</f>
        <v>7.5920000000000001E-2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40</v>
      </c>
      <c r="Y59" s="563">
        <f>IFERROR(SUM(Y52:Y57),"0")</f>
        <v>43.2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60</v>
      </c>
      <c r="Y95" s="562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63.844444444444449</v>
      </c>
      <c r="BN95" s="64">
        <f>IFERROR(Y95*I95/H95,"0")</f>
        <v>68.951999999999998</v>
      </c>
      <c r="BO95" s="64">
        <f>IFERROR(1/J95*(X95/H95),"0")</f>
        <v>0.11574074074074074</v>
      </c>
      <c r="BP95" s="64">
        <f>IFERROR(1/J95*(Y95/H95),"0")</f>
        <v>0.125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7.4074074074074074</v>
      </c>
      <c r="Y100" s="563">
        <f>IFERROR(Y95/H95,"0")+IFERROR(Y96/H96,"0")+IFERROR(Y97/H97,"0")+IFERROR(Y98/H98,"0")+IFERROR(Y99/H99,"0")</f>
        <v>8</v>
      </c>
      <c r="Z100" s="563">
        <f>IFERROR(IF(Z95="",0,Z95),"0")+IFERROR(IF(Z96="",0,Z96),"0")+IFERROR(IF(Z97="",0,Z97),"0")+IFERROR(IF(Z98="",0,Z98),"0")+IFERROR(IF(Z99="",0,Z99),"0")</f>
        <v>0.15184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60</v>
      </c>
      <c r="Y101" s="563">
        <f>IFERROR(SUM(Y95:Y99),"0")</f>
        <v>64.8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50</v>
      </c>
      <c r="Y117" s="562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6.1728395061728394</v>
      </c>
      <c r="Y121" s="563">
        <f>IFERROR(Y117/H117,"0")+IFERROR(Y118/H118,"0")+IFERROR(Y119/H119,"0")+IFERROR(Y120/H120,"0")</f>
        <v>7</v>
      </c>
      <c r="Z121" s="563">
        <f>IFERROR(IF(Z117="",0,Z117),"0")+IFERROR(IF(Z118="",0,Z118),"0")+IFERROR(IF(Z119="",0,Z119),"0")+IFERROR(IF(Z120="",0,Z120),"0")</f>
        <v>0.13286000000000001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50</v>
      </c>
      <c r="Y122" s="563">
        <f>IFERROR(SUM(Y117:Y120),"0")</f>
        <v>56.699999999999996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150</v>
      </c>
      <c r="Y291" s="562">
        <f t="shared" si="37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156.04166666666666</v>
      </c>
      <c r="BN291" s="64">
        <f t="shared" si="39"/>
        <v>157.29000000000002</v>
      </c>
      <c r="BO291" s="64">
        <f t="shared" si="40"/>
        <v>0.21701388888888887</v>
      </c>
      <c r="BP291" s="64">
        <f t="shared" si="41"/>
        <v>0.21875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13.888888888888888</v>
      </c>
      <c r="Y296" s="563">
        <f>IFERROR(Y289/H289,"0")+IFERROR(Y290/H290,"0")+IFERROR(Y291/H291,"0")+IFERROR(Y292/H292,"0")+IFERROR(Y293/H293,"0")+IFERROR(Y294/H294,"0")+IFERROR(Y295/H295,"0")</f>
        <v>14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0.26572000000000001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150</v>
      </c>
      <c r="Y297" s="563">
        <f>IFERROR(SUM(Y289:Y295),"0")</f>
        <v>151.20000000000002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80</v>
      </c>
      <c r="Y299" s="562">
        <f t="shared" ref="Y299:Y305" si="42">IFERROR(IF(X299="",0,CEILING((X299/$H299),1)*$H299),"")</f>
        <v>84</v>
      </c>
      <c r="Z299" s="36">
        <f>IFERROR(IF(Y299=0,"",ROUNDUP(Y299/H299,0)*0.00902),"")</f>
        <v>0.1804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85.142857142857125</v>
      </c>
      <c r="BN299" s="64">
        <f t="shared" ref="BN299:BN305" si="44">IFERROR(Y299*I299/H299,"0")</f>
        <v>89.399999999999991</v>
      </c>
      <c r="BO299" s="64">
        <f t="shared" ref="BO299:BO305" si="45">IFERROR(1/J299*(X299/H299),"0")</f>
        <v>0.14430014430014429</v>
      </c>
      <c r="BP299" s="64">
        <f t="shared" ref="BP299:BP305" si="46">IFERROR(1/J299*(Y299/H299),"0")</f>
        <v>0.15151515151515152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350</v>
      </c>
      <c r="Y300" s="562">
        <f t="shared" si="42"/>
        <v>352.8</v>
      </c>
      <c r="Z300" s="36">
        <f>IFERROR(IF(Y300=0,"",ROUNDUP(Y300/H300,0)*0.00902),"")</f>
        <v>0.75768000000000002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372.5</v>
      </c>
      <c r="BN300" s="64">
        <f t="shared" si="44"/>
        <v>375.48</v>
      </c>
      <c r="BO300" s="64">
        <f t="shared" si="45"/>
        <v>0.63131313131313127</v>
      </c>
      <c r="BP300" s="64">
        <f t="shared" si="46"/>
        <v>0.63636363636363635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102.38095238095238</v>
      </c>
      <c r="Y306" s="563">
        <f>IFERROR(Y299/H299,"0")+IFERROR(Y300/H300,"0")+IFERROR(Y301/H301,"0")+IFERROR(Y302/H302,"0")+IFERROR(Y303/H303,"0")+IFERROR(Y304/H304,"0")+IFERROR(Y305/H305,"0")</f>
        <v>104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0.93808000000000002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430</v>
      </c>
      <c r="Y307" s="563">
        <f>IFERROR(SUM(Y299:Y305),"0")</f>
        <v>436.8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1400</v>
      </c>
      <c r="Y309" s="562">
        <f>IFERROR(IF(X309="",0,CEILING((X309/$H309),1)*$H309),"")</f>
        <v>1404</v>
      </c>
      <c r="Z309" s="36">
        <f>IFERROR(IF(Y309=0,"",ROUNDUP(Y309/H309,0)*0.01898),"")</f>
        <v>3.4163999999999999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1492.0769230769231</v>
      </c>
      <c r="BN309" s="64">
        <f>IFERROR(Y309*I309/H309,"0")</f>
        <v>1496.3400000000001</v>
      </c>
      <c r="BO309" s="64">
        <f>IFERROR(1/J309*(X309/H309),"0")</f>
        <v>2.8044871794871797</v>
      </c>
      <c r="BP309" s="64">
        <f>IFERROR(1/J309*(Y309/H309),"0")</f>
        <v>2.8125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179.4871794871795</v>
      </c>
      <c r="Y314" s="563">
        <f>IFERROR(Y309/H309,"0")+IFERROR(Y310/H310,"0")+IFERROR(Y311/H311,"0")+IFERROR(Y312/H312,"0")+IFERROR(Y313/H313,"0")</f>
        <v>180</v>
      </c>
      <c r="Z314" s="563">
        <f>IFERROR(IF(Z309="",0,Z309),"0")+IFERROR(IF(Z310="",0,Z310),"0")+IFERROR(IF(Z311="",0,Z311),"0")+IFERROR(IF(Z312="",0,Z312),"0")+IFERROR(IF(Z313="",0,Z313),"0")</f>
        <v>3.4163999999999999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1400</v>
      </c>
      <c r="Y315" s="563">
        <f>IFERROR(SUM(Y309:Y313),"0")</f>
        <v>1404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140</v>
      </c>
      <c r="Y337" s="562">
        <f>IFERROR(IF(X337="",0,CEILING((X337/$H337),1)*$H337),"")</f>
        <v>145.79999999999998</v>
      </c>
      <c r="Z337" s="36">
        <f>IFERROR(IF(Y337=0,"",ROUNDUP(Y337/H337,0)*0.01898),"")</f>
        <v>0.34164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148.97037037037035</v>
      </c>
      <c r="BN337" s="64">
        <f>IFERROR(Y337*I337/H337,"0")</f>
        <v>155.142</v>
      </c>
      <c r="BO337" s="64">
        <f>IFERROR(1/J337*(X337/H337),"0")</f>
        <v>0.27006172839506176</v>
      </c>
      <c r="BP337" s="64">
        <f>IFERROR(1/J337*(Y337/H337),"0")</f>
        <v>0.28125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17.283950617283953</v>
      </c>
      <c r="Y340" s="563">
        <f>IFERROR(Y337/H337,"0")+IFERROR(Y338/H338,"0")+IFERROR(Y339/H339,"0")</f>
        <v>18</v>
      </c>
      <c r="Z340" s="563">
        <f>IFERROR(IF(Z337="",0,Z337),"0")+IFERROR(IF(Z338="",0,Z338),"0")+IFERROR(IF(Z339="",0,Z339),"0")</f>
        <v>0.34164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140</v>
      </c>
      <c r="Y341" s="563">
        <f>IFERROR(SUM(Y337:Y339),"0")</f>
        <v>145.79999999999998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170</v>
      </c>
      <c r="Y345" s="562">
        <f t="shared" ref="Y345:Y351" si="47">IFERROR(IF(X345="",0,CEILING((X345/$H345),1)*$H345),"")</f>
        <v>180</v>
      </c>
      <c r="Z345" s="36">
        <f>IFERROR(IF(Y345=0,"",ROUNDUP(Y345/H345,0)*0.02175),"")</f>
        <v>0.26100000000000001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175.44</v>
      </c>
      <c r="BN345" s="64">
        <f t="shared" ref="BN345:BN351" si="49">IFERROR(Y345*I345/H345,"0")</f>
        <v>185.76000000000002</v>
      </c>
      <c r="BO345" s="64">
        <f t="shared" ref="BO345:BO351" si="50">IFERROR(1/J345*(X345/H345),"0")</f>
        <v>0.2361111111111111</v>
      </c>
      <c r="BP345" s="64">
        <f t="shared" ref="BP345:BP351" si="51">IFERROR(1/J345*(Y345/H345),"0")</f>
        <v>0.25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160</v>
      </c>
      <c r="Y346" s="562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165.12</v>
      </c>
      <c r="BN346" s="64">
        <f t="shared" si="49"/>
        <v>170.28000000000003</v>
      </c>
      <c r="BO346" s="64">
        <f t="shared" si="50"/>
        <v>0.22222222222222221</v>
      </c>
      <c r="BP346" s="64">
        <f t="shared" si="51"/>
        <v>0.22916666666666666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250</v>
      </c>
      <c r="Y347" s="562">
        <f t="shared" si="4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258</v>
      </c>
      <c r="BN347" s="64">
        <f t="shared" si="49"/>
        <v>263.16000000000003</v>
      </c>
      <c r="BO347" s="64">
        <f t="shared" si="50"/>
        <v>0.34722222222222221</v>
      </c>
      <c r="BP347" s="64">
        <f t="shared" si="51"/>
        <v>0.35416666666666663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38.666666666666671</v>
      </c>
      <c r="Y352" s="563">
        <f>IFERROR(Y345/H345,"0")+IFERROR(Y346/H346,"0")+IFERROR(Y347/H347,"0")+IFERROR(Y348/H348,"0")+IFERROR(Y349/H349,"0")+IFERROR(Y350/H350,"0")+IFERROR(Y351/H351,"0")</f>
        <v>40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0.86999999999999988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580</v>
      </c>
      <c r="Y353" s="563">
        <f>IFERROR(SUM(Y345:Y351),"0")</f>
        <v>600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1000</v>
      </c>
      <c r="Y355" s="562">
        <f>IFERROR(IF(X355="",0,CEILING((X355/$H355),1)*$H355),"")</f>
        <v>1005</v>
      </c>
      <c r="Z355" s="36">
        <f>IFERROR(IF(Y355=0,"",ROUNDUP(Y355/H355,0)*0.02175),"")</f>
        <v>1.4572499999999999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1032</v>
      </c>
      <c r="BN355" s="64">
        <f>IFERROR(Y355*I355/H355,"0")</f>
        <v>1037.1600000000001</v>
      </c>
      <c r="BO355" s="64">
        <f>IFERROR(1/J355*(X355/H355),"0")</f>
        <v>1.3888888888888888</v>
      </c>
      <c r="BP355" s="64">
        <f>IFERROR(1/J355*(Y355/H355),"0")</f>
        <v>1.3958333333333333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66.666666666666671</v>
      </c>
      <c r="Y357" s="563">
        <f>IFERROR(Y355/H355,"0")+IFERROR(Y356/H356,"0")</f>
        <v>67</v>
      </c>
      <c r="Z357" s="563">
        <f>IFERROR(IF(Z355="",0,Z355),"0")+IFERROR(IF(Z356="",0,Z356),"0")</f>
        <v>1.4572499999999999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1000</v>
      </c>
      <c r="Y358" s="563">
        <f>IFERROR(SUM(Y355:Y356),"0")</f>
        <v>1005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180</v>
      </c>
      <c r="Y381" s="562">
        <f>IFERROR(IF(X381="",0,CEILING((X381/$H381),1)*$H381),"")</f>
        <v>180</v>
      </c>
      <c r="Z381" s="36">
        <f>IFERROR(IF(Y381=0,"",ROUNDUP(Y381/H381,0)*0.01898),"")</f>
        <v>0.37959999999999999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190.38</v>
      </c>
      <c r="BN381" s="64">
        <f>IFERROR(Y381*I381/H381,"0")</f>
        <v>190.38</v>
      </c>
      <c r="BO381" s="64">
        <f>IFERROR(1/J381*(X381/H381),"0")</f>
        <v>0.3125</v>
      </c>
      <c r="BP381" s="64">
        <f>IFERROR(1/J381*(Y381/H381),"0")</f>
        <v>0.3125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20</v>
      </c>
      <c r="Y383" s="563">
        <f>IFERROR(Y381/H381,"0")+IFERROR(Y382/H382,"0")</f>
        <v>20</v>
      </c>
      <c r="Z383" s="563">
        <f>IFERROR(IF(Z381="",0,Z381),"0")+IFERROR(IF(Z382="",0,Z382),"0")</f>
        <v>0.37959999999999999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180</v>
      </c>
      <c r="Y384" s="563">
        <f>IFERROR(SUM(Y381:Y382),"0")</f>
        <v>180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50</v>
      </c>
      <c r="Y415" s="562">
        <f>IFERROR(IF(X415="",0,CEILING((X415/$H415),1)*$H415),"")</f>
        <v>54</v>
      </c>
      <c r="Z415" s="36">
        <f>IFERROR(IF(Y415=0,"",ROUNDUP(Y415/H415,0)*0.00902),"")</f>
        <v>9.0200000000000002E-2</v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51.944444444444443</v>
      </c>
      <c r="BN415" s="64">
        <f>IFERROR(Y415*I415/H415,"0")</f>
        <v>56.099999999999994</v>
      </c>
      <c r="BO415" s="64">
        <f>IFERROR(1/J415*(X415/H415),"0")</f>
        <v>7.0145903479236812E-2</v>
      </c>
      <c r="BP415" s="64">
        <f>IFERROR(1/J415*(Y415/H415),"0")</f>
        <v>7.575757575757576E-2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9.2592592592592595</v>
      </c>
      <c r="Y419" s="563">
        <f>IFERROR(Y415/H415,"0")+IFERROR(Y416/H416,"0")+IFERROR(Y417/H417,"0")+IFERROR(Y418/H418,"0")</f>
        <v>10</v>
      </c>
      <c r="Z419" s="563">
        <f>IFERROR(IF(Z415="",0,Z415),"0")+IFERROR(IF(Z416="",0,Z416),"0")+IFERROR(IF(Z417="",0,Z417),"0")+IFERROR(IF(Z418="",0,Z418),"0")</f>
        <v>9.0200000000000002E-2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50</v>
      </c>
      <c r="Y420" s="563">
        <f>IFERROR(SUM(Y415:Y418),"0")</f>
        <v>54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150</v>
      </c>
      <c r="Y439" s="562">
        <f t="shared" si="58"/>
        <v>153.12</v>
      </c>
      <c r="Z439" s="36">
        <f t="shared" si="59"/>
        <v>0.34683999999999998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160.22727272727272</v>
      </c>
      <c r="BN439" s="64">
        <f t="shared" si="61"/>
        <v>163.56</v>
      </c>
      <c r="BO439" s="64">
        <f t="shared" si="62"/>
        <v>0.27316433566433568</v>
      </c>
      <c r="BP439" s="64">
        <f t="shared" si="63"/>
        <v>0.27884615384615385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28.409090909090907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29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0.34683999999999998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150</v>
      </c>
      <c r="Y449" s="563">
        <f>IFERROR(SUM(Y434:Y447),"0")</f>
        <v>153.12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100</v>
      </c>
      <c r="Y451" s="562">
        <f>IFERROR(IF(X451="",0,CEILING((X451/$H451),1)*$H451),"")</f>
        <v>100.32000000000001</v>
      </c>
      <c r="Z451" s="36">
        <f>IFERROR(IF(Y451=0,"",ROUNDUP(Y451/H451,0)*0.01196),"")</f>
        <v>0.22724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106.81818181818181</v>
      </c>
      <c r="BN451" s="64">
        <f>IFERROR(Y451*I451/H451,"0")</f>
        <v>107.16</v>
      </c>
      <c r="BO451" s="64">
        <f>IFERROR(1/J451*(X451/H451),"0")</f>
        <v>0.18210955710955709</v>
      </c>
      <c r="BP451" s="64">
        <f>IFERROR(1/J451*(Y451/H451),"0")</f>
        <v>0.18269230769230771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18.939393939393938</v>
      </c>
      <c r="Y454" s="563">
        <f>IFERROR(Y451/H451,"0")+IFERROR(Y452/H452,"0")+IFERROR(Y453/H453,"0")</f>
        <v>19</v>
      </c>
      <c r="Z454" s="563">
        <f>IFERROR(IF(Z451="",0,Z451),"0")+IFERROR(IF(Z452="",0,Z452),"0")+IFERROR(IF(Z453="",0,Z453),"0")</f>
        <v>0.22724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100</v>
      </c>
      <c r="Y455" s="563">
        <f>IFERROR(SUM(Y451:Y453),"0")</f>
        <v>100.32000000000001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40</v>
      </c>
      <c r="Y457" s="562">
        <f t="shared" ref="Y457:Y463" si="64">IFERROR(IF(X457="",0,CEILING((X457/$H457),1)*$H457),"")</f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42.727272727272727</v>
      </c>
      <c r="BN457" s="64">
        <f t="shared" ref="BN457:BN463" si="66">IFERROR(Y457*I457/H457,"0")</f>
        <v>45.12</v>
      </c>
      <c r="BO457" s="64">
        <f t="shared" ref="BO457:BO463" si="67">IFERROR(1/J457*(X457/H457),"0")</f>
        <v>7.2843822843822847E-2</v>
      </c>
      <c r="BP457" s="64">
        <f t="shared" ref="BP457:BP463" si="68">IFERROR(1/J457*(Y457/H457),"0")</f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80</v>
      </c>
      <c r="Y458" s="562">
        <f t="shared" si="64"/>
        <v>84.48</v>
      </c>
      <c r="Z458" s="36">
        <f>IFERROR(IF(Y458=0,"",ROUNDUP(Y458/H458,0)*0.01196),"")</f>
        <v>0.19136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85.454545454545453</v>
      </c>
      <c r="BN458" s="64">
        <f t="shared" si="66"/>
        <v>90.24</v>
      </c>
      <c r="BO458" s="64">
        <f t="shared" si="67"/>
        <v>0.14568764568764569</v>
      </c>
      <c r="BP458" s="64">
        <f t="shared" si="68"/>
        <v>0.15384615384615385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150</v>
      </c>
      <c r="Y459" s="562">
        <f t="shared" si="64"/>
        <v>153.12</v>
      </c>
      <c r="Z459" s="36">
        <f>IFERROR(IF(Y459=0,"",ROUNDUP(Y459/H459,0)*0.01196),"")</f>
        <v>0.34683999999999998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160.22727272727272</v>
      </c>
      <c r="BN459" s="64">
        <f t="shared" si="66"/>
        <v>163.56</v>
      </c>
      <c r="BO459" s="64">
        <f t="shared" si="67"/>
        <v>0.27316433566433568</v>
      </c>
      <c r="BP459" s="64">
        <f t="shared" si="68"/>
        <v>0.27884615384615385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51.136363636363633</v>
      </c>
      <c r="Y464" s="563">
        <f>IFERROR(Y457/H457,"0")+IFERROR(Y458/H458,"0")+IFERROR(Y459/H459,"0")+IFERROR(Y460/H460,"0")+IFERROR(Y461/H461,"0")+IFERROR(Y462/H462,"0")+IFERROR(Y463/H463,"0")</f>
        <v>53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0.63388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270</v>
      </c>
      <c r="Y465" s="563">
        <f>IFERROR(SUM(Y457:Y463),"0")</f>
        <v>279.84000000000003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40</v>
      </c>
      <c r="Y477" s="562">
        <f>IFERROR(IF(X477="",0,CEILING((X477/$H477),1)*$H477),"")</f>
        <v>48</v>
      </c>
      <c r="Z477" s="36">
        <f>IFERROR(IF(Y477=0,"",ROUNDUP(Y477/H477,0)*0.01898),"")</f>
        <v>7.5920000000000001E-2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41.45</v>
      </c>
      <c r="BN477" s="64">
        <f>IFERROR(Y477*I477/H477,"0")</f>
        <v>49.74</v>
      </c>
      <c r="BO477" s="64">
        <f>IFERROR(1/J477*(X477/H477),"0")</f>
        <v>5.2083333333333336E-2</v>
      </c>
      <c r="BP477" s="64">
        <f>IFERROR(1/J477*(Y477/H477),"0")</f>
        <v>6.25E-2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3.3333333333333335</v>
      </c>
      <c r="Y479" s="563">
        <f>IFERROR(Y475/H475,"0")+IFERROR(Y476/H476,"0")+IFERROR(Y477/H477,"0")+IFERROR(Y478/H478,"0")</f>
        <v>4</v>
      </c>
      <c r="Z479" s="563">
        <f>IFERROR(IF(Z475="",0,Z475),"0")+IFERROR(IF(Z476="",0,Z476),"0")+IFERROR(IF(Z477="",0,Z477),"0")+IFERROR(IF(Z478="",0,Z478),"0")</f>
        <v>7.5920000000000001E-2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40</v>
      </c>
      <c r="Y480" s="563">
        <f>IFERROR(SUM(Y475:Y478),"0")</f>
        <v>48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70</v>
      </c>
      <c r="Y489" s="562">
        <f>IFERROR(IF(X489="",0,CEILING((X489/$H489),1)*$H489),"")</f>
        <v>71.400000000000006</v>
      </c>
      <c r="Z489" s="36">
        <f>IFERROR(IF(Y489=0,"",ROUNDUP(Y489/H489,0)*0.00902),"")</f>
        <v>0.15334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74.499999999999986</v>
      </c>
      <c r="BN489" s="64">
        <f>IFERROR(Y489*I489/H489,"0")</f>
        <v>75.989999999999995</v>
      </c>
      <c r="BO489" s="64">
        <f>IFERROR(1/J489*(X489/H489),"0")</f>
        <v>0.12626262626262624</v>
      </c>
      <c r="BP489" s="64">
        <f>IFERROR(1/J489*(Y489/H489),"0")</f>
        <v>0.12878787878787878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16.666666666666664</v>
      </c>
      <c r="Y490" s="563">
        <f>IFERROR(Y488/H488,"0")+IFERROR(Y489/H489,"0")</f>
        <v>17</v>
      </c>
      <c r="Z490" s="563">
        <f>IFERROR(IF(Z488="",0,Z488),"0")+IFERROR(IF(Z489="",0,Z489),"0")</f>
        <v>0.15334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70</v>
      </c>
      <c r="Y491" s="563">
        <f>IFERROR(SUM(Y488:Y489),"0")</f>
        <v>71.400000000000006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4718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4802.1799999999994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4966.0630293780296</v>
      </c>
      <c r="Y508" s="563">
        <f>IFERROR(SUM(BN22:BN504),"0")</f>
        <v>5054.4650000000011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9</v>
      </c>
      <c r="Y509" s="38">
        <f>ROUNDUP(SUM(BP22:BP504),0)</f>
        <v>9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5191.0630293780296</v>
      </c>
      <c r="Y510" s="563">
        <f>GrossWeightTotalR+PalletQtyTotalR*25</f>
        <v>5279.4650000000011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585.40236306902978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596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9.5747699999999991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43.2</v>
      </c>
      <c r="E517" s="46">
        <f>IFERROR(Y89*1,"0")+IFERROR(Y90*1,"0")+IFERROR(Y91*1,"0")+IFERROR(Y95*1,"0")+IFERROR(Y96*1,"0")+IFERROR(Y97*1,"0")+IFERROR(Y98*1,"0")+IFERROR(Y99*1,"0")</f>
        <v>64.8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1992</v>
      </c>
      <c r="S517" s="46">
        <f>IFERROR(Y337*1,"0")+IFERROR(Y338*1,"0")+IFERROR(Y339*1,"0")</f>
        <v>145.79999999999998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1605</v>
      </c>
      <c r="U517" s="46">
        <f>IFERROR(Y370*1,"0")+IFERROR(Y371*1,"0")+IFERROR(Y372*1,"0")+IFERROR(Y373*1,"0")+IFERROR(Y377*1,"0")+IFERROR(Y381*1,"0")+IFERROR(Y382*1,"0")+IFERROR(Y386*1,"0")</f>
        <v>180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54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533.28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119.4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2025-08-05T08:08:02Z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