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340F03-AC7A-4C75-9729-C8DF04D664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BP410" i="1" s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Y110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18" i="1" s="1"/>
  <c r="X23" i="1"/>
  <c r="BO22" i="1"/>
  <c r="BM22" i="1"/>
  <c r="Y22" i="1"/>
  <c r="Y23" i="1" s="1"/>
  <c r="H10" i="1"/>
  <c r="A9" i="1"/>
  <c r="A10" i="1" s="1"/>
  <c r="D7" i="1"/>
  <c r="Q6" i="1"/>
  <c r="P2" i="1"/>
  <c r="Z28" i="1" l="1"/>
  <c r="BN28" i="1"/>
  <c r="Z55" i="1"/>
  <c r="BN55" i="1"/>
  <c r="Z69" i="1"/>
  <c r="BN69" i="1"/>
  <c r="Y80" i="1"/>
  <c r="Z83" i="1"/>
  <c r="BN83" i="1"/>
  <c r="Y86" i="1"/>
  <c r="E528" i="1"/>
  <c r="Z108" i="1"/>
  <c r="BN108" i="1"/>
  <c r="Z114" i="1"/>
  <c r="BN114" i="1"/>
  <c r="Z133" i="1"/>
  <c r="BN133" i="1"/>
  <c r="Z137" i="1"/>
  <c r="BN137" i="1"/>
  <c r="Z166" i="1"/>
  <c r="BN166" i="1"/>
  <c r="Z176" i="1"/>
  <c r="BN176" i="1"/>
  <c r="Y179" i="1"/>
  <c r="Z199" i="1"/>
  <c r="BN199" i="1"/>
  <c r="Z211" i="1"/>
  <c r="BN211" i="1"/>
  <c r="Z228" i="1"/>
  <c r="BN228" i="1"/>
  <c r="Z250" i="1"/>
  <c r="BN250" i="1"/>
  <c r="Z299" i="1"/>
  <c r="BN299" i="1"/>
  <c r="Z309" i="1"/>
  <c r="BN309" i="1"/>
  <c r="Z321" i="1"/>
  <c r="BN321" i="1"/>
  <c r="Z330" i="1"/>
  <c r="BN330" i="1"/>
  <c r="Z353" i="1"/>
  <c r="BN353" i="1"/>
  <c r="Z376" i="1"/>
  <c r="BN376" i="1"/>
  <c r="Z400" i="1"/>
  <c r="BN400" i="1"/>
  <c r="Z410" i="1"/>
  <c r="BN410" i="1"/>
  <c r="Z448" i="1"/>
  <c r="BN448" i="1"/>
  <c r="Z451" i="1"/>
  <c r="BN451" i="1"/>
  <c r="Z467" i="1"/>
  <c r="BN467" i="1"/>
  <c r="Z22" i="1"/>
  <c r="Z23" i="1" s="1"/>
  <c r="BN22" i="1"/>
  <c r="BP22" i="1"/>
  <c r="Z26" i="1"/>
  <c r="BN26" i="1"/>
  <c r="BP26" i="1"/>
  <c r="Y33" i="1"/>
  <c r="Z30" i="1"/>
  <c r="BN30" i="1"/>
  <c r="C528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BP209" i="1"/>
  <c r="BN209" i="1"/>
  <c r="Z209" i="1"/>
  <c r="BP221" i="1"/>
  <c r="BN221" i="1"/>
  <c r="Z221" i="1"/>
  <c r="BP226" i="1"/>
  <c r="BN226" i="1"/>
  <c r="Z226" i="1"/>
  <c r="Y238" i="1"/>
  <c r="BP236" i="1"/>
  <c r="BN236" i="1"/>
  <c r="Z236" i="1"/>
  <c r="BP248" i="1"/>
  <c r="BN248" i="1"/>
  <c r="Z248" i="1"/>
  <c r="BP266" i="1"/>
  <c r="BN266" i="1"/>
  <c r="Z266" i="1"/>
  <c r="BP297" i="1"/>
  <c r="BN297" i="1"/>
  <c r="Z297" i="1"/>
  <c r="Z97" i="1"/>
  <c r="BN97" i="1"/>
  <c r="Z106" i="1"/>
  <c r="BN106" i="1"/>
  <c r="Z112" i="1"/>
  <c r="BN112" i="1"/>
  <c r="Y115" i="1"/>
  <c r="Z118" i="1"/>
  <c r="BN118" i="1"/>
  <c r="BP11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201" i="1"/>
  <c r="BN201" i="1"/>
  <c r="Z201" i="1"/>
  <c r="BP213" i="1"/>
  <c r="BN213" i="1"/>
  <c r="Z213" i="1"/>
  <c r="BP230" i="1"/>
  <c r="BN230" i="1"/>
  <c r="Z230" i="1"/>
  <c r="BP241" i="1"/>
  <c r="BN241" i="1"/>
  <c r="Z241" i="1"/>
  <c r="Z243" i="1" s="1"/>
  <c r="BP257" i="1"/>
  <c r="BN257" i="1"/>
  <c r="Z257" i="1"/>
  <c r="BP274" i="1"/>
  <c r="BN274" i="1"/>
  <c r="Z274" i="1"/>
  <c r="BP303" i="1"/>
  <c r="BN303" i="1"/>
  <c r="Z303" i="1"/>
  <c r="Y319" i="1"/>
  <c r="BP313" i="1"/>
  <c r="BN313" i="1"/>
  <c r="Z313" i="1"/>
  <c r="Y156" i="1"/>
  <c r="Y155" i="1"/>
  <c r="Y206" i="1"/>
  <c r="Y233" i="1"/>
  <c r="BP307" i="1"/>
  <c r="BN307" i="1"/>
  <c r="Z307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25" i="1"/>
  <c r="Y324" i="1"/>
  <c r="Y412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Y116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BP153" i="1"/>
  <c r="BN153" i="1"/>
  <c r="Z153" i="1"/>
  <c r="Y174" i="1"/>
  <c r="BP167" i="1"/>
  <c r="BN167" i="1"/>
  <c r="Z167" i="1"/>
  <c r="BP171" i="1"/>
  <c r="BN171" i="1"/>
  <c r="Z171" i="1"/>
  <c r="Y180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BP229" i="1"/>
  <c r="BN229" i="1"/>
  <c r="Z229" i="1"/>
  <c r="BP237" i="1"/>
  <c r="BN237" i="1"/>
  <c r="Z237" i="1"/>
  <c r="Z238" i="1" s="1"/>
  <c r="Y239" i="1"/>
  <c r="BP242" i="1"/>
  <c r="BN242" i="1"/>
  <c r="Z242" i="1"/>
  <c r="BP316" i="1"/>
  <c r="BN316" i="1"/>
  <c r="Z316" i="1"/>
  <c r="BP377" i="1"/>
  <c r="BN377" i="1"/>
  <c r="Z377" i="1"/>
  <c r="F528" i="1"/>
  <c r="H9" i="1"/>
  <c r="Y45" i="1"/>
  <c r="Y58" i="1"/>
  <c r="Y93" i="1"/>
  <c r="BP107" i="1"/>
  <c r="BN107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Y277" i="1"/>
  <c r="BP296" i="1"/>
  <c r="BN296" i="1"/>
  <c r="Z296" i="1"/>
  <c r="Y300" i="1"/>
  <c r="BP304" i="1"/>
  <c r="BN304" i="1"/>
  <c r="Z304" i="1"/>
  <c r="Y310" i="1"/>
  <c r="BP308" i="1"/>
  <c r="BN308" i="1"/>
  <c r="Z308" i="1"/>
  <c r="Y332" i="1"/>
  <c r="BP327" i="1"/>
  <c r="BN327" i="1"/>
  <c r="Z327" i="1"/>
  <c r="Y333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Y346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2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Z338" i="1" s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Z425" i="1" s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79" i="1" l="1"/>
  <c r="Z179" i="1"/>
  <c r="Z144" i="1"/>
  <c r="Z123" i="1"/>
  <c r="Z222" i="1"/>
  <c r="Z155" i="1"/>
  <c r="Z134" i="1"/>
  <c r="Z109" i="1"/>
  <c r="Z85" i="1"/>
  <c r="Z80" i="1"/>
  <c r="Z71" i="1"/>
  <c r="Z65" i="1"/>
  <c r="Z32" i="1"/>
  <c r="Z504" i="1"/>
  <c r="Z310" i="1"/>
  <c r="Y520" i="1"/>
  <c r="Z205" i="1"/>
  <c r="Z101" i="1"/>
  <c r="Y522" i="1"/>
  <c r="Y519" i="1"/>
  <c r="Y521" i="1" s="1"/>
  <c r="X521" i="1"/>
  <c r="Z511" i="1"/>
  <c r="Z498" i="1"/>
  <c r="Z276" i="1"/>
  <c r="Z233" i="1"/>
  <c r="Z173" i="1"/>
  <c r="Z332" i="1"/>
  <c r="Z269" i="1"/>
  <c r="Z493" i="1"/>
  <c r="Z471" i="1"/>
  <c r="Z455" i="1"/>
  <c r="Z407" i="1"/>
  <c r="Z357" i="1"/>
  <c r="Z300" i="1"/>
  <c r="Z252" i="1"/>
  <c r="Z477" i="1"/>
  <c r="Z461" i="1"/>
  <c r="Z345" i="1"/>
  <c r="Z261" i="1"/>
  <c r="Z217" i="1"/>
  <c r="Z92" i="1"/>
  <c r="Z58" i="1"/>
  <c r="Z44" i="1"/>
  <c r="Y518" i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<sst xmlns="http://schemas.openxmlformats.org/spreadsheetml/2006/main" count="2343" uniqueCount="847">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</sst>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50" sqref="AA350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4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500</v>
      </c>
      <c r="Y350" s="584">
        <f t="shared" ref="Y350:Y356" si="58">IFERROR(IF(X350="",0,CEILING((X350/$H350),1)*$H350),"")</f>
        <v>510</v>
      </c>
      <c r="Z350" s="36">
        <f>IFERROR(IF(Y350=0,"",ROUNDUP(Y350/H350,0)*0.02175),"")</f>
        <v>0.73949999999999994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516</v>
      </c>
      <c r="BN350" s="64">
        <f t="shared" ref="BN350:BN356" si="60">IFERROR(Y350*I350/H350,"0")</f>
        <v>526.32000000000005</v>
      </c>
      <c r="BO350" s="64">
        <f t="shared" ref="BO350:BO356" si="61">IFERROR(1/J350*(X350/H350),"0")</f>
        <v>0.69444444444444442</v>
      </c>
      <c r="BP350" s="64">
        <f t="shared" ref="BP350:BP356" si="62">IFERROR(1/J350*(Y350/H350),"0")</f>
        <v>0.70833333333333326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33.333333333333336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0.73949999999999994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500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400</v>
      </c>
      <c r="Y360" s="584">
        <f>IFERROR(IF(X360="",0,CEILING((X360/$H360),1)*$H360),"")</f>
        <v>405</v>
      </c>
      <c r="Z360" s="36">
        <f>IFERROR(IF(Y360=0,"",ROUNDUP(Y360/H360,0)*0.02175),"")</f>
        <v>0.58724999999999994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412.8</v>
      </c>
      <c r="BN360" s="64">
        <f>IFERROR(Y360*I360/H360,"0")</f>
        <v>417.96000000000004</v>
      </c>
      <c r="BO360" s="64">
        <f>IFERROR(1/J360*(X360/H360),"0")</f>
        <v>0.55555555555555558</v>
      </c>
      <c r="BP360" s="64">
        <f>IFERROR(1/J360*(Y360/H360),"0")</f>
        <v>0.5625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26.666666666666668</v>
      </c>
      <c r="Y362" s="585">
        <f>IFERROR(Y360/H360,"0")+IFERROR(Y361/H361,"0")</f>
        <v>27</v>
      </c>
      <c r="Z362" s="585">
        <f>IFERROR(IF(Z360="",0,Z360),"0")+IFERROR(IF(Z361="",0,Z361),"0")</f>
        <v>0.58724999999999994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400</v>
      </c>
      <c r="Y363" s="585">
        <f>IFERROR(SUM(Y360:Y361),"0")</f>
        <v>405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900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915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928.8</v>
      </c>
      <c r="Y519" s="585">
        <f>IFERROR(SUM(BN22:BN515),"0")</f>
        <v>944.28000000000009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2</v>
      </c>
      <c r="Y520" s="38">
        <f>ROUNDUP(SUM(BP22:BP515),0)</f>
        <v>2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978.8</v>
      </c>
      <c r="Y521" s="585">
        <f>GrossWeightTotalR+PalletQtyTotalR*25</f>
        <v>994.28000000000009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1.3267499999999999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915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"/>
        <filter val="26,67"/>
        <filter val="33,33"/>
        <filter val="400,00"/>
        <filter val="500,00"/>
        <filter val="60,00"/>
        <filter val="900,00"/>
        <filter val="928,80"/>
        <filter val="978,8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