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КИ филиалы\"/>
    </mc:Choice>
  </mc:AlternateContent>
  <xr:revisionPtr revIDLastSave="0" documentId="13_ncr:1_{F9746550-4FF2-4A94-B8A5-A6AF41BC839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" i="1" l="1"/>
  <c r="AG11" i="1"/>
  <c r="AG12" i="1"/>
  <c r="AG14" i="1"/>
  <c r="AG17" i="1"/>
  <c r="AG20" i="1"/>
  <c r="AG26" i="1"/>
  <c r="AG28" i="1"/>
  <c r="AG33" i="1"/>
  <c r="AG36" i="1"/>
  <c r="AG37" i="1"/>
  <c r="AG38" i="1"/>
  <c r="AG41" i="1"/>
  <c r="AG44" i="1"/>
  <c r="AG49" i="1"/>
  <c r="AG50" i="1"/>
  <c r="AG51" i="1"/>
  <c r="AG52" i="1"/>
  <c r="AG55" i="1"/>
  <c r="AG58" i="1"/>
  <c r="AG59" i="1"/>
  <c r="AG60" i="1"/>
  <c r="AG62" i="1"/>
  <c r="AG63" i="1"/>
  <c r="AG64" i="1"/>
  <c r="AG65" i="1"/>
  <c r="AG66" i="1"/>
  <c r="AG67" i="1"/>
  <c r="AG68" i="1"/>
  <c r="AG70" i="1"/>
  <c r="AG71" i="1"/>
  <c r="AG72" i="1"/>
  <c r="AG73" i="1"/>
  <c r="AG76" i="1"/>
  <c r="AG77" i="1"/>
  <c r="AG78" i="1"/>
  <c r="AG79" i="1"/>
  <c r="AG80" i="1"/>
  <c r="AG81" i="1"/>
  <c r="AG84" i="1"/>
  <c r="AG85" i="1"/>
  <c r="AG86" i="1"/>
  <c r="AG87" i="1"/>
  <c r="AG88" i="1"/>
  <c r="AG89" i="1"/>
  <c r="AG91" i="1"/>
  <c r="AG92" i="1"/>
  <c r="AG93" i="1"/>
  <c r="P44" i="1" l="1"/>
  <c r="P72" i="1"/>
  <c r="P7" i="1" l="1"/>
  <c r="Q7" i="1" s="1"/>
  <c r="P8" i="1"/>
  <c r="P9" i="1"/>
  <c r="Q9" i="1" s="1"/>
  <c r="AG9" i="1" s="1"/>
  <c r="P10" i="1"/>
  <c r="Q10" i="1" s="1"/>
  <c r="AG10" i="1" s="1"/>
  <c r="P11" i="1"/>
  <c r="T11" i="1" s="1"/>
  <c r="P12" i="1"/>
  <c r="P13" i="1"/>
  <c r="P14" i="1"/>
  <c r="T14" i="1" s="1"/>
  <c r="P15" i="1"/>
  <c r="Q15" i="1" s="1"/>
  <c r="AG15" i="1" s="1"/>
  <c r="P16" i="1"/>
  <c r="P17" i="1"/>
  <c r="P18" i="1"/>
  <c r="Q18" i="1" s="1"/>
  <c r="P19" i="1"/>
  <c r="Q19" i="1" s="1"/>
  <c r="P20" i="1"/>
  <c r="T20" i="1" s="1"/>
  <c r="P21" i="1"/>
  <c r="Q21" i="1" s="1"/>
  <c r="P22" i="1"/>
  <c r="P23" i="1"/>
  <c r="Q23" i="1" s="1"/>
  <c r="P24" i="1"/>
  <c r="Q24" i="1" s="1"/>
  <c r="P25" i="1"/>
  <c r="Q25" i="1" s="1"/>
  <c r="AG25" i="1" s="1"/>
  <c r="P26" i="1"/>
  <c r="P27" i="1"/>
  <c r="P28" i="1"/>
  <c r="T28" i="1" s="1"/>
  <c r="P29" i="1"/>
  <c r="P30" i="1"/>
  <c r="P31" i="1"/>
  <c r="Q31" i="1" s="1"/>
  <c r="P32" i="1"/>
  <c r="Q32" i="1" s="1"/>
  <c r="AG32" i="1" s="1"/>
  <c r="P33" i="1"/>
  <c r="P34" i="1"/>
  <c r="Q34" i="1" s="1"/>
  <c r="AG34" i="1" s="1"/>
  <c r="P35" i="1"/>
  <c r="Q35" i="1" s="1"/>
  <c r="AG35" i="1" s="1"/>
  <c r="P36" i="1"/>
  <c r="T36" i="1" s="1"/>
  <c r="P37" i="1"/>
  <c r="T37" i="1" s="1"/>
  <c r="P38" i="1"/>
  <c r="P39" i="1"/>
  <c r="Q39" i="1" s="1"/>
  <c r="AG39" i="1" s="1"/>
  <c r="P40" i="1"/>
  <c r="P41" i="1"/>
  <c r="P42" i="1"/>
  <c r="P43" i="1"/>
  <c r="P45" i="1"/>
  <c r="P46" i="1"/>
  <c r="P47" i="1"/>
  <c r="P48" i="1"/>
  <c r="P49" i="1"/>
  <c r="T49" i="1" s="1"/>
  <c r="P50" i="1"/>
  <c r="P51" i="1"/>
  <c r="P52" i="1"/>
  <c r="T52" i="1" s="1"/>
  <c r="P53" i="1"/>
  <c r="Q53" i="1" s="1"/>
  <c r="P54" i="1"/>
  <c r="Q54" i="1" s="1"/>
  <c r="P55" i="1"/>
  <c r="T55" i="1" s="1"/>
  <c r="P56" i="1"/>
  <c r="Q56" i="1" s="1"/>
  <c r="AG56" i="1" s="1"/>
  <c r="P57" i="1"/>
  <c r="P58" i="1"/>
  <c r="P59" i="1"/>
  <c r="P60" i="1"/>
  <c r="P61" i="1"/>
  <c r="Q61" i="1" s="1"/>
  <c r="AG61" i="1" s="1"/>
  <c r="P62" i="1"/>
  <c r="T62" i="1" s="1"/>
  <c r="P63" i="1"/>
  <c r="T63" i="1" s="1"/>
  <c r="P64" i="1"/>
  <c r="P65" i="1"/>
  <c r="T65" i="1" s="1"/>
  <c r="P66" i="1"/>
  <c r="T66" i="1" s="1"/>
  <c r="P67" i="1"/>
  <c r="T67" i="1" s="1"/>
  <c r="P68" i="1"/>
  <c r="P69" i="1"/>
  <c r="P70" i="1"/>
  <c r="P71" i="1"/>
  <c r="T71" i="1" s="1"/>
  <c r="P73" i="1"/>
  <c r="P74" i="1"/>
  <c r="P75" i="1"/>
  <c r="Q75" i="1" s="1"/>
  <c r="P76" i="1"/>
  <c r="P77" i="1"/>
  <c r="P78" i="1"/>
  <c r="P79" i="1"/>
  <c r="P80" i="1"/>
  <c r="T80" i="1" s="1"/>
  <c r="P81" i="1"/>
  <c r="P82" i="1"/>
  <c r="P83" i="1"/>
  <c r="P84" i="1"/>
  <c r="P85" i="1"/>
  <c r="P86" i="1"/>
  <c r="P87" i="1"/>
  <c r="P88" i="1"/>
  <c r="P89" i="1"/>
  <c r="P90" i="1"/>
  <c r="Q90" i="1" s="1"/>
  <c r="AG90" i="1" s="1"/>
  <c r="P91" i="1"/>
  <c r="P92" i="1"/>
  <c r="P93" i="1"/>
  <c r="P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46" i="1" l="1"/>
  <c r="AG46" i="1" s="1"/>
  <c r="Q74" i="1"/>
  <c r="AG74" i="1" s="1"/>
  <c r="Q45" i="1"/>
  <c r="AG45" i="1" s="1"/>
  <c r="Q22" i="1"/>
  <c r="AG22" i="1" s="1"/>
  <c r="Q16" i="1"/>
  <c r="AG16" i="1" s="1"/>
  <c r="U6" i="1"/>
  <c r="Q6" i="1"/>
  <c r="AG6" i="1" s="1"/>
  <c r="Q30" i="1"/>
  <c r="AG30" i="1" s="1"/>
  <c r="Q69" i="1"/>
  <c r="AG69" i="1" s="1"/>
  <c r="AG24" i="1"/>
  <c r="AG7" i="1"/>
  <c r="Q83" i="1"/>
  <c r="AG83" i="1" s="1"/>
  <c r="Q43" i="1"/>
  <c r="AG43" i="1" s="1"/>
  <c r="AG23" i="1"/>
  <c r="Q82" i="1"/>
  <c r="AG82" i="1" s="1"/>
  <c r="Q42" i="1"/>
  <c r="AG42" i="1" s="1"/>
  <c r="AG21" i="1"/>
  <c r="Q29" i="1"/>
  <c r="AG29" i="1" s="1"/>
  <c r="Q40" i="1"/>
  <c r="AG40" i="1" s="1"/>
  <c r="AG19" i="1"/>
  <c r="AG18" i="1"/>
  <c r="Q48" i="1"/>
  <c r="AG48" i="1" s="1"/>
  <c r="T77" i="1"/>
  <c r="Q57" i="1"/>
  <c r="AG57" i="1" s="1"/>
  <c r="AG75" i="1"/>
  <c r="AG54" i="1"/>
  <c r="Q47" i="1"/>
  <c r="AG47" i="1" s="1"/>
  <c r="AG53" i="1"/>
  <c r="T33" i="1"/>
  <c r="U13" i="1"/>
  <c r="Q13" i="1"/>
  <c r="AG13" i="1" s="1"/>
  <c r="Q27" i="1"/>
  <c r="AG27" i="1" s="1"/>
  <c r="AG31" i="1"/>
  <c r="T12" i="1"/>
  <c r="T90" i="1"/>
  <c r="T10" i="1"/>
  <c r="T39" i="1"/>
  <c r="T9" i="1"/>
  <c r="T68" i="1"/>
  <c r="T86" i="1"/>
  <c r="T26" i="1"/>
  <c r="T85" i="1"/>
  <c r="T45" i="1"/>
  <c r="T25" i="1"/>
  <c r="T64" i="1"/>
  <c r="T61" i="1"/>
  <c r="T17" i="1"/>
  <c r="T76" i="1"/>
  <c r="T56" i="1"/>
  <c r="T16" i="1"/>
  <c r="T35" i="1"/>
  <c r="T15" i="1"/>
  <c r="T34" i="1"/>
  <c r="U88" i="1"/>
  <c r="U68" i="1"/>
  <c r="U59" i="1"/>
  <c r="U57" i="1"/>
  <c r="U91" i="1"/>
  <c r="U78" i="1"/>
  <c r="U76" i="1"/>
  <c r="U44" i="1"/>
  <c r="U40" i="1"/>
  <c r="U35" i="1"/>
  <c r="U23" i="1"/>
  <c r="U21" i="1"/>
  <c r="U71" i="1"/>
  <c r="U66" i="1"/>
  <c r="U30" i="1"/>
  <c r="U62" i="1"/>
  <c r="U61" i="1"/>
  <c r="U25" i="1"/>
  <c r="U86" i="1"/>
  <c r="U53" i="1"/>
  <c r="U16" i="1"/>
  <c r="U82" i="1"/>
  <c r="U81" i="1"/>
  <c r="U48" i="1"/>
  <c r="U11" i="1"/>
  <c r="U90" i="1"/>
  <c r="U80" i="1"/>
  <c r="U70" i="1"/>
  <c r="U60" i="1"/>
  <c r="U52" i="1"/>
  <c r="U43" i="1"/>
  <c r="U34" i="1"/>
  <c r="U15" i="1"/>
  <c r="U89" i="1"/>
  <c r="U79" i="1"/>
  <c r="U69" i="1"/>
  <c r="U51" i="1"/>
  <c r="U42" i="1"/>
  <c r="U33" i="1"/>
  <c r="U24" i="1"/>
  <c r="U14" i="1"/>
  <c r="U50" i="1"/>
  <c r="U32" i="1"/>
  <c r="P5" i="1"/>
  <c r="U87" i="1"/>
  <c r="U77" i="1"/>
  <c r="U67" i="1"/>
  <c r="U58" i="1"/>
  <c r="U49" i="1"/>
  <c r="U41" i="1"/>
  <c r="U31" i="1"/>
  <c r="U22" i="1"/>
  <c r="U12" i="1"/>
  <c r="U85" i="1"/>
  <c r="U75" i="1"/>
  <c r="U65" i="1"/>
  <c r="U56" i="1"/>
  <c r="U39" i="1"/>
  <c r="U29" i="1"/>
  <c r="U20" i="1"/>
  <c r="U10" i="1"/>
  <c r="U84" i="1"/>
  <c r="U74" i="1"/>
  <c r="U64" i="1"/>
  <c r="U47" i="1"/>
  <c r="U38" i="1"/>
  <c r="U28" i="1"/>
  <c r="U19" i="1"/>
  <c r="U9" i="1"/>
  <c r="U93" i="1"/>
  <c r="U83" i="1"/>
  <c r="U73" i="1"/>
  <c r="U63" i="1"/>
  <c r="U55" i="1"/>
  <c r="U46" i="1"/>
  <c r="U37" i="1"/>
  <c r="U27" i="1"/>
  <c r="U18" i="1"/>
  <c r="U8" i="1"/>
  <c r="K5" i="1"/>
  <c r="U92" i="1"/>
  <c r="U72" i="1"/>
  <c r="U54" i="1"/>
  <c r="U45" i="1"/>
  <c r="U36" i="1"/>
  <c r="U26" i="1"/>
  <c r="U17" i="1"/>
  <c r="U7" i="1"/>
  <c r="T74" i="1" l="1"/>
  <c r="T22" i="1"/>
  <c r="T46" i="1"/>
  <c r="T83" i="1"/>
  <c r="T13" i="1"/>
  <c r="T40" i="1"/>
  <c r="T53" i="1"/>
  <c r="T48" i="1"/>
  <c r="T60" i="1"/>
  <c r="T7" i="1"/>
  <c r="T93" i="1"/>
  <c r="T38" i="1"/>
  <c r="T21" i="1"/>
  <c r="T44" i="1"/>
  <c r="T29" i="1"/>
  <c r="T91" i="1"/>
  <c r="T47" i="1"/>
  <c r="T58" i="1"/>
  <c r="T41" i="1"/>
  <c r="T84" i="1"/>
  <c r="T31" i="1"/>
  <c r="AG5" i="1"/>
  <c r="Q5" i="1"/>
  <c r="T32" i="1"/>
  <c r="T54" i="1"/>
  <c r="T78" i="1"/>
  <c r="T81" i="1"/>
  <c r="T24" i="1"/>
  <c r="T69" i="1"/>
  <c r="T72" i="1"/>
  <c r="T75" i="1"/>
  <c r="T8" i="1"/>
  <c r="T42" i="1"/>
  <c r="T18" i="1"/>
  <c r="T30" i="1"/>
  <c r="T92" i="1"/>
  <c r="T87" i="1"/>
  <c r="T19" i="1"/>
  <c r="T82" i="1"/>
  <c r="T50" i="1"/>
  <c r="T27" i="1"/>
  <c r="T88" i="1"/>
  <c r="T59" i="1"/>
  <c r="T23" i="1"/>
  <c r="T6" i="1"/>
  <c r="T70" i="1"/>
  <c r="T73" i="1"/>
  <c r="T51" i="1"/>
  <c r="T57" i="1"/>
  <c r="T79" i="1"/>
  <c r="T43" i="1"/>
  <c r="T89" i="1"/>
</calcChain>
</file>

<file path=xl/sharedStrings.xml><?xml version="1.0" encoding="utf-8"?>
<sst xmlns="http://schemas.openxmlformats.org/spreadsheetml/2006/main" count="357" uniqueCount="147">
  <si>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</si>
  <si>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</si>
  <si>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</si>
  <si>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</si>
  <si>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</si>
  <si>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</si>
  <si>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</si>
  <si>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</si>
  <si>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</si>
  <si>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</si>
  <si>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</si>
  <si>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</si>
  <si>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</si>
  <si>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</si>
  <si>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</si>
  <si>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</si>
  <si>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</si>
  <si>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</si>
  <si>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</si>
  <si>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</si>
  <si>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</si>
  <si>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</si>
  <si>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</si>
  <si>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21,06,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</si>
  <si>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</si>
  <si>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</si>
  <si>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</si>
  <si>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</si>
  <si>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</si>
  <si>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</si>
  <si>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</si>
  <si>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</si>
  <si>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</si>
  <si>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16,05,</t>
  </si>
  <si>
    <t>15,05,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</si>
  <si>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</si>
  <si>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</si>
  <si>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</si>
  <si>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</si>
  <si>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</si>
  <si>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</si>
  <si>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</si>
  <si>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</si>
  <si>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</si>
  <si>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</si>
  <si>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</si>
  <si>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</si>
  <si>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</si>
  <si>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</si>
  <si>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</si>
  <si>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</si>
  <si>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</si>
  <si>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</si>
  <si>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</si>
  <si>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</si>
  <si>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</si>
  <si>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</si>
  <si>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</si>
  <si>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</si>
  <si>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</si>
  <si>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</si>
  <si>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</si>
  <si>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</si>
  <si>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</si>
  <si>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</si>
  <si>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</si>
  <si>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</si>
  <si>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</si>
  <si>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</si>
  <si>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</si>
  <si>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</si>
  <si>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</si>
  <si>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</si>
  <si>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</si>
  <si>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</si>
  <si>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</si>
  <si>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</si>
  <si>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</si>
  <si>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</si>
  <si>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</si>
  <si>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</si>
  <si>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</si>
  <si>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</si>
  <si>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</si>
  <si>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</si>
  <si>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</si>
  <si>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</si>
  <si>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</si>
  <si>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</si>
  <si>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</si>
  <si>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</si>
  <si>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</si>
  <si>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</si>
  <si>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</si>
  <si>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</si>
  <si>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</si>
  <si>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</si>
  <si>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</si>
  <si>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</si>
  <si>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</si>
  <si>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</si>
  <si>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</si>
  <si>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</si>
  <si>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</si>
  <si>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</si>
  <si>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</si>
  <si>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</si>
  <si>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</si>
  <si>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</si>
  <si>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</si>
  <si>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</si>
  <si>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</si>
  <si>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</si>
  <si>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</si>
  <si>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</si>
  <si>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</si>
  <si>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</si>
  <si>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</si>
  <si>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</si>
  <si>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</si>
  <si>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</si>
  <si>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</si>
  <si>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</si>
  <si>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нужно увеличить продажи / ТМА май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</si>
  <si>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</si>
  <si>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</si>
  <si>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</si>
  <si>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</si>
  <si>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</si>
  <si>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</si>
  <si>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</si>
  <si>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</si>
  <si>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</si>
  <si>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</si>
  <si>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</si>
  <si>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</si>
  <si>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</si>
  <si>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</si>
  <si>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</si>
  <si>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</si>
  <si>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</si>
  <si>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</si>
  <si>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</si>
  <si>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</t>
  </si>
  <si>
    <t>заказываем с 19,06,25</t>
  </si>
  <si>
    <t>заказ</t>
  </si>
  <si>
    <t>23,06,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</si>
</sst>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0" borderId="1" xfId="1" applyNumberFormat="1" applyFont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6.5703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145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10345.814999999999</v>
      </c>
      <c r="F5" s="4">
        <f>SUM(F6:F495)</f>
        <v>7720.9750000000013</v>
      </c>
      <c r="G5" s="7"/>
      <c r="H5" s="1"/>
      <c r="I5" s="1"/>
      <c r="J5" s="4">
        <f t="shared" ref="J5:R5" si="0">SUM(J6:J495)</f>
        <v>11126.949999999997</v>
      </c>
      <c r="K5" s="4">
        <f t="shared" si="0"/>
        <v>-781.13499999999988</v>
      </c>
      <c r="L5" s="4">
        <f t="shared" si="0"/>
        <v>0</v>
      </c>
      <c r="M5" s="4">
        <f t="shared" si="0"/>
        <v>0</v>
      </c>
      <c r="N5" s="4">
        <f t="shared" si="0"/>
        <v>7448.538599999998</v>
      </c>
      <c r="O5" s="4">
        <f t="shared" si="0"/>
        <v>6880.3224000000009</v>
      </c>
      <c r="P5" s="4">
        <f t="shared" si="0"/>
        <v>2069.1629999999996</v>
      </c>
      <c r="Q5" s="4">
        <f t="shared" si="0"/>
        <v>3525.6172000000001</v>
      </c>
      <c r="R5" s="4">
        <f t="shared" si="0"/>
        <v>0</v>
      </c>
      <c r="S5" s="1"/>
      <c r="T5" s="1"/>
      <c r="U5" s="1"/>
      <c r="V5" s="4">
        <f t="shared" ref="V5:AE5" si="1">SUM(V6:V495)</f>
        <v>2181.7089999999994</v>
      </c>
      <c r="W5" s="4">
        <f t="shared" si="1"/>
        <v>2425.9760000000006</v>
      </c>
      <c r="X5" s="4">
        <f t="shared" si="1"/>
        <v>2263.2239999999997</v>
      </c>
      <c r="Y5" s="4">
        <f t="shared" si="1"/>
        <v>1770.4943999999994</v>
      </c>
      <c r="Z5" s="4">
        <f t="shared" si="1"/>
        <v>1722.6910000000003</v>
      </c>
      <c r="AA5" s="4">
        <f t="shared" si="1"/>
        <v>2058.3510000000006</v>
      </c>
      <c r="AB5" s="4">
        <f t="shared" si="1"/>
        <v>2122.645</v>
      </c>
      <c r="AC5" s="4">
        <f t="shared" si="1"/>
        <v>2012.0872000000004</v>
      </c>
      <c r="AD5" s="4">
        <f t="shared" si="1"/>
        <v>2000.6708000000008</v>
      </c>
      <c r="AE5" s="4">
        <f t="shared" si="1"/>
        <v>1747.1678000000004</v>
      </c>
      <c r="AF5" s="1"/>
      <c r="AG5" s="4">
        <f>SUM(AG6:AG495)</f>
        <v>2758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41.773000000000003</v>
      </c>
      <c r="D6" s="1">
        <v>120.149</v>
      </c>
      <c r="E6" s="1">
        <v>71.540000000000006</v>
      </c>
      <c r="F6" s="1">
        <v>62.459000000000003</v>
      </c>
      <c r="G6" s="7">
        <v>1</v>
      </c>
      <c r="H6" s="1">
        <v>50</v>
      </c>
      <c r="I6" s="1" t="s">
        <v>37</v>
      </c>
      <c r="J6" s="1">
        <v>71.099999999999994</v>
      </c>
      <c r="K6" s="1">
        <f t="shared" ref="K6:K36" si="2">E6-J6</f>
        <v>0.44000000000001194</v>
      </c>
      <c r="L6" s="1"/>
      <c r="M6" s="1"/>
      <c r="N6" s="1">
        <v>49.639000000000003</v>
      </c>
      <c r="O6" s="1">
        <v>13.624000000000001</v>
      </c>
      <c r="P6" s="1">
        <f>E6/5</f>
        <v>14.308000000000002</v>
      </c>
      <c r="Q6" s="5">
        <f>12*P6-O6-N6-F6</f>
        <v>45.974000000000018</v>
      </c>
      <c r="R6" s="5"/>
      <c r="S6" s="1"/>
      <c r="T6" s="1">
        <f>(F6+N6+O6+Q6)/P6</f>
        <v>12</v>
      </c>
      <c r="U6" s="1">
        <f>(F6+N6+O6)/P6</f>
        <v>8.7868325412356718</v>
      </c>
      <c r="V6" s="1">
        <v>14.588800000000001</v>
      </c>
      <c r="W6" s="1">
        <v>17.6266</v>
      </c>
      <c r="X6" s="1">
        <v>19.032399999999999</v>
      </c>
      <c r="Y6" s="1">
        <v>10.304600000000001</v>
      </c>
      <c r="Z6" s="1">
        <v>6.4379999999999997</v>
      </c>
      <c r="AA6" s="1">
        <v>15.356999999999999</v>
      </c>
      <c r="AB6" s="1">
        <v>16.145800000000001</v>
      </c>
      <c r="AC6" s="1">
        <v>8.0068000000000001</v>
      </c>
      <c r="AD6" s="1">
        <v>7.2012</v>
      </c>
      <c r="AE6" s="1">
        <v>14.114000000000001</v>
      </c>
      <c r="AF6" s="1"/>
      <c r="AG6" s="1">
        <f>ROUND(G6*Q6,0)</f>
        <v>46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194.649</v>
      </c>
      <c r="D7" s="1">
        <v>357.87799999999999</v>
      </c>
      <c r="E7" s="1">
        <v>157.042</v>
      </c>
      <c r="F7" s="1">
        <v>188.65199999999999</v>
      </c>
      <c r="G7" s="7">
        <v>1</v>
      </c>
      <c r="H7" s="1">
        <v>45</v>
      </c>
      <c r="I7" s="1" t="s">
        <v>37</v>
      </c>
      <c r="J7" s="1">
        <v>185</v>
      </c>
      <c r="K7" s="1">
        <f t="shared" si="2"/>
        <v>-27.957999999999998</v>
      </c>
      <c r="L7" s="1"/>
      <c r="M7" s="1"/>
      <c r="N7" s="1">
        <v>128.10579999999999</v>
      </c>
      <c r="O7" s="1">
        <v>0</v>
      </c>
      <c r="P7" s="1">
        <f t="shared" ref="P7:P65" si="3">E7/5</f>
        <v>31.4084</v>
      </c>
      <c r="Q7" s="5">
        <f>12*P7-O7-N7-F7</f>
        <v>60.143000000000029</v>
      </c>
      <c r="R7" s="5"/>
      <c r="S7" s="1"/>
      <c r="T7" s="1">
        <f t="shared" ref="T7:T65" si="4">(F7+N7+O7+Q7)/P7</f>
        <v>12</v>
      </c>
      <c r="U7" s="1">
        <f t="shared" ref="U7:U65" si="5">(F7+N7+O7)/P7</f>
        <v>10.085130092586695</v>
      </c>
      <c r="V7" s="1">
        <v>34.185999999999993</v>
      </c>
      <c r="W7" s="1">
        <v>45.272799999999997</v>
      </c>
      <c r="X7" s="1">
        <v>43.335000000000001</v>
      </c>
      <c r="Y7" s="1">
        <v>35.474600000000002</v>
      </c>
      <c r="Z7" s="1">
        <v>31.379200000000001</v>
      </c>
      <c r="AA7" s="1">
        <v>40.349600000000002</v>
      </c>
      <c r="AB7" s="1">
        <v>44.0062</v>
      </c>
      <c r="AC7" s="1">
        <v>29.8416</v>
      </c>
      <c r="AD7" s="1">
        <v>25.1328</v>
      </c>
      <c r="AE7" s="1">
        <v>22.0688</v>
      </c>
      <c r="AF7" s="1" t="s">
        <v>39</v>
      </c>
      <c r="AG7" s="1">
        <f t="shared" ref="AG7:AG70" si="6">ROUND(G7*Q7,0)</f>
        <v>60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-1.2749999999999999</v>
      </c>
      <c r="D8" s="1">
        <v>429.92500000000001</v>
      </c>
      <c r="E8" s="1">
        <v>106.559</v>
      </c>
      <c r="F8" s="1">
        <v>208.15100000000001</v>
      </c>
      <c r="G8" s="7">
        <v>1</v>
      </c>
      <c r="H8" s="1">
        <v>45</v>
      </c>
      <c r="I8" s="1" t="s">
        <v>37</v>
      </c>
      <c r="J8" s="1">
        <v>116</v>
      </c>
      <c r="K8" s="1">
        <f t="shared" si="2"/>
        <v>-9.4410000000000025</v>
      </c>
      <c r="L8" s="1"/>
      <c r="M8" s="1"/>
      <c r="N8" s="1">
        <v>188.80299999999991</v>
      </c>
      <c r="O8" s="1">
        <v>0</v>
      </c>
      <c r="P8" s="1">
        <f t="shared" si="3"/>
        <v>21.311799999999998</v>
      </c>
      <c r="Q8" s="5"/>
      <c r="R8" s="5"/>
      <c r="S8" s="1"/>
      <c r="T8" s="1">
        <f t="shared" si="4"/>
        <v>18.626019388320085</v>
      </c>
      <c r="U8" s="1">
        <f t="shared" si="5"/>
        <v>18.626019388320085</v>
      </c>
      <c r="V8" s="1">
        <v>25.654199999999999</v>
      </c>
      <c r="W8" s="1">
        <v>48.363399999999999</v>
      </c>
      <c r="X8" s="1">
        <v>45.502600000000001</v>
      </c>
      <c r="Y8" s="1">
        <v>27.386800000000001</v>
      </c>
      <c r="Z8" s="1">
        <v>25.0976</v>
      </c>
      <c r="AA8" s="1">
        <v>31.349</v>
      </c>
      <c r="AB8" s="1">
        <v>29.087599999999998</v>
      </c>
      <c r="AC8" s="1">
        <v>26.9236</v>
      </c>
      <c r="AD8" s="1">
        <v>27.844200000000001</v>
      </c>
      <c r="AE8" s="1">
        <v>34.395000000000003</v>
      </c>
      <c r="AF8" s="1"/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383</v>
      </c>
      <c r="D9" s="1">
        <v>272</v>
      </c>
      <c r="E9" s="1">
        <v>227</v>
      </c>
      <c r="F9" s="1">
        <v>108</v>
      </c>
      <c r="G9" s="7">
        <v>0.45</v>
      </c>
      <c r="H9" s="1">
        <v>45</v>
      </c>
      <c r="I9" s="1" t="s">
        <v>37</v>
      </c>
      <c r="J9" s="1">
        <v>212</v>
      </c>
      <c r="K9" s="1">
        <f t="shared" si="2"/>
        <v>15</v>
      </c>
      <c r="L9" s="1"/>
      <c r="M9" s="1"/>
      <c r="N9" s="1">
        <v>182.8</v>
      </c>
      <c r="O9" s="1">
        <v>108.2</v>
      </c>
      <c r="P9" s="1">
        <f t="shared" si="3"/>
        <v>45.4</v>
      </c>
      <c r="Q9" s="5">
        <f t="shared" ref="Q9:Q10" si="7">11*P9-O9-N9-F9</f>
        <v>100.39999999999998</v>
      </c>
      <c r="R9" s="5"/>
      <c r="S9" s="1"/>
      <c r="T9" s="1">
        <f t="shared" si="4"/>
        <v>11</v>
      </c>
      <c r="U9" s="1">
        <f t="shared" si="5"/>
        <v>8.7885462555066081</v>
      </c>
      <c r="V9" s="1">
        <v>46.8</v>
      </c>
      <c r="W9" s="1">
        <v>51.8</v>
      </c>
      <c r="X9" s="1">
        <v>43.6</v>
      </c>
      <c r="Y9" s="1">
        <v>32.4</v>
      </c>
      <c r="Z9" s="1">
        <v>36.799999999999997</v>
      </c>
      <c r="AA9" s="1">
        <v>52.8</v>
      </c>
      <c r="AB9" s="1">
        <v>54.6</v>
      </c>
      <c r="AC9" s="1">
        <v>33.799999999999997</v>
      </c>
      <c r="AD9" s="1">
        <v>42.8</v>
      </c>
      <c r="AE9" s="1">
        <v>36.200000000000003</v>
      </c>
      <c r="AF9" s="1" t="s">
        <v>43</v>
      </c>
      <c r="AG9" s="1">
        <f t="shared" si="6"/>
        <v>45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143</v>
      </c>
      <c r="D10" s="1">
        <v>262</v>
      </c>
      <c r="E10" s="1">
        <v>173</v>
      </c>
      <c r="F10" s="1">
        <v>54</v>
      </c>
      <c r="G10" s="7">
        <v>0.45</v>
      </c>
      <c r="H10" s="1">
        <v>45</v>
      </c>
      <c r="I10" s="1" t="s">
        <v>37</v>
      </c>
      <c r="J10" s="1">
        <v>191</v>
      </c>
      <c r="K10" s="1">
        <f t="shared" si="2"/>
        <v>-18</v>
      </c>
      <c r="L10" s="1"/>
      <c r="M10" s="1"/>
      <c r="N10" s="1">
        <v>181</v>
      </c>
      <c r="O10" s="1">
        <v>98</v>
      </c>
      <c r="P10" s="1">
        <f t="shared" si="3"/>
        <v>34.6</v>
      </c>
      <c r="Q10" s="5">
        <f t="shared" si="7"/>
        <v>47.600000000000023</v>
      </c>
      <c r="R10" s="5"/>
      <c r="S10" s="1"/>
      <c r="T10" s="1">
        <f t="shared" si="4"/>
        <v>11</v>
      </c>
      <c r="U10" s="1">
        <f t="shared" si="5"/>
        <v>9.6242774566473983</v>
      </c>
      <c r="V10" s="1">
        <v>38.6</v>
      </c>
      <c r="W10" s="1">
        <v>41</v>
      </c>
      <c r="X10" s="1">
        <v>32.200000000000003</v>
      </c>
      <c r="Y10" s="1">
        <v>34.799999999999997</v>
      </c>
      <c r="Z10" s="1">
        <v>43.2</v>
      </c>
      <c r="AA10" s="1">
        <v>43.6</v>
      </c>
      <c r="AB10" s="1">
        <v>45.8</v>
      </c>
      <c r="AC10" s="1">
        <v>43</v>
      </c>
      <c r="AD10" s="1">
        <v>37</v>
      </c>
      <c r="AE10" s="1">
        <v>3.4</v>
      </c>
      <c r="AF10" s="1" t="s">
        <v>45</v>
      </c>
      <c r="AG10" s="1">
        <f t="shared" si="6"/>
        <v>21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46</v>
      </c>
      <c r="B11" s="11" t="s">
        <v>42</v>
      </c>
      <c r="C11" s="11"/>
      <c r="D11" s="11"/>
      <c r="E11" s="11"/>
      <c r="F11" s="11"/>
      <c r="G11" s="12">
        <v>0</v>
      </c>
      <c r="H11" s="11">
        <v>180</v>
      </c>
      <c r="I11" s="11" t="s">
        <v>37</v>
      </c>
      <c r="J11" s="11"/>
      <c r="K11" s="11">
        <f t="shared" si="2"/>
        <v>0</v>
      </c>
      <c r="L11" s="11"/>
      <c r="M11" s="11"/>
      <c r="N11" s="11"/>
      <c r="O11" s="11">
        <v>0</v>
      </c>
      <c r="P11" s="11">
        <f t="shared" si="3"/>
        <v>0</v>
      </c>
      <c r="Q11" s="13"/>
      <c r="R11" s="13"/>
      <c r="S11" s="11"/>
      <c r="T11" s="11" t="e">
        <f t="shared" si="4"/>
        <v>#DIV/0!</v>
      </c>
      <c r="U11" s="11" t="e">
        <f t="shared" si="5"/>
        <v>#DIV/0!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 t="s">
        <v>47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42</v>
      </c>
      <c r="C12" s="1">
        <v>12</v>
      </c>
      <c r="D12" s="1"/>
      <c r="E12" s="1">
        <v>8</v>
      </c>
      <c r="F12" s="1"/>
      <c r="G12" s="7">
        <v>0.3</v>
      </c>
      <c r="H12" s="1">
        <v>40</v>
      </c>
      <c r="I12" s="1" t="s">
        <v>37</v>
      </c>
      <c r="J12" s="1">
        <v>11</v>
      </c>
      <c r="K12" s="1">
        <f t="shared" si="2"/>
        <v>-3</v>
      </c>
      <c r="L12" s="1"/>
      <c r="M12" s="1"/>
      <c r="N12" s="1">
        <v>26</v>
      </c>
      <c r="O12" s="1">
        <v>0</v>
      </c>
      <c r="P12" s="1">
        <f t="shared" si="3"/>
        <v>1.6</v>
      </c>
      <c r="Q12" s="5"/>
      <c r="R12" s="5"/>
      <c r="S12" s="1"/>
      <c r="T12" s="1">
        <f t="shared" si="4"/>
        <v>16.25</v>
      </c>
      <c r="U12" s="1">
        <f t="shared" si="5"/>
        <v>16.25</v>
      </c>
      <c r="V12" s="1">
        <v>1.6</v>
      </c>
      <c r="W12" s="1">
        <v>3.8</v>
      </c>
      <c r="X12" s="1">
        <v>2</v>
      </c>
      <c r="Y12" s="1">
        <v>0</v>
      </c>
      <c r="Z12" s="1">
        <v>1.4</v>
      </c>
      <c r="AA12" s="1">
        <v>1</v>
      </c>
      <c r="AB12" s="1">
        <v>1</v>
      </c>
      <c r="AC12" s="1">
        <v>3</v>
      </c>
      <c r="AD12" s="1">
        <v>2.4</v>
      </c>
      <c r="AE12" s="1">
        <v>1.6</v>
      </c>
      <c r="AF12" s="1"/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42</v>
      </c>
      <c r="C13" s="1">
        <v>58</v>
      </c>
      <c r="D13" s="1">
        <v>9</v>
      </c>
      <c r="E13" s="1">
        <v>36</v>
      </c>
      <c r="F13" s="1">
        <v>20</v>
      </c>
      <c r="G13" s="7">
        <v>0.17</v>
      </c>
      <c r="H13" s="1">
        <v>180</v>
      </c>
      <c r="I13" s="1" t="s">
        <v>37</v>
      </c>
      <c r="J13" s="1">
        <v>36</v>
      </c>
      <c r="K13" s="1">
        <f t="shared" si="2"/>
        <v>0</v>
      </c>
      <c r="L13" s="1"/>
      <c r="M13" s="1"/>
      <c r="N13" s="1"/>
      <c r="O13" s="1">
        <v>41</v>
      </c>
      <c r="P13" s="1">
        <f t="shared" si="3"/>
        <v>7.2</v>
      </c>
      <c r="Q13" s="5">
        <f t="shared" ref="Q13" si="8">11*P13-O13-N13-F13</f>
        <v>18.200000000000003</v>
      </c>
      <c r="R13" s="5"/>
      <c r="S13" s="1"/>
      <c r="T13" s="1">
        <f t="shared" si="4"/>
        <v>11</v>
      </c>
      <c r="U13" s="1">
        <f t="shared" si="5"/>
        <v>8.4722222222222214</v>
      </c>
      <c r="V13" s="1">
        <v>7</v>
      </c>
      <c r="W13" s="1">
        <v>3.2</v>
      </c>
      <c r="X13" s="1">
        <v>2.6</v>
      </c>
      <c r="Y13" s="1">
        <v>3</v>
      </c>
      <c r="Z13" s="1">
        <v>6.8</v>
      </c>
      <c r="AA13" s="1">
        <v>4.8</v>
      </c>
      <c r="AB13" s="1">
        <v>2</v>
      </c>
      <c r="AC13" s="1">
        <v>4.8</v>
      </c>
      <c r="AD13" s="1">
        <v>5.2</v>
      </c>
      <c r="AE13" s="1">
        <v>4</v>
      </c>
      <c r="AF13" s="1"/>
      <c r="AG13" s="1">
        <f t="shared" si="6"/>
        <v>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50</v>
      </c>
      <c r="B14" s="11" t="s">
        <v>42</v>
      </c>
      <c r="C14" s="11"/>
      <c r="D14" s="11"/>
      <c r="E14" s="11"/>
      <c r="F14" s="11"/>
      <c r="G14" s="12">
        <v>0</v>
      </c>
      <c r="H14" s="11">
        <v>50</v>
      </c>
      <c r="I14" s="11" t="s">
        <v>37</v>
      </c>
      <c r="J14" s="11"/>
      <c r="K14" s="11">
        <f t="shared" si="2"/>
        <v>0</v>
      </c>
      <c r="L14" s="11"/>
      <c r="M14" s="11"/>
      <c r="N14" s="11"/>
      <c r="O14" s="11">
        <v>0</v>
      </c>
      <c r="P14" s="11">
        <f t="shared" si="3"/>
        <v>0</v>
      </c>
      <c r="Q14" s="13"/>
      <c r="R14" s="13"/>
      <c r="S14" s="11"/>
      <c r="T14" s="11" t="e">
        <f t="shared" si="4"/>
        <v>#DIV/0!</v>
      </c>
      <c r="U14" s="11" t="e">
        <f t="shared" si="5"/>
        <v>#DIV/0!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 t="s">
        <v>47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42</v>
      </c>
      <c r="C15" s="1">
        <v>132</v>
      </c>
      <c r="D15" s="1">
        <v>3</v>
      </c>
      <c r="E15" s="1">
        <v>66</v>
      </c>
      <c r="F15" s="1">
        <v>47</v>
      </c>
      <c r="G15" s="7">
        <v>0.35</v>
      </c>
      <c r="H15" s="1">
        <v>50</v>
      </c>
      <c r="I15" s="1" t="s">
        <v>37</v>
      </c>
      <c r="J15" s="1">
        <v>70</v>
      </c>
      <c r="K15" s="1">
        <f t="shared" si="2"/>
        <v>-4</v>
      </c>
      <c r="L15" s="1"/>
      <c r="M15" s="1"/>
      <c r="N15" s="1"/>
      <c r="O15" s="1">
        <v>51</v>
      </c>
      <c r="P15" s="1">
        <f t="shared" si="3"/>
        <v>13.2</v>
      </c>
      <c r="Q15" s="5">
        <f t="shared" ref="Q15" si="9">11*P15-O15-N15-F15</f>
        <v>47.199999999999989</v>
      </c>
      <c r="R15" s="5"/>
      <c r="S15" s="1"/>
      <c r="T15" s="1">
        <f t="shared" si="4"/>
        <v>11</v>
      </c>
      <c r="U15" s="1">
        <f t="shared" si="5"/>
        <v>7.4242424242424248</v>
      </c>
      <c r="V15" s="1">
        <v>12</v>
      </c>
      <c r="W15" s="1">
        <v>7.8</v>
      </c>
      <c r="X15" s="1">
        <v>9.1999999999999993</v>
      </c>
      <c r="Y15" s="1">
        <v>6</v>
      </c>
      <c r="Z15" s="1">
        <v>7.6</v>
      </c>
      <c r="AA15" s="1">
        <v>18.600000000000001</v>
      </c>
      <c r="AB15" s="1">
        <v>18.600000000000001</v>
      </c>
      <c r="AC15" s="1">
        <v>13</v>
      </c>
      <c r="AD15" s="1">
        <v>10.199999999999999</v>
      </c>
      <c r="AE15" s="1">
        <v>5</v>
      </c>
      <c r="AF15" s="1"/>
      <c r="AG15" s="1">
        <f t="shared" si="6"/>
        <v>17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36</v>
      </c>
      <c r="C16" s="1">
        <v>465.60199999999998</v>
      </c>
      <c r="D16" s="1">
        <v>102.253</v>
      </c>
      <c r="E16" s="1">
        <v>151.84</v>
      </c>
      <c r="F16" s="1">
        <v>288.79500000000002</v>
      </c>
      <c r="G16" s="7">
        <v>1</v>
      </c>
      <c r="H16" s="1">
        <v>55</v>
      </c>
      <c r="I16" s="1" t="s">
        <v>37</v>
      </c>
      <c r="J16" s="1">
        <v>144.97999999999999</v>
      </c>
      <c r="K16" s="1">
        <f t="shared" si="2"/>
        <v>6.8600000000000136</v>
      </c>
      <c r="L16" s="1"/>
      <c r="M16" s="1"/>
      <c r="N16" s="1">
        <v>39.622799999999977</v>
      </c>
      <c r="O16" s="1">
        <v>0</v>
      </c>
      <c r="P16" s="1">
        <f t="shared" si="3"/>
        <v>30.368000000000002</v>
      </c>
      <c r="Q16" s="5">
        <f>12*P16-O16-N16-F16</f>
        <v>35.998200000000054</v>
      </c>
      <c r="R16" s="5"/>
      <c r="S16" s="1"/>
      <c r="T16" s="1">
        <f t="shared" si="4"/>
        <v>12.000000000000002</v>
      </c>
      <c r="U16" s="1">
        <f t="shared" si="5"/>
        <v>10.814600895679662</v>
      </c>
      <c r="V16" s="1">
        <v>31.6586</v>
      </c>
      <c r="W16" s="1">
        <v>45.768799999999999</v>
      </c>
      <c r="X16" s="1">
        <v>47.124400000000001</v>
      </c>
      <c r="Y16" s="1">
        <v>35.6798</v>
      </c>
      <c r="Z16" s="1">
        <v>30.56519999999999</v>
      </c>
      <c r="AA16" s="1">
        <v>43.460999999999999</v>
      </c>
      <c r="AB16" s="1">
        <v>40.994</v>
      </c>
      <c r="AC16" s="1">
        <v>27.955200000000001</v>
      </c>
      <c r="AD16" s="1">
        <v>35.686</v>
      </c>
      <c r="AE16" s="1">
        <v>38.351199999999999</v>
      </c>
      <c r="AF16" s="1" t="s">
        <v>53</v>
      </c>
      <c r="AG16" s="1">
        <f t="shared" si="6"/>
        <v>36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351.05799999999999</v>
      </c>
      <c r="D17" s="1">
        <v>1187.0260000000001</v>
      </c>
      <c r="E17" s="1">
        <v>559.75300000000004</v>
      </c>
      <c r="F17" s="1">
        <v>463.08300000000003</v>
      </c>
      <c r="G17" s="7">
        <v>1</v>
      </c>
      <c r="H17" s="1">
        <v>50</v>
      </c>
      <c r="I17" s="1" t="s">
        <v>37</v>
      </c>
      <c r="J17" s="1">
        <v>623.5</v>
      </c>
      <c r="K17" s="1">
        <f t="shared" si="2"/>
        <v>-63.746999999999957</v>
      </c>
      <c r="L17" s="1"/>
      <c r="M17" s="1"/>
      <c r="N17" s="1">
        <v>590.71319999999992</v>
      </c>
      <c r="O17" s="1">
        <v>500</v>
      </c>
      <c r="P17" s="1">
        <f t="shared" si="3"/>
        <v>111.95060000000001</v>
      </c>
      <c r="Q17" s="5"/>
      <c r="R17" s="5"/>
      <c r="S17" s="1"/>
      <c r="T17" s="1">
        <f t="shared" si="4"/>
        <v>13.879302120756833</v>
      </c>
      <c r="U17" s="1">
        <f t="shared" si="5"/>
        <v>13.879302120756833</v>
      </c>
      <c r="V17" s="1">
        <v>119.1738</v>
      </c>
      <c r="W17" s="1">
        <v>155.77520000000001</v>
      </c>
      <c r="X17" s="1">
        <v>137.44960000000009</v>
      </c>
      <c r="Y17" s="1">
        <v>86.739199999999983</v>
      </c>
      <c r="Z17" s="1">
        <v>83.048999999999978</v>
      </c>
      <c r="AA17" s="1">
        <v>118.3852</v>
      </c>
      <c r="AB17" s="1">
        <v>115.0354</v>
      </c>
      <c r="AC17" s="1">
        <v>132.45060000000001</v>
      </c>
      <c r="AD17" s="1">
        <v>125.15179999999999</v>
      </c>
      <c r="AE17" s="1">
        <v>104.9804</v>
      </c>
      <c r="AF17" s="1" t="s">
        <v>55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36</v>
      </c>
      <c r="C18" s="1">
        <v>98.260999999999996</v>
      </c>
      <c r="D18" s="1">
        <v>194.988</v>
      </c>
      <c r="E18" s="1">
        <v>104.52500000000001</v>
      </c>
      <c r="F18" s="1">
        <v>55.94</v>
      </c>
      <c r="G18" s="7">
        <v>1</v>
      </c>
      <c r="H18" s="1">
        <v>60</v>
      </c>
      <c r="I18" s="1" t="s">
        <v>37</v>
      </c>
      <c r="J18" s="1">
        <v>94.06</v>
      </c>
      <c r="K18" s="1">
        <f t="shared" si="2"/>
        <v>10.465000000000003</v>
      </c>
      <c r="L18" s="1"/>
      <c r="M18" s="1"/>
      <c r="N18" s="1">
        <v>68.471600000000009</v>
      </c>
      <c r="O18" s="1">
        <v>59.749400000000009</v>
      </c>
      <c r="P18" s="1">
        <f t="shared" si="3"/>
        <v>20.905000000000001</v>
      </c>
      <c r="Q18" s="5">
        <f t="shared" ref="Q18:Q19" si="10">12*P18-O18-N18-F18</f>
        <v>66.698999999999998</v>
      </c>
      <c r="R18" s="5"/>
      <c r="S18" s="1"/>
      <c r="T18" s="1">
        <f t="shared" si="4"/>
        <v>12</v>
      </c>
      <c r="U18" s="1">
        <f t="shared" si="5"/>
        <v>8.8094235828749099</v>
      </c>
      <c r="V18" s="1">
        <v>22.537600000000001</v>
      </c>
      <c r="W18" s="1">
        <v>23.3886</v>
      </c>
      <c r="X18" s="1">
        <v>23.122599999999998</v>
      </c>
      <c r="Y18" s="1">
        <v>25.964200000000002</v>
      </c>
      <c r="Z18" s="1">
        <v>24.066400000000002</v>
      </c>
      <c r="AA18" s="1">
        <v>29.121400000000001</v>
      </c>
      <c r="AB18" s="1">
        <v>27.4956</v>
      </c>
      <c r="AC18" s="1">
        <v>22.047999999999998</v>
      </c>
      <c r="AD18" s="1">
        <v>24.222000000000001</v>
      </c>
      <c r="AE18" s="1">
        <v>25.279800000000002</v>
      </c>
      <c r="AF18" s="1"/>
      <c r="AG18" s="1">
        <f t="shared" si="6"/>
        <v>67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36</v>
      </c>
      <c r="C19" s="1">
        <v>10.53</v>
      </c>
      <c r="D19" s="1">
        <v>1791.732</v>
      </c>
      <c r="E19" s="1">
        <v>449.78800000000001</v>
      </c>
      <c r="F19" s="1">
        <v>578.70699999999999</v>
      </c>
      <c r="G19" s="7">
        <v>1</v>
      </c>
      <c r="H19" s="1">
        <v>60</v>
      </c>
      <c r="I19" s="1" t="s">
        <v>37</v>
      </c>
      <c r="J19" s="1">
        <v>552</v>
      </c>
      <c r="K19" s="1">
        <f t="shared" si="2"/>
        <v>-102.21199999999999</v>
      </c>
      <c r="L19" s="1"/>
      <c r="M19" s="1"/>
      <c r="N19" s="1">
        <v>143.30019999999999</v>
      </c>
      <c r="O19" s="1">
        <v>0</v>
      </c>
      <c r="P19" s="1">
        <f t="shared" si="3"/>
        <v>89.957599999999999</v>
      </c>
      <c r="Q19" s="5">
        <f t="shared" si="10"/>
        <v>357.48399999999992</v>
      </c>
      <c r="R19" s="5"/>
      <c r="S19" s="1"/>
      <c r="T19" s="1">
        <f t="shared" si="4"/>
        <v>12</v>
      </c>
      <c r="U19" s="1">
        <f t="shared" si="5"/>
        <v>8.0260833992903322</v>
      </c>
      <c r="V19" s="1">
        <v>81.402999999999992</v>
      </c>
      <c r="W19" s="1">
        <v>114.2762</v>
      </c>
      <c r="X19" s="1">
        <v>123.3058</v>
      </c>
      <c r="Y19" s="1">
        <v>68.105999999999995</v>
      </c>
      <c r="Z19" s="1">
        <v>51.956400000000002</v>
      </c>
      <c r="AA19" s="1">
        <v>66.144000000000005</v>
      </c>
      <c r="AB19" s="1">
        <v>62.8414</v>
      </c>
      <c r="AC19" s="1">
        <v>65.073800000000006</v>
      </c>
      <c r="AD19" s="1">
        <v>68.04740000000001</v>
      </c>
      <c r="AE19" s="1">
        <v>43.175199999999997</v>
      </c>
      <c r="AF19" s="1" t="s">
        <v>58</v>
      </c>
      <c r="AG19" s="1">
        <f t="shared" si="6"/>
        <v>357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59</v>
      </c>
      <c r="B20" s="11" t="s">
        <v>36</v>
      </c>
      <c r="C20" s="11"/>
      <c r="D20" s="11"/>
      <c r="E20" s="11"/>
      <c r="F20" s="11"/>
      <c r="G20" s="12">
        <v>0</v>
      </c>
      <c r="H20" s="11">
        <v>60</v>
      </c>
      <c r="I20" s="11" t="s">
        <v>37</v>
      </c>
      <c r="J20" s="11"/>
      <c r="K20" s="11">
        <f t="shared" si="2"/>
        <v>0</v>
      </c>
      <c r="L20" s="11"/>
      <c r="M20" s="11"/>
      <c r="N20" s="11"/>
      <c r="O20" s="11">
        <v>0</v>
      </c>
      <c r="P20" s="11">
        <f t="shared" si="3"/>
        <v>0</v>
      </c>
      <c r="Q20" s="13"/>
      <c r="R20" s="13"/>
      <c r="S20" s="11"/>
      <c r="T20" s="11" t="e">
        <f t="shared" si="4"/>
        <v>#DIV/0!</v>
      </c>
      <c r="U20" s="11" t="e">
        <f t="shared" si="5"/>
        <v>#DIV/0!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 t="s">
        <v>47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36</v>
      </c>
      <c r="C21" s="1">
        <v>322.36399999999998</v>
      </c>
      <c r="D21" s="1">
        <v>498.31700000000001</v>
      </c>
      <c r="E21" s="1">
        <v>247.94300000000001</v>
      </c>
      <c r="F21" s="1">
        <v>248.96799999999999</v>
      </c>
      <c r="G21" s="7">
        <v>1</v>
      </c>
      <c r="H21" s="1">
        <v>60</v>
      </c>
      <c r="I21" s="1" t="s">
        <v>37</v>
      </c>
      <c r="J21" s="1">
        <v>226.95</v>
      </c>
      <c r="K21" s="1">
        <f t="shared" si="2"/>
        <v>20.993000000000023</v>
      </c>
      <c r="L21" s="1"/>
      <c r="M21" s="1"/>
      <c r="N21" s="1">
        <v>138.31599999999989</v>
      </c>
      <c r="O21" s="1">
        <v>69.620000000000118</v>
      </c>
      <c r="P21" s="1">
        <f t="shared" si="3"/>
        <v>49.5886</v>
      </c>
      <c r="Q21" s="5">
        <f t="shared" ref="Q21:Q24" si="11">12*P21-O21-N21-F21</f>
        <v>138.15920000000003</v>
      </c>
      <c r="R21" s="5"/>
      <c r="S21" s="1"/>
      <c r="T21" s="1">
        <f t="shared" si="4"/>
        <v>12.000000000000002</v>
      </c>
      <c r="U21" s="1">
        <f t="shared" si="5"/>
        <v>9.2138919025743817</v>
      </c>
      <c r="V21" s="1">
        <v>53.249400000000001</v>
      </c>
      <c r="W21" s="1">
        <v>61.77399999999998</v>
      </c>
      <c r="X21" s="1">
        <v>62.441199999999988</v>
      </c>
      <c r="Y21" s="1">
        <v>57.217799999999997</v>
      </c>
      <c r="Z21" s="1">
        <v>55.227799999999988</v>
      </c>
      <c r="AA21" s="1">
        <v>71.199999999999974</v>
      </c>
      <c r="AB21" s="1">
        <v>68.864000000000004</v>
      </c>
      <c r="AC21" s="1">
        <v>59.899800000000013</v>
      </c>
      <c r="AD21" s="1">
        <v>57.393400000000007</v>
      </c>
      <c r="AE21" s="1">
        <v>56.283999999999992</v>
      </c>
      <c r="AF21" s="1" t="s">
        <v>61</v>
      </c>
      <c r="AG21" s="1">
        <f t="shared" si="6"/>
        <v>138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36</v>
      </c>
      <c r="C22" s="1">
        <v>128.66800000000001</v>
      </c>
      <c r="D22" s="1">
        <v>34.905999999999999</v>
      </c>
      <c r="E22" s="1">
        <v>82.626000000000005</v>
      </c>
      <c r="F22" s="1">
        <v>7.202</v>
      </c>
      <c r="G22" s="7">
        <v>1</v>
      </c>
      <c r="H22" s="1">
        <v>60</v>
      </c>
      <c r="I22" s="1" t="s">
        <v>37</v>
      </c>
      <c r="J22" s="1">
        <v>84.49</v>
      </c>
      <c r="K22" s="1">
        <f t="shared" si="2"/>
        <v>-1.8639999999999901</v>
      </c>
      <c r="L22" s="1"/>
      <c r="M22" s="1"/>
      <c r="N22" s="1">
        <v>37.61880000000005</v>
      </c>
      <c r="O22" s="1">
        <v>69.427199999999971</v>
      </c>
      <c r="P22" s="1">
        <f t="shared" si="3"/>
        <v>16.525200000000002</v>
      </c>
      <c r="Q22" s="5">
        <f t="shared" si="11"/>
        <v>84.054400000000015</v>
      </c>
      <c r="R22" s="5"/>
      <c r="S22" s="1"/>
      <c r="T22" s="1">
        <f t="shared" si="4"/>
        <v>12</v>
      </c>
      <c r="U22" s="1">
        <f t="shared" si="5"/>
        <v>6.9135623169462406</v>
      </c>
      <c r="V22" s="1">
        <v>15.6432</v>
      </c>
      <c r="W22" s="1">
        <v>14.3988</v>
      </c>
      <c r="X22" s="1">
        <v>14.414400000000001</v>
      </c>
      <c r="Y22" s="1">
        <v>14.602</v>
      </c>
      <c r="Z22" s="1">
        <v>18.2776</v>
      </c>
      <c r="AA22" s="1">
        <v>22.358000000000001</v>
      </c>
      <c r="AB22" s="1">
        <v>18.858000000000001</v>
      </c>
      <c r="AC22" s="1">
        <v>18.2544</v>
      </c>
      <c r="AD22" s="1">
        <v>17.9116</v>
      </c>
      <c r="AE22" s="1">
        <v>9.3155999999999999</v>
      </c>
      <c r="AF22" s="1"/>
      <c r="AG22" s="1">
        <f t="shared" si="6"/>
        <v>84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36</v>
      </c>
      <c r="C23" s="1">
        <v>182.898</v>
      </c>
      <c r="D23" s="1">
        <v>67.037000000000006</v>
      </c>
      <c r="E23" s="1">
        <v>94.65</v>
      </c>
      <c r="F23" s="1">
        <v>126.178</v>
      </c>
      <c r="G23" s="7">
        <v>1</v>
      </c>
      <c r="H23" s="1">
        <v>60</v>
      </c>
      <c r="I23" s="1" t="s">
        <v>37</v>
      </c>
      <c r="J23" s="1">
        <v>93.19</v>
      </c>
      <c r="K23" s="1">
        <f t="shared" si="2"/>
        <v>1.460000000000008</v>
      </c>
      <c r="L23" s="1"/>
      <c r="M23" s="1"/>
      <c r="N23" s="1"/>
      <c r="O23" s="1">
        <v>10.584</v>
      </c>
      <c r="P23" s="1">
        <f t="shared" si="3"/>
        <v>18.93</v>
      </c>
      <c r="Q23" s="5">
        <f t="shared" si="11"/>
        <v>90.397999999999996</v>
      </c>
      <c r="R23" s="5"/>
      <c r="S23" s="1"/>
      <c r="T23" s="1">
        <f t="shared" si="4"/>
        <v>12</v>
      </c>
      <c r="U23" s="1">
        <f t="shared" si="5"/>
        <v>7.2246170100369786</v>
      </c>
      <c r="V23" s="1">
        <v>16.308199999999999</v>
      </c>
      <c r="W23" s="1">
        <v>20.2056</v>
      </c>
      <c r="X23" s="1">
        <v>24.9148</v>
      </c>
      <c r="Y23" s="1">
        <v>16.828600000000009</v>
      </c>
      <c r="Z23" s="1">
        <v>12.9756</v>
      </c>
      <c r="AA23" s="1">
        <v>18.672799999999999</v>
      </c>
      <c r="AB23" s="1">
        <v>17.793399999999998</v>
      </c>
      <c r="AC23" s="1">
        <v>14.186999999999999</v>
      </c>
      <c r="AD23" s="1">
        <v>14.529199999999999</v>
      </c>
      <c r="AE23" s="1">
        <v>11.1968</v>
      </c>
      <c r="AF23" s="1" t="s">
        <v>58</v>
      </c>
      <c r="AG23" s="1">
        <f t="shared" si="6"/>
        <v>90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36</v>
      </c>
      <c r="C24" s="1">
        <v>111.56</v>
      </c>
      <c r="D24" s="1">
        <v>46.625999999999998</v>
      </c>
      <c r="E24" s="1">
        <v>95.528000000000006</v>
      </c>
      <c r="F24" s="1">
        <v>35.427999999999997</v>
      </c>
      <c r="G24" s="7">
        <v>1</v>
      </c>
      <c r="H24" s="1">
        <v>60</v>
      </c>
      <c r="I24" s="1" t="s">
        <v>37</v>
      </c>
      <c r="J24" s="1">
        <v>90.99</v>
      </c>
      <c r="K24" s="1">
        <f t="shared" si="2"/>
        <v>4.5380000000000109</v>
      </c>
      <c r="L24" s="1"/>
      <c r="M24" s="1"/>
      <c r="N24" s="1">
        <v>20.08539999999994</v>
      </c>
      <c r="O24" s="1">
        <v>81.822600000000051</v>
      </c>
      <c r="P24" s="1">
        <f t="shared" si="3"/>
        <v>19.105600000000003</v>
      </c>
      <c r="Q24" s="5">
        <f t="shared" si="11"/>
        <v>91.931200000000047</v>
      </c>
      <c r="R24" s="5"/>
      <c r="S24" s="1"/>
      <c r="T24" s="1">
        <f t="shared" si="4"/>
        <v>12</v>
      </c>
      <c r="U24" s="1">
        <f t="shared" si="5"/>
        <v>7.1882589397872856</v>
      </c>
      <c r="V24" s="1">
        <v>16.460999999999999</v>
      </c>
      <c r="W24" s="1">
        <v>14.888400000000001</v>
      </c>
      <c r="X24" s="1">
        <v>16.119399999999999</v>
      </c>
      <c r="Y24" s="1">
        <v>16.847000000000001</v>
      </c>
      <c r="Z24" s="1">
        <v>16.328600000000002</v>
      </c>
      <c r="AA24" s="1">
        <v>25.6342</v>
      </c>
      <c r="AB24" s="1">
        <v>32.659599999999998</v>
      </c>
      <c r="AC24" s="1">
        <v>29.334399999999999</v>
      </c>
      <c r="AD24" s="1">
        <v>28.2864</v>
      </c>
      <c r="AE24" s="1">
        <v>20.8934</v>
      </c>
      <c r="AF24" s="1" t="s">
        <v>55</v>
      </c>
      <c r="AG24" s="1">
        <f t="shared" si="6"/>
        <v>92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36</v>
      </c>
      <c r="C25" s="1">
        <v>31.748000000000001</v>
      </c>
      <c r="D25" s="1">
        <v>82.3</v>
      </c>
      <c r="E25" s="1">
        <v>56.889000000000003</v>
      </c>
      <c r="F25" s="1">
        <v>26.167999999999999</v>
      </c>
      <c r="G25" s="7">
        <v>1</v>
      </c>
      <c r="H25" s="1">
        <v>30</v>
      </c>
      <c r="I25" s="1" t="s">
        <v>37</v>
      </c>
      <c r="J25" s="1">
        <v>56.8</v>
      </c>
      <c r="K25" s="1">
        <f t="shared" si="2"/>
        <v>8.9000000000005741E-2</v>
      </c>
      <c r="L25" s="1"/>
      <c r="M25" s="1"/>
      <c r="N25" s="1">
        <v>13.968999999999889</v>
      </c>
      <c r="O25" s="1">
        <v>64.993000000000109</v>
      </c>
      <c r="P25" s="1">
        <f t="shared" si="3"/>
        <v>11.377800000000001</v>
      </c>
      <c r="Q25" s="5">
        <f t="shared" ref="Q25:Q27" si="12">11*P25-O25-N25-F25</f>
        <v>20.025800000000004</v>
      </c>
      <c r="R25" s="5"/>
      <c r="S25" s="1"/>
      <c r="T25" s="1">
        <f t="shared" si="4"/>
        <v>11</v>
      </c>
      <c r="U25" s="1">
        <f t="shared" si="5"/>
        <v>9.2399233595246884</v>
      </c>
      <c r="V25" s="1">
        <v>11.335599999999999</v>
      </c>
      <c r="W25" s="1">
        <v>8.617799999999999</v>
      </c>
      <c r="X25" s="1">
        <v>8.8369999999999997</v>
      </c>
      <c r="Y25" s="1">
        <v>10.79680000000001</v>
      </c>
      <c r="Z25" s="1">
        <v>8.8934000000000086</v>
      </c>
      <c r="AA25" s="1">
        <v>8.7474000000000043</v>
      </c>
      <c r="AB25" s="1">
        <v>10.079599999999999</v>
      </c>
      <c r="AC25" s="1">
        <v>12.9862</v>
      </c>
      <c r="AD25" s="1">
        <v>12.7674</v>
      </c>
      <c r="AE25" s="1">
        <v>10.231199999999999</v>
      </c>
      <c r="AF25" s="1"/>
      <c r="AG25" s="1">
        <f t="shared" si="6"/>
        <v>20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36</v>
      </c>
      <c r="C26" s="1">
        <v>36.537999999999997</v>
      </c>
      <c r="D26" s="1">
        <v>331.887</v>
      </c>
      <c r="E26" s="1">
        <v>76.474000000000004</v>
      </c>
      <c r="F26" s="1">
        <v>245.64400000000001</v>
      </c>
      <c r="G26" s="7">
        <v>1</v>
      </c>
      <c r="H26" s="1">
        <v>30</v>
      </c>
      <c r="I26" s="1" t="s">
        <v>37</v>
      </c>
      <c r="J26" s="1">
        <v>88.7</v>
      </c>
      <c r="K26" s="1">
        <f t="shared" si="2"/>
        <v>-12.225999999999999</v>
      </c>
      <c r="L26" s="1"/>
      <c r="M26" s="1"/>
      <c r="N26" s="1">
        <v>150.86519999999999</v>
      </c>
      <c r="O26" s="1">
        <v>0</v>
      </c>
      <c r="P26" s="1">
        <f t="shared" si="3"/>
        <v>15.2948</v>
      </c>
      <c r="Q26" s="5"/>
      <c r="R26" s="5"/>
      <c r="S26" s="1"/>
      <c r="T26" s="1">
        <f t="shared" si="4"/>
        <v>25.924444909380963</v>
      </c>
      <c r="U26" s="1">
        <f t="shared" si="5"/>
        <v>25.924444909380963</v>
      </c>
      <c r="V26" s="1">
        <v>21.962199999999989</v>
      </c>
      <c r="W26" s="1">
        <v>43.471999999999987</v>
      </c>
      <c r="X26" s="1">
        <v>42.036200000000001</v>
      </c>
      <c r="Y26" s="1">
        <v>24.415200000000009</v>
      </c>
      <c r="Z26" s="1">
        <v>21.914400000000001</v>
      </c>
      <c r="AA26" s="1">
        <v>32.430999999999997</v>
      </c>
      <c r="AB26" s="1">
        <v>30.486599999999999</v>
      </c>
      <c r="AC26" s="1">
        <v>19.965399999999999</v>
      </c>
      <c r="AD26" s="1">
        <v>21.6234</v>
      </c>
      <c r="AE26" s="1">
        <v>35.197399999999988</v>
      </c>
      <c r="AF26" s="1"/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36</v>
      </c>
      <c r="C27" s="1">
        <v>9.8239999999999998</v>
      </c>
      <c r="D27" s="1">
        <v>173.62899999999999</v>
      </c>
      <c r="E27" s="1">
        <v>63.573999999999998</v>
      </c>
      <c r="F27" s="1">
        <v>49.383000000000003</v>
      </c>
      <c r="G27" s="7">
        <v>1</v>
      </c>
      <c r="H27" s="1">
        <v>30</v>
      </c>
      <c r="I27" s="1" t="s">
        <v>37</v>
      </c>
      <c r="J27" s="1">
        <v>74</v>
      </c>
      <c r="K27" s="1">
        <f t="shared" si="2"/>
        <v>-10.426000000000002</v>
      </c>
      <c r="L27" s="1"/>
      <c r="M27" s="1"/>
      <c r="N27" s="1">
        <v>38.78720000000002</v>
      </c>
      <c r="O27" s="1">
        <v>13.849799999999989</v>
      </c>
      <c r="P27" s="1">
        <f t="shared" si="3"/>
        <v>12.7148</v>
      </c>
      <c r="Q27" s="5">
        <f t="shared" si="12"/>
        <v>37.84279999999999</v>
      </c>
      <c r="R27" s="5"/>
      <c r="S27" s="1"/>
      <c r="T27" s="1">
        <f t="shared" si="4"/>
        <v>11</v>
      </c>
      <c r="U27" s="1">
        <f t="shared" si="5"/>
        <v>8.0237203888382052</v>
      </c>
      <c r="V27" s="1">
        <v>12.0632</v>
      </c>
      <c r="W27" s="1">
        <v>14.059200000000001</v>
      </c>
      <c r="X27" s="1">
        <v>13.7072</v>
      </c>
      <c r="Y27" s="1">
        <v>11.1662</v>
      </c>
      <c r="Z27" s="1">
        <v>8.9943999999999953</v>
      </c>
      <c r="AA27" s="1">
        <v>8.7789999999999999</v>
      </c>
      <c r="AB27" s="1">
        <v>9.9811999999999994</v>
      </c>
      <c r="AC27" s="1">
        <v>12.012</v>
      </c>
      <c r="AD27" s="1">
        <v>11.8584</v>
      </c>
      <c r="AE27" s="1">
        <v>12.123799999999999</v>
      </c>
      <c r="AF27" s="1"/>
      <c r="AG27" s="1">
        <f t="shared" si="6"/>
        <v>38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68</v>
      </c>
      <c r="B28" s="11" t="s">
        <v>36</v>
      </c>
      <c r="C28" s="11"/>
      <c r="D28" s="11"/>
      <c r="E28" s="11"/>
      <c r="F28" s="11"/>
      <c r="G28" s="12">
        <v>0</v>
      </c>
      <c r="H28" s="11">
        <v>45</v>
      </c>
      <c r="I28" s="11" t="s">
        <v>37</v>
      </c>
      <c r="J28" s="11"/>
      <c r="K28" s="11">
        <f t="shared" si="2"/>
        <v>0</v>
      </c>
      <c r="L28" s="11"/>
      <c r="M28" s="11"/>
      <c r="N28" s="11"/>
      <c r="O28" s="11">
        <v>0</v>
      </c>
      <c r="P28" s="11">
        <f t="shared" si="3"/>
        <v>0</v>
      </c>
      <c r="Q28" s="13"/>
      <c r="R28" s="13"/>
      <c r="S28" s="11"/>
      <c r="T28" s="11" t="e">
        <f t="shared" si="4"/>
        <v>#DIV/0!</v>
      </c>
      <c r="U28" s="11" t="e">
        <f t="shared" si="5"/>
        <v>#DIV/0!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47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36</v>
      </c>
      <c r="C29" s="1">
        <v>51.161999999999999</v>
      </c>
      <c r="D29" s="1">
        <v>180.10300000000001</v>
      </c>
      <c r="E29" s="1">
        <v>132.84</v>
      </c>
      <c r="F29" s="1">
        <v>44.143999999999998</v>
      </c>
      <c r="G29" s="7">
        <v>1</v>
      </c>
      <c r="H29" s="1">
        <v>40</v>
      </c>
      <c r="I29" s="1" t="s">
        <v>37</v>
      </c>
      <c r="J29" s="1">
        <v>111</v>
      </c>
      <c r="K29" s="1">
        <f t="shared" si="2"/>
        <v>21.840000000000003</v>
      </c>
      <c r="L29" s="1"/>
      <c r="M29" s="1"/>
      <c r="N29" s="1">
        <v>5.1845999999999961</v>
      </c>
      <c r="O29" s="1">
        <v>145.80940000000001</v>
      </c>
      <c r="P29" s="1">
        <f t="shared" si="3"/>
        <v>26.568000000000001</v>
      </c>
      <c r="Q29" s="5">
        <f t="shared" ref="Q29:Q35" si="13">11*P29-O29-N29-F29</f>
        <v>97.109999999999985</v>
      </c>
      <c r="R29" s="5"/>
      <c r="S29" s="1"/>
      <c r="T29" s="1">
        <f t="shared" si="4"/>
        <v>10.999999999999998</v>
      </c>
      <c r="U29" s="1">
        <f t="shared" si="5"/>
        <v>7.3448509485094853</v>
      </c>
      <c r="V29" s="1">
        <v>25.481000000000002</v>
      </c>
      <c r="W29" s="1">
        <v>15.7026</v>
      </c>
      <c r="X29" s="1">
        <v>18.528600000000001</v>
      </c>
      <c r="Y29" s="1">
        <v>15.8072</v>
      </c>
      <c r="Z29" s="1">
        <v>14.255800000000001</v>
      </c>
      <c r="AA29" s="1">
        <v>15.201599999999999</v>
      </c>
      <c r="AB29" s="1">
        <v>14.473800000000001</v>
      </c>
      <c r="AC29" s="1">
        <v>19.5778</v>
      </c>
      <c r="AD29" s="1">
        <v>16.085000000000001</v>
      </c>
      <c r="AE29" s="1">
        <v>11.6386</v>
      </c>
      <c r="AF29" s="1"/>
      <c r="AG29" s="1">
        <f t="shared" si="6"/>
        <v>97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>
        <v>41.781999999999996</v>
      </c>
      <c r="D30" s="1">
        <v>59.543999999999997</v>
      </c>
      <c r="E30" s="1">
        <v>33.524000000000001</v>
      </c>
      <c r="F30" s="1">
        <v>39.159999999999997</v>
      </c>
      <c r="G30" s="7">
        <v>1</v>
      </c>
      <c r="H30" s="1">
        <v>30</v>
      </c>
      <c r="I30" s="1" t="s">
        <v>37</v>
      </c>
      <c r="J30" s="1">
        <v>32.700000000000003</v>
      </c>
      <c r="K30" s="1">
        <f t="shared" si="2"/>
        <v>0.82399999999999807</v>
      </c>
      <c r="L30" s="1"/>
      <c r="M30" s="1"/>
      <c r="N30" s="1">
        <v>19.659600000000001</v>
      </c>
      <c r="O30" s="1">
        <v>0</v>
      </c>
      <c r="P30" s="1">
        <f t="shared" si="3"/>
        <v>6.7048000000000005</v>
      </c>
      <c r="Q30" s="5">
        <f t="shared" si="13"/>
        <v>14.933200000000014</v>
      </c>
      <c r="R30" s="5"/>
      <c r="S30" s="1"/>
      <c r="T30" s="1">
        <f t="shared" si="4"/>
        <v>11</v>
      </c>
      <c r="U30" s="1">
        <f t="shared" si="5"/>
        <v>8.7727598138646918</v>
      </c>
      <c r="V30" s="1">
        <v>5.3895999999999997</v>
      </c>
      <c r="W30" s="1">
        <v>8.4475999999999996</v>
      </c>
      <c r="X30" s="1">
        <v>8.0671999999999997</v>
      </c>
      <c r="Y30" s="1">
        <v>5.134199999999999</v>
      </c>
      <c r="Z30" s="1">
        <v>4.3133999999999997</v>
      </c>
      <c r="AA30" s="1">
        <v>7.73</v>
      </c>
      <c r="AB30" s="1">
        <v>7.420399999999999</v>
      </c>
      <c r="AC30" s="1">
        <v>7.3114000000000008</v>
      </c>
      <c r="AD30" s="1">
        <v>7.3138000000000014</v>
      </c>
      <c r="AE30" s="1">
        <v>4.9962</v>
      </c>
      <c r="AF30" s="1"/>
      <c r="AG30" s="1">
        <f t="shared" si="6"/>
        <v>15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36</v>
      </c>
      <c r="C31" s="1">
        <v>61.743000000000002</v>
      </c>
      <c r="D31" s="1">
        <v>89.441000000000003</v>
      </c>
      <c r="E31" s="1">
        <v>74.739999999999995</v>
      </c>
      <c r="F31" s="1">
        <v>43.435000000000002</v>
      </c>
      <c r="G31" s="7">
        <v>1</v>
      </c>
      <c r="H31" s="1">
        <v>50</v>
      </c>
      <c r="I31" s="1" t="s">
        <v>37</v>
      </c>
      <c r="J31" s="1">
        <v>69</v>
      </c>
      <c r="K31" s="1">
        <f t="shared" si="2"/>
        <v>5.7399999999999949</v>
      </c>
      <c r="L31" s="1"/>
      <c r="M31" s="1"/>
      <c r="N31" s="1">
        <v>47.331000000000017</v>
      </c>
      <c r="O31" s="1">
        <v>37.657999999999987</v>
      </c>
      <c r="P31" s="1">
        <f t="shared" si="3"/>
        <v>14.947999999999999</v>
      </c>
      <c r="Q31" s="5">
        <f t="shared" ref="Q31:Q32" si="14">12*P31-O31-N31-F31</f>
        <v>50.95199999999997</v>
      </c>
      <c r="R31" s="5"/>
      <c r="S31" s="1"/>
      <c r="T31" s="1">
        <f t="shared" si="4"/>
        <v>12</v>
      </c>
      <c r="U31" s="1">
        <f t="shared" si="5"/>
        <v>8.5913834626705921</v>
      </c>
      <c r="V31" s="1">
        <v>14.9876</v>
      </c>
      <c r="W31" s="1">
        <v>15.374000000000001</v>
      </c>
      <c r="X31" s="1">
        <v>15.2432</v>
      </c>
      <c r="Y31" s="1">
        <v>7.1293999999999986</v>
      </c>
      <c r="Z31" s="1">
        <v>6.9159999999999968</v>
      </c>
      <c r="AA31" s="1">
        <v>15.6928</v>
      </c>
      <c r="AB31" s="1">
        <v>16.193999999999999</v>
      </c>
      <c r="AC31" s="1">
        <v>12.3726</v>
      </c>
      <c r="AD31" s="1">
        <v>9.9093999999999998</v>
      </c>
      <c r="AE31" s="1">
        <v>10.611599999999999</v>
      </c>
      <c r="AF31" s="1"/>
      <c r="AG31" s="1">
        <f t="shared" si="6"/>
        <v>51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41.997999999999998</v>
      </c>
      <c r="D32" s="1">
        <v>99.102999999999994</v>
      </c>
      <c r="E32" s="1">
        <v>49.253999999999998</v>
      </c>
      <c r="F32" s="1">
        <v>69.83</v>
      </c>
      <c r="G32" s="7">
        <v>1</v>
      </c>
      <c r="H32" s="1">
        <v>50</v>
      </c>
      <c r="I32" s="1" t="s">
        <v>37</v>
      </c>
      <c r="J32" s="1">
        <v>46</v>
      </c>
      <c r="K32" s="1">
        <f t="shared" si="2"/>
        <v>3.2539999999999978</v>
      </c>
      <c r="L32" s="1"/>
      <c r="M32" s="1"/>
      <c r="N32" s="1">
        <v>41.257200000000019</v>
      </c>
      <c r="O32" s="1">
        <v>0</v>
      </c>
      <c r="P32" s="1">
        <f t="shared" si="3"/>
        <v>9.8507999999999996</v>
      </c>
      <c r="Q32" s="5">
        <f t="shared" si="14"/>
        <v>7.1223999999999847</v>
      </c>
      <c r="R32" s="5"/>
      <c r="S32" s="1"/>
      <c r="T32" s="1">
        <f t="shared" si="4"/>
        <v>12.000000000000002</v>
      </c>
      <c r="U32" s="1">
        <f t="shared" si="5"/>
        <v>11.27697242863524</v>
      </c>
      <c r="V32" s="1">
        <v>10.2468</v>
      </c>
      <c r="W32" s="1">
        <v>15.3192</v>
      </c>
      <c r="X32" s="1">
        <v>14.954599999999999</v>
      </c>
      <c r="Y32" s="1">
        <v>8.0167999999999999</v>
      </c>
      <c r="Z32" s="1">
        <v>5.8056000000000001</v>
      </c>
      <c r="AA32" s="1">
        <v>11.445399999999999</v>
      </c>
      <c r="AB32" s="1">
        <v>12.919600000000001</v>
      </c>
      <c r="AC32" s="1">
        <v>11.585000000000001</v>
      </c>
      <c r="AD32" s="1">
        <v>8.9858000000000011</v>
      </c>
      <c r="AE32" s="1">
        <v>7.0066000000000006</v>
      </c>
      <c r="AF32" s="1"/>
      <c r="AG32" s="1">
        <f t="shared" si="6"/>
        <v>7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42</v>
      </c>
      <c r="C33" s="1">
        <v>47</v>
      </c>
      <c r="D33" s="1">
        <v>978</v>
      </c>
      <c r="E33" s="1">
        <v>291</v>
      </c>
      <c r="F33" s="1">
        <v>497</v>
      </c>
      <c r="G33" s="7">
        <v>0.4</v>
      </c>
      <c r="H33" s="1">
        <v>45</v>
      </c>
      <c r="I33" s="1" t="s">
        <v>37</v>
      </c>
      <c r="J33" s="1">
        <v>305</v>
      </c>
      <c r="K33" s="1">
        <f t="shared" si="2"/>
        <v>-14</v>
      </c>
      <c r="L33" s="1"/>
      <c r="M33" s="1"/>
      <c r="N33" s="1">
        <v>293</v>
      </c>
      <c r="O33" s="1">
        <v>0</v>
      </c>
      <c r="P33" s="1">
        <f t="shared" si="3"/>
        <v>58.2</v>
      </c>
      <c r="Q33" s="5"/>
      <c r="R33" s="5"/>
      <c r="S33" s="1"/>
      <c r="T33" s="1">
        <f t="shared" si="4"/>
        <v>13.573883161512027</v>
      </c>
      <c r="U33" s="1">
        <f t="shared" si="5"/>
        <v>13.573883161512027</v>
      </c>
      <c r="V33" s="1">
        <v>70.2</v>
      </c>
      <c r="W33" s="1">
        <v>102</v>
      </c>
      <c r="X33" s="1">
        <v>98.2</v>
      </c>
      <c r="Y33" s="1">
        <v>85.2</v>
      </c>
      <c r="Z33" s="1">
        <v>79.599999999999994</v>
      </c>
      <c r="AA33" s="1">
        <v>90.4</v>
      </c>
      <c r="AB33" s="1">
        <v>98</v>
      </c>
      <c r="AC33" s="1">
        <v>90.6</v>
      </c>
      <c r="AD33" s="1">
        <v>100.2</v>
      </c>
      <c r="AE33" s="1">
        <v>89</v>
      </c>
      <c r="AF33" s="1" t="s">
        <v>74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42</v>
      </c>
      <c r="C34" s="1">
        <v>356</v>
      </c>
      <c r="D34" s="1">
        <v>563</v>
      </c>
      <c r="E34" s="1">
        <v>266</v>
      </c>
      <c r="F34" s="1">
        <v>174</v>
      </c>
      <c r="G34" s="7">
        <v>0.45</v>
      </c>
      <c r="H34" s="1">
        <v>50</v>
      </c>
      <c r="I34" s="1" t="s">
        <v>37</v>
      </c>
      <c r="J34" s="1">
        <v>271.5</v>
      </c>
      <c r="K34" s="1">
        <f t="shared" si="2"/>
        <v>-5.5</v>
      </c>
      <c r="L34" s="1"/>
      <c r="M34" s="1"/>
      <c r="N34" s="1">
        <v>212</v>
      </c>
      <c r="O34" s="1">
        <v>0</v>
      </c>
      <c r="P34" s="1">
        <f t="shared" si="3"/>
        <v>53.2</v>
      </c>
      <c r="Q34" s="5">
        <f t="shared" si="13"/>
        <v>199.20000000000005</v>
      </c>
      <c r="R34" s="5"/>
      <c r="S34" s="1"/>
      <c r="T34" s="1">
        <f t="shared" si="4"/>
        <v>11</v>
      </c>
      <c r="U34" s="1">
        <f t="shared" si="5"/>
        <v>7.2556390977443606</v>
      </c>
      <c r="V34" s="1">
        <v>51.2</v>
      </c>
      <c r="W34" s="1">
        <v>61</v>
      </c>
      <c r="X34" s="1">
        <v>51.8</v>
      </c>
      <c r="Y34" s="1">
        <v>20</v>
      </c>
      <c r="Z34" s="1">
        <v>31.2</v>
      </c>
      <c r="AA34" s="1">
        <v>43.8</v>
      </c>
      <c r="AB34" s="1">
        <v>32.6</v>
      </c>
      <c r="AC34" s="1">
        <v>20.6</v>
      </c>
      <c r="AD34" s="1">
        <v>31.4</v>
      </c>
      <c r="AE34" s="1">
        <v>20.6</v>
      </c>
      <c r="AF34" s="1" t="s">
        <v>39</v>
      </c>
      <c r="AG34" s="1">
        <f t="shared" si="6"/>
        <v>90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42</v>
      </c>
      <c r="C35" s="1">
        <v>197</v>
      </c>
      <c r="D35" s="1">
        <v>463</v>
      </c>
      <c r="E35" s="1">
        <v>341</v>
      </c>
      <c r="F35" s="1">
        <v>52</v>
      </c>
      <c r="G35" s="7">
        <v>0.4</v>
      </c>
      <c r="H35" s="1">
        <v>45</v>
      </c>
      <c r="I35" s="1" t="s">
        <v>37</v>
      </c>
      <c r="J35" s="1">
        <v>378</v>
      </c>
      <c r="K35" s="1">
        <f t="shared" si="2"/>
        <v>-37</v>
      </c>
      <c r="L35" s="1"/>
      <c r="M35" s="1"/>
      <c r="N35" s="1">
        <v>332.59999999999991</v>
      </c>
      <c r="O35" s="1">
        <v>336.40000000000009</v>
      </c>
      <c r="P35" s="1">
        <f t="shared" si="3"/>
        <v>68.2</v>
      </c>
      <c r="Q35" s="5">
        <f t="shared" si="13"/>
        <v>29.200000000000045</v>
      </c>
      <c r="R35" s="5"/>
      <c r="S35" s="1"/>
      <c r="T35" s="1">
        <f t="shared" si="4"/>
        <v>11</v>
      </c>
      <c r="U35" s="1">
        <f t="shared" si="5"/>
        <v>10.571847507331379</v>
      </c>
      <c r="V35" s="1">
        <v>82.8</v>
      </c>
      <c r="W35" s="1">
        <v>72.599999999999994</v>
      </c>
      <c r="X35" s="1">
        <v>62.2</v>
      </c>
      <c r="Y35" s="1">
        <v>74</v>
      </c>
      <c r="Z35" s="1">
        <v>76.400000000000006</v>
      </c>
      <c r="AA35" s="1">
        <v>70.400000000000006</v>
      </c>
      <c r="AB35" s="1">
        <v>73.599999999999994</v>
      </c>
      <c r="AC35" s="1">
        <v>83.8</v>
      </c>
      <c r="AD35" s="1">
        <v>81.8</v>
      </c>
      <c r="AE35" s="1">
        <v>71.8</v>
      </c>
      <c r="AF35" s="1" t="s">
        <v>55</v>
      </c>
      <c r="AG35" s="1">
        <f t="shared" si="6"/>
        <v>12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77</v>
      </c>
      <c r="B36" s="11" t="s">
        <v>36</v>
      </c>
      <c r="C36" s="11"/>
      <c r="D36" s="11"/>
      <c r="E36" s="11"/>
      <c r="F36" s="11"/>
      <c r="G36" s="12">
        <v>0</v>
      </c>
      <c r="H36" s="11">
        <v>45</v>
      </c>
      <c r="I36" s="11" t="s">
        <v>37</v>
      </c>
      <c r="J36" s="11"/>
      <c r="K36" s="11">
        <f t="shared" si="2"/>
        <v>0</v>
      </c>
      <c r="L36" s="11"/>
      <c r="M36" s="11"/>
      <c r="N36" s="11"/>
      <c r="O36" s="11">
        <v>0</v>
      </c>
      <c r="P36" s="11">
        <f t="shared" si="3"/>
        <v>0</v>
      </c>
      <c r="Q36" s="13"/>
      <c r="R36" s="13"/>
      <c r="S36" s="11"/>
      <c r="T36" s="11" t="e">
        <f t="shared" si="4"/>
        <v>#DIV/0!</v>
      </c>
      <c r="U36" s="11" t="e">
        <f t="shared" si="5"/>
        <v>#DIV/0!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 t="s">
        <v>47</v>
      </c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78</v>
      </c>
      <c r="B37" s="11" t="s">
        <v>42</v>
      </c>
      <c r="C37" s="11"/>
      <c r="D37" s="11"/>
      <c r="E37" s="11"/>
      <c r="F37" s="11"/>
      <c r="G37" s="12">
        <v>0</v>
      </c>
      <c r="H37" s="11">
        <v>45</v>
      </c>
      <c r="I37" s="11" t="s">
        <v>37</v>
      </c>
      <c r="J37" s="11"/>
      <c r="K37" s="11">
        <f t="shared" ref="K37:K64" si="15">E37-J37</f>
        <v>0</v>
      </c>
      <c r="L37" s="11"/>
      <c r="M37" s="11"/>
      <c r="N37" s="11"/>
      <c r="O37" s="11">
        <v>0</v>
      </c>
      <c r="P37" s="11">
        <f t="shared" si="3"/>
        <v>0</v>
      </c>
      <c r="Q37" s="13"/>
      <c r="R37" s="13"/>
      <c r="S37" s="11"/>
      <c r="T37" s="11" t="e">
        <f t="shared" si="4"/>
        <v>#DIV/0!</v>
      </c>
      <c r="U37" s="11" t="e">
        <f t="shared" si="5"/>
        <v>#DIV/0!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 t="s">
        <v>79</v>
      </c>
      <c r="AG37" s="1">
        <f t="shared" si="6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42</v>
      </c>
      <c r="C38" s="1">
        <v>84</v>
      </c>
      <c r="D38" s="1">
        <v>256</v>
      </c>
      <c r="E38" s="1">
        <v>117</v>
      </c>
      <c r="F38" s="1">
        <v>153</v>
      </c>
      <c r="G38" s="7">
        <v>0.35</v>
      </c>
      <c r="H38" s="1">
        <v>40</v>
      </c>
      <c r="I38" s="1" t="s">
        <v>37</v>
      </c>
      <c r="J38" s="1">
        <v>160</v>
      </c>
      <c r="K38" s="1">
        <f t="shared" si="15"/>
        <v>-43</v>
      </c>
      <c r="L38" s="1"/>
      <c r="M38" s="1"/>
      <c r="N38" s="1">
        <v>168.6</v>
      </c>
      <c r="O38" s="1">
        <v>0</v>
      </c>
      <c r="P38" s="1">
        <f t="shared" si="3"/>
        <v>23.4</v>
      </c>
      <c r="Q38" s="5"/>
      <c r="R38" s="5"/>
      <c r="S38" s="1"/>
      <c r="T38" s="1">
        <f t="shared" si="4"/>
        <v>13.743589743589746</v>
      </c>
      <c r="U38" s="1">
        <f t="shared" si="5"/>
        <v>13.743589743589746</v>
      </c>
      <c r="V38" s="1">
        <v>26.6</v>
      </c>
      <c r="W38" s="1">
        <v>41.6</v>
      </c>
      <c r="X38" s="1">
        <v>38</v>
      </c>
      <c r="Y38" s="1">
        <v>32.200000000000003</v>
      </c>
      <c r="Z38" s="1">
        <v>36.4</v>
      </c>
      <c r="AA38" s="1">
        <v>58</v>
      </c>
      <c r="AB38" s="1">
        <v>57.2</v>
      </c>
      <c r="AC38" s="1">
        <v>47.4</v>
      </c>
      <c r="AD38" s="1">
        <v>50.6</v>
      </c>
      <c r="AE38" s="1">
        <v>49.8</v>
      </c>
      <c r="AF38" s="1" t="s">
        <v>74</v>
      </c>
      <c r="AG38" s="1">
        <f t="shared" si="6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36</v>
      </c>
      <c r="C39" s="1">
        <v>55.594999999999999</v>
      </c>
      <c r="D39" s="1">
        <v>118.67</v>
      </c>
      <c r="E39" s="1">
        <v>113.867</v>
      </c>
      <c r="F39" s="1">
        <v>-1.0960000000000001</v>
      </c>
      <c r="G39" s="7">
        <v>1</v>
      </c>
      <c r="H39" s="1">
        <v>40</v>
      </c>
      <c r="I39" s="1" t="s">
        <v>37</v>
      </c>
      <c r="J39" s="1">
        <v>118.6</v>
      </c>
      <c r="K39" s="1">
        <f t="shared" si="15"/>
        <v>-4.7329999999999899</v>
      </c>
      <c r="L39" s="1"/>
      <c r="M39" s="1"/>
      <c r="N39" s="1">
        <v>94.144800000000032</v>
      </c>
      <c r="O39" s="1">
        <v>141.5021999999999</v>
      </c>
      <c r="P39" s="1">
        <f t="shared" si="3"/>
        <v>22.773400000000002</v>
      </c>
      <c r="Q39" s="5">
        <f t="shared" ref="Q39:Q48" si="16">11*P39-O39-N39-F39</f>
        <v>15.956400000000084</v>
      </c>
      <c r="R39" s="5"/>
      <c r="S39" s="1"/>
      <c r="T39" s="1">
        <f t="shared" si="4"/>
        <v>11</v>
      </c>
      <c r="U39" s="1">
        <f t="shared" si="5"/>
        <v>10.299340458605212</v>
      </c>
      <c r="V39" s="1">
        <v>27.063399999999991</v>
      </c>
      <c r="W39" s="1">
        <v>21.261800000000001</v>
      </c>
      <c r="X39" s="1">
        <v>18.427800000000001</v>
      </c>
      <c r="Y39" s="1">
        <v>18.3188</v>
      </c>
      <c r="Z39" s="1">
        <v>17.993400000000001</v>
      </c>
      <c r="AA39" s="1">
        <v>12.971</v>
      </c>
      <c r="AB39" s="1">
        <v>13.269</v>
      </c>
      <c r="AC39" s="1">
        <v>18.104399999999998</v>
      </c>
      <c r="AD39" s="1">
        <v>15.3866</v>
      </c>
      <c r="AE39" s="1">
        <v>12.557399999999999</v>
      </c>
      <c r="AF39" s="1"/>
      <c r="AG39" s="1">
        <f t="shared" si="6"/>
        <v>16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42</v>
      </c>
      <c r="C40" s="1">
        <v>114</v>
      </c>
      <c r="D40" s="1">
        <v>199</v>
      </c>
      <c r="E40" s="1">
        <v>148</v>
      </c>
      <c r="F40" s="1">
        <v>10</v>
      </c>
      <c r="G40" s="7">
        <v>0.4</v>
      </c>
      <c r="H40" s="1">
        <v>40</v>
      </c>
      <c r="I40" s="1" t="s">
        <v>37</v>
      </c>
      <c r="J40" s="1">
        <v>192</v>
      </c>
      <c r="K40" s="1">
        <f t="shared" si="15"/>
        <v>-44</v>
      </c>
      <c r="L40" s="1"/>
      <c r="M40" s="1"/>
      <c r="N40" s="1">
        <v>191.2</v>
      </c>
      <c r="O40" s="1">
        <v>69.800000000000011</v>
      </c>
      <c r="P40" s="1">
        <f t="shared" si="3"/>
        <v>29.6</v>
      </c>
      <c r="Q40" s="5">
        <f t="shared" si="16"/>
        <v>54.600000000000023</v>
      </c>
      <c r="R40" s="5"/>
      <c r="S40" s="1"/>
      <c r="T40" s="1">
        <f t="shared" si="4"/>
        <v>11</v>
      </c>
      <c r="U40" s="1">
        <f t="shared" si="5"/>
        <v>9.1554054054054053</v>
      </c>
      <c r="V40" s="1">
        <v>32.6</v>
      </c>
      <c r="W40" s="1">
        <v>35.200000000000003</v>
      </c>
      <c r="X40" s="1">
        <v>26.2</v>
      </c>
      <c r="Y40" s="1">
        <v>25.4</v>
      </c>
      <c r="Z40" s="1">
        <v>29.2</v>
      </c>
      <c r="AA40" s="1">
        <v>32.6</v>
      </c>
      <c r="AB40" s="1">
        <v>29</v>
      </c>
      <c r="AC40" s="1">
        <v>20.399999999999999</v>
      </c>
      <c r="AD40" s="1">
        <v>29.8</v>
      </c>
      <c r="AE40" s="1">
        <v>33.200000000000003</v>
      </c>
      <c r="AF40" s="1"/>
      <c r="AG40" s="1">
        <f t="shared" si="6"/>
        <v>22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42</v>
      </c>
      <c r="C41" s="1">
        <v>172</v>
      </c>
      <c r="D41" s="1">
        <v>211</v>
      </c>
      <c r="E41" s="1">
        <v>268</v>
      </c>
      <c r="F41" s="1">
        <v>45</v>
      </c>
      <c r="G41" s="7">
        <v>0.4</v>
      </c>
      <c r="H41" s="1">
        <v>45</v>
      </c>
      <c r="I41" s="1" t="s">
        <v>37</v>
      </c>
      <c r="J41" s="1">
        <v>313</v>
      </c>
      <c r="K41" s="1">
        <f t="shared" si="15"/>
        <v>-45</v>
      </c>
      <c r="L41" s="1"/>
      <c r="M41" s="1"/>
      <c r="N41" s="1">
        <v>347.2</v>
      </c>
      <c r="O41" s="1">
        <v>222.8</v>
      </c>
      <c r="P41" s="1">
        <f t="shared" si="3"/>
        <v>53.6</v>
      </c>
      <c r="Q41" s="5"/>
      <c r="R41" s="5"/>
      <c r="S41" s="1"/>
      <c r="T41" s="1">
        <f t="shared" si="4"/>
        <v>11.473880597014926</v>
      </c>
      <c r="U41" s="1">
        <f t="shared" si="5"/>
        <v>11.473880597014926</v>
      </c>
      <c r="V41" s="1">
        <v>64.400000000000006</v>
      </c>
      <c r="W41" s="1">
        <v>60.2</v>
      </c>
      <c r="X41" s="1">
        <v>42</v>
      </c>
      <c r="Y41" s="1">
        <v>38.4</v>
      </c>
      <c r="Z41" s="1">
        <v>46.4</v>
      </c>
      <c r="AA41" s="1">
        <v>55.2</v>
      </c>
      <c r="AB41" s="1">
        <v>56.2</v>
      </c>
      <c r="AC41" s="1">
        <v>39.799999999999997</v>
      </c>
      <c r="AD41" s="1">
        <v>47</v>
      </c>
      <c r="AE41" s="1">
        <v>45.6</v>
      </c>
      <c r="AF41" s="1"/>
      <c r="AG41" s="1">
        <f t="shared" si="6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36</v>
      </c>
      <c r="C42" s="1">
        <v>28.387</v>
      </c>
      <c r="D42" s="1">
        <v>114.791</v>
      </c>
      <c r="E42" s="1">
        <v>78.411000000000001</v>
      </c>
      <c r="F42" s="1">
        <v>43.564999999999998</v>
      </c>
      <c r="G42" s="7">
        <v>1</v>
      </c>
      <c r="H42" s="1">
        <v>40</v>
      </c>
      <c r="I42" s="1" t="s">
        <v>37</v>
      </c>
      <c r="J42" s="1">
        <v>88.7</v>
      </c>
      <c r="K42" s="1">
        <f t="shared" si="15"/>
        <v>-10.289000000000001</v>
      </c>
      <c r="L42" s="1"/>
      <c r="M42" s="1"/>
      <c r="N42" s="1">
        <v>50.585999999999963</v>
      </c>
      <c r="O42" s="1">
        <v>33.663000000000054</v>
      </c>
      <c r="P42" s="1">
        <f t="shared" si="3"/>
        <v>15.6822</v>
      </c>
      <c r="Q42" s="5">
        <f t="shared" si="16"/>
        <v>44.690200000000004</v>
      </c>
      <c r="R42" s="5"/>
      <c r="S42" s="1"/>
      <c r="T42" s="1">
        <f t="shared" si="4"/>
        <v>11.000000000000002</v>
      </c>
      <c r="U42" s="1">
        <f t="shared" si="5"/>
        <v>8.1502595299128959</v>
      </c>
      <c r="V42" s="1">
        <v>14.594200000000001</v>
      </c>
      <c r="W42" s="1">
        <v>15.861000000000001</v>
      </c>
      <c r="X42" s="1">
        <v>15.3842</v>
      </c>
      <c r="Y42" s="1">
        <v>10.787800000000001</v>
      </c>
      <c r="Z42" s="1">
        <v>10.2066</v>
      </c>
      <c r="AA42" s="1">
        <v>12.195600000000001</v>
      </c>
      <c r="AB42" s="1">
        <v>13.3216</v>
      </c>
      <c r="AC42" s="1">
        <v>18.674399999999999</v>
      </c>
      <c r="AD42" s="1">
        <v>16.965599999999998</v>
      </c>
      <c r="AE42" s="1">
        <v>11.911</v>
      </c>
      <c r="AF42" s="1"/>
      <c r="AG42" s="1">
        <f t="shared" si="6"/>
        <v>45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42</v>
      </c>
      <c r="C43" s="1">
        <v>74</v>
      </c>
      <c r="D43" s="1">
        <v>246</v>
      </c>
      <c r="E43" s="1">
        <v>138</v>
      </c>
      <c r="F43" s="1">
        <v>76</v>
      </c>
      <c r="G43" s="7">
        <v>0.35</v>
      </c>
      <c r="H43" s="1">
        <v>40</v>
      </c>
      <c r="I43" s="1" t="s">
        <v>37</v>
      </c>
      <c r="J43" s="1">
        <v>145</v>
      </c>
      <c r="K43" s="1">
        <f t="shared" si="15"/>
        <v>-7</v>
      </c>
      <c r="L43" s="1"/>
      <c r="M43" s="1"/>
      <c r="N43" s="1">
        <v>18.399999999999981</v>
      </c>
      <c r="O43" s="1">
        <v>160.6</v>
      </c>
      <c r="P43" s="1">
        <f t="shared" si="3"/>
        <v>27.6</v>
      </c>
      <c r="Q43" s="5">
        <f t="shared" si="16"/>
        <v>48.600000000000051</v>
      </c>
      <c r="R43" s="5"/>
      <c r="S43" s="1"/>
      <c r="T43" s="1">
        <f t="shared" si="4"/>
        <v>11</v>
      </c>
      <c r="U43" s="1">
        <f t="shared" si="5"/>
        <v>9.2391304347826075</v>
      </c>
      <c r="V43" s="1">
        <v>27.4</v>
      </c>
      <c r="W43" s="1">
        <v>21.4</v>
      </c>
      <c r="X43" s="1">
        <v>24.6</v>
      </c>
      <c r="Y43" s="1">
        <v>26.6</v>
      </c>
      <c r="Z43" s="1">
        <v>26</v>
      </c>
      <c r="AA43" s="1">
        <v>33.200000000000003</v>
      </c>
      <c r="AB43" s="1">
        <v>29.8</v>
      </c>
      <c r="AC43" s="1">
        <v>48.6</v>
      </c>
      <c r="AD43" s="1">
        <v>51.2</v>
      </c>
      <c r="AE43" s="1">
        <v>25.2</v>
      </c>
      <c r="AF43" s="1" t="s">
        <v>55</v>
      </c>
      <c r="AG43" s="1">
        <f t="shared" si="6"/>
        <v>17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42</v>
      </c>
      <c r="C44" s="1">
        <v>19</v>
      </c>
      <c r="D44" s="1">
        <v>266</v>
      </c>
      <c r="E44" s="1">
        <v>199</v>
      </c>
      <c r="F44" s="1">
        <v>1</v>
      </c>
      <c r="G44" s="7">
        <v>0.4</v>
      </c>
      <c r="H44" s="1">
        <v>40</v>
      </c>
      <c r="I44" s="10" t="s">
        <v>87</v>
      </c>
      <c r="J44" s="1">
        <v>284</v>
      </c>
      <c r="K44" s="1">
        <f t="shared" si="15"/>
        <v>-85</v>
      </c>
      <c r="L44" s="1"/>
      <c r="M44" s="1"/>
      <c r="N44" s="1">
        <v>150</v>
      </c>
      <c r="O44" s="1">
        <v>220</v>
      </c>
      <c r="P44" s="1">
        <f t="shared" si="3"/>
        <v>39.799999999999997</v>
      </c>
      <c r="Q44" s="5">
        <v>20</v>
      </c>
      <c r="R44" s="5"/>
      <c r="S44" s="1"/>
      <c r="T44" s="1">
        <f t="shared" si="4"/>
        <v>9.8241206030150767</v>
      </c>
      <c r="U44" s="1">
        <f t="shared" si="5"/>
        <v>9.3216080402010064</v>
      </c>
      <c r="V44" s="1">
        <v>70.599999999999994</v>
      </c>
      <c r="W44" s="1">
        <v>50.2</v>
      </c>
      <c r="X44" s="1">
        <v>32</v>
      </c>
      <c r="Y44" s="1">
        <v>40.4</v>
      </c>
      <c r="Z44" s="1">
        <v>30.6</v>
      </c>
      <c r="AA44" s="1">
        <v>7.4</v>
      </c>
      <c r="AB44" s="1">
        <v>20.399999999999999</v>
      </c>
      <c r="AC44" s="1">
        <v>23.6</v>
      </c>
      <c r="AD44" s="1">
        <v>8.1999999999999993</v>
      </c>
      <c r="AE44" s="1">
        <v>0</v>
      </c>
      <c r="AF44" s="1" t="s">
        <v>39</v>
      </c>
      <c r="AG44" s="1">
        <f t="shared" si="6"/>
        <v>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36</v>
      </c>
      <c r="C45" s="1">
        <v>37.695999999999998</v>
      </c>
      <c r="D45" s="1">
        <v>54.039000000000001</v>
      </c>
      <c r="E45" s="1">
        <v>33.124000000000002</v>
      </c>
      <c r="F45" s="1">
        <v>56.261000000000003</v>
      </c>
      <c r="G45" s="7">
        <v>1</v>
      </c>
      <c r="H45" s="1">
        <v>50</v>
      </c>
      <c r="I45" s="1" t="s">
        <v>37</v>
      </c>
      <c r="J45" s="1">
        <v>34.5</v>
      </c>
      <c r="K45" s="1">
        <f t="shared" si="15"/>
        <v>-1.3759999999999977</v>
      </c>
      <c r="L45" s="1"/>
      <c r="M45" s="1"/>
      <c r="N45" s="1">
        <v>5.4246000000000052</v>
      </c>
      <c r="O45" s="1">
        <v>0</v>
      </c>
      <c r="P45" s="1">
        <f t="shared" si="3"/>
        <v>6.6248000000000005</v>
      </c>
      <c r="Q45" s="5">
        <f t="shared" ref="Q45:Q46" si="17">12*P45-O45-N45-F45</f>
        <v>17.812000000000005</v>
      </c>
      <c r="R45" s="5"/>
      <c r="S45" s="1"/>
      <c r="T45" s="1">
        <f t="shared" si="4"/>
        <v>12</v>
      </c>
      <c r="U45" s="1">
        <f t="shared" si="5"/>
        <v>9.3113150585678071</v>
      </c>
      <c r="V45" s="1">
        <v>6.0843999999999996</v>
      </c>
      <c r="W45" s="1">
        <v>8.0866000000000007</v>
      </c>
      <c r="X45" s="1">
        <v>9.1609999999999996</v>
      </c>
      <c r="Y45" s="1">
        <v>4.5792000000000002</v>
      </c>
      <c r="Z45" s="1">
        <v>3.2336</v>
      </c>
      <c r="AA45" s="1">
        <v>8.0978000000000012</v>
      </c>
      <c r="AB45" s="1">
        <v>8.9131999999999998</v>
      </c>
      <c r="AC45" s="1">
        <v>3.4962</v>
      </c>
      <c r="AD45" s="1">
        <v>2.4047999999999998</v>
      </c>
      <c r="AE45" s="1">
        <v>5.298</v>
      </c>
      <c r="AF45" s="1"/>
      <c r="AG45" s="1">
        <f t="shared" si="6"/>
        <v>18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36</v>
      </c>
      <c r="C46" s="1">
        <v>270.55900000000003</v>
      </c>
      <c r="D46" s="1">
        <v>154.70699999999999</v>
      </c>
      <c r="E46" s="1">
        <v>122.377</v>
      </c>
      <c r="F46" s="1">
        <v>127.83199999999999</v>
      </c>
      <c r="G46" s="7">
        <v>1</v>
      </c>
      <c r="H46" s="1">
        <v>50</v>
      </c>
      <c r="I46" s="1" t="s">
        <v>37</v>
      </c>
      <c r="J46" s="1">
        <v>123.35</v>
      </c>
      <c r="K46" s="1">
        <f t="shared" si="15"/>
        <v>-0.97299999999999898</v>
      </c>
      <c r="L46" s="1"/>
      <c r="M46" s="1"/>
      <c r="N46" s="1">
        <v>23.214200000000009</v>
      </c>
      <c r="O46" s="1">
        <v>66.6738</v>
      </c>
      <c r="P46" s="1">
        <f t="shared" si="3"/>
        <v>24.4754</v>
      </c>
      <c r="Q46" s="5">
        <f t="shared" si="17"/>
        <v>75.984799999999979</v>
      </c>
      <c r="R46" s="5"/>
      <c r="S46" s="1"/>
      <c r="T46" s="1">
        <f t="shared" si="4"/>
        <v>11.999999999999998</v>
      </c>
      <c r="U46" s="1">
        <f t="shared" si="5"/>
        <v>8.8954623826372607</v>
      </c>
      <c r="V46" s="1">
        <v>24.319800000000001</v>
      </c>
      <c r="W46" s="1">
        <v>26.463200000000001</v>
      </c>
      <c r="X46" s="1">
        <v>29.020600000000002</v>
      </c>
      <c r="Y46" s="1">
        <v>19.321400000000001</v>
      </c>
      <c r="Z46" s="1">
        <v>13.091200000000001</v>
      </c>
      <c r="AA46" s="1">
        <v>20.449000000000002</v>
      </c>
      <c r="AB46" s="1">
        <v>22.849399999999999</v>
      </c>
      <c r="AC46" s="1">
        <v>16.864000000000001</v>
      </c>
      <c r="AD46" s="1">
        <v>15.3492</v>
      </c>
      <c r="AE46" s="1">
        <v>17.770800000000001</v>
      </c>
      <c r="AF46" s="1" t="s">
        <v>58</v>
      </c>
      <c r="AG46" s="1">
        <f t="shared" si="6"/>
        <v>76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36</v>
      </c>
      <c r="C47" s="1">
        <v>65.254999999999995</v>
      </c>
      <c r="D47" s="1">
        <v>255.17</v>
      </c>
      <c r="E47" s="1">
        <v>189.255</v>
      </c>
      <c r="F47" s="1">
        <v>67.221000000000004</v>
      </c>
      <c r="G47" s="7">
        <v>1</v>
      </c>
      <c r="H47" s="1">
        <v>40</v>
      </c>
      <c r="I47" s="1" t="s">
        <v>37</v>
      </c>
      <c r="J47" s="1">
        <v>161.1</v>
      </c>
      <c r="K47" s="1">
        <f t="shared" si="15"/>
        <v>28.155000000000001</v>
      </c>
      <c r="L47" s="1"/>
      <c r="M47" s="1"/>
      <c r="N47" s="1">
        <v>49.625800000000012</v>
      </c>
      <c r="O47" s="1">
        <v>197.47120000000001</v>
      </c>
      <c r="P47" s="1">
        <f t="shared" si="3"/>
        <v>37.850999999999999</v>
      </c>
      <c r="Q47" s="5">
        <f t="shared" si="16"/>
        <v>102.04299999999995</v>
      </c>
      <c r="R47" s="5"/>
      <c r="S47" s="1"/>
      <c r="T47" s="1">
        <f t="shared" si="4"/>
        <v>11</v>
      </c>
      <c r="U47" s="1">
        <f t="shared" si="5"/>
        <v>8.3040870782806273</v>
      </c>
      <c r="V47" s="1">
        <v>35.232199999999999</v>
      </c>
      <c r="W47" s="1">
        <v>28.768799999999999</v>
      </c>
      <c r="X47" s="1">
        <v>30.485600000000002</v>
      </c>
      <c r="Y47" s="1">
        <v>25.599800000000009</v>
      </c>
      <c r="Z47" s="1">
        <v>23.946799999999989</v>
      </c>
      <c r="AA47" s="1">
        <v>20.1126</v>
      </c>
      <c r="AB47" s="1">
        <v>33.313000000000002</v>
      </c>
      <c r="AC47" s="1">
        <v>35.647199999999998</v>
      </c>
      <c r="AD47" s="1">
        <v>24.7712</v>
      </c>
      <c r="AE47" s="1">
        <v>27.779599999999999</v>
      </c>
      <c r="AF47" s="1"/>
      <c r="AG47" s="1">
        <f t="shared" si="6"/>
        <v>102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42</v>
      </c>
      <c r="C48" s="1">
        <v>230</v>
      </c>
      <c r="D48" s="1">
        <v>231</v>
      </c>
      <c r="E48" s="1">
        <v>211</v>
      </c>
      <c r="F48" s="1">
        <v>1</v>
      </c>
      <c r="G48" s="7">
        <v>0.45</v>
      </c>
      <c r="H48" s="1">
        <v>50</v>
      </c>
      <c r="I48" s="1" t="s">
        <v>37</v>
      </c>
      <c r="J48" s="1">
        <v>231</v>
      </c>
      <c r="K48" s="1">
        <f t="shared" si="15"/>
        <v>-20</v>
      </c>
      <c r="L48" s="1"/>
      <c r="M48" s="1"/>
      <c r="N48" s="1"/>
      <c r="O48" s="1">
        <v>180.6</v>
      </c>
      <c r="P48" s="1">
        <f t="shared" si="3"/>
        <v>42.2</v>
      </c>
      <c r="Q48" s="5">
        <f t="shared" si="16"/>
        <v>282.60000000000002</v>
      </c>
      <c r="R48" s="5"/>
      <c r="S48" s="1"/>
      <c r="T48" s="1">
        <f t="shared" si="4"/>
        <v>11</v>
      </c>
      <c r="U48" s="1">
        <f t="shared" si="5"/>
        <v>4.3033175355450233</v>
      </c>
      <c r="V48" s="1">
        <v>31.2</v>
      </c>
      <c r="W48" s="1">
        <v>21.2</v>
      </c>
      <c r="X48" s="1">
        <v>25.4</v>
      </c>
      <c r="Y48" s="1">
        <v>32</v>
      </c>
      <c r="Z48" s="1">
        <v>35</v>
      </c>
      <c r="AA48" s="1">
        <v>16.600000000000001</v>
      </c>
      <c r="AB48" s="1">
        <v>11.8</v>
      </c>
      <c r="AC48" s="1">
        <v>29.2</v>
      </c>
      <c r="AD48" s="1">
        <v>39.4</v>
      </c>
      <c r="AE48" s="1">
        <v>23.8</v>
      </c>
      <c r="AF48" s="1"/>
      <c r="AG48" s="1">
        <f t="shared" si="6"/>
        <v>127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92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15"/>
        <v>0</v>
      </c>
      <c r="L49" s="1"/>
      <c r="M49" s="1"/>
      <c r="N49" s="1"/>
      <c r="O49" s="10"/>
      <c r="P49" s="1">
        <f t="shared" si="3"/>
        <v>0</v>
      </c>
      <c r="Q49" s="14">
        <v>4</v>
      </c>
      <c r="R49" s="5"/>
      <c r="S49" s="1"/>
      <c r="T49" s="1" t="e">
        <f t="shared" si="4"/>
        <v>#DIV/0!</v>
      </c>
      <c r="U49" s="1" t="e">
        <f t="shared" si="5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93</v>
      </c>
      <c r="AG49" s="1">
        <f t="shared" si="6"/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42</v>
      </c>
      <c r="C50" s="1">
        <v>74</v>
      </c>
      <c r="D50" s="1">
        <v>186</v>
      </c>
      <c r="E50" s="1">
        <v>111</v>
      </c>
      <c r="F50" s="1">
        <v>94</v>
      </c>
      <c r="G50" s="7">
        <v>0.4</v>
      </c>
      <c r="H50" s="1">
        <v>40</v>
      </c>
      <c r="I50" s="1" t="s">
        <v>37</v>
      </c>
      <c r="J50" s="1">
        <v>147</v>
      </c>
      <c r="K50" s="1">
        <f t="shared" si="15"/>
        <v>-36</v>
      </c>
      <c r="L50" s="1"/>
      <c r="M50" s="1"/>
      <c r="N50" s="1">
        <v>155.4</v>
      </c>
      <c r="O50" s="1">
        <v>0</v>
      </c>
      <c r="P50" s="1">
        <f t="shared" si="3"/>
        <v>22.2</v>
      </c>
      <c r="Q50" s="5"/>
      <c r="R50" s="5"/>
      <c r="S50" s="1"/>
      <c r="T50" s="1">
        <f t="shared" si="4"/>
        <v>11.234234234234235</v>
      </c>
      <c r="U50" s="1">
        <f t="shared" si="5"/>
        <v>11.234234234234235</v>
      </c>
      <c r="V50" s="1">
        <v>28.6</v>
      </c>
      <c r="W50" s="1">
        <v>36.4</v>
      </c>
      <c r="X50" s="1">
        <v>30.8</v>
      </c>
      <c r="Y50" s="1">
        <v>20.6</v>
      </c>
      <c r="Z50" s="1">
        <v>23.2</v>
      </c>
      <c r="AA50" s="1">
        <v>33.799999999999997</v>
      </c>
      <c r="AB50" s="1">
        <v>34.6</v>
      </c>
      <c r="AC50" s="1">
        <v>25.6</v>
      </c>
      <c r="AD50" s="1">
        <v>25.2</v>
      </c>
      <c r="AE50" s="1">
        <v>26</v>
      </c>
      <c r="AF50" s="1"/>
      <c r="AG50" s="1">
        <f t="shared" si="6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42</v>
      </c>
      <c r="C51" s="1">
        <v>183</v>
      </c>
      <c r="D51" s="1">
        <v>22</v>
      </c>
      <c r="E51" s="1">
        <v>183</v>
      </c>
      <c r="F51" s="1"/>
      <c r="G51" s="7">
        <v>0.4</v>
      </c>
      <c r="H51" s="1">
        <v>40</v>
      </c>
      <c r="I51" s="1" t="s">
        <v>37</v>
      </c>
      <c r="J51" s="1">
        <v>200</v>
      </c>
      <c r="K51" s="1">
        <f t="shared" si="15"/>
        <v>-17</v>
      </c>
      <c r="L51" s="1"/>
      <c r="M51" s="1"/>
      <c r="N51" s="1">
        <v>209</v>
      </c>
      <c r="O51" s="1">
        <v>199</v>
      </c>
      <c r="P51" s="1">
        <f t="shared" si="3"/>
        <v>36.6</v>
      </c>
      <c r="Q51" s="5"/>
      <c r="R51" s="5"/>
      <c r="S51" s="1"/>
      <c r="T51" s="1">
        <f t="shared" si="4"/>
        <v>11.147540983606557</v>
      </c>
      <c r="U51" s="1">
        <f t="shared" si="5"/>
        <v>11.147540983606557</v>
      </c>
      <c r="V51" s="1">
        <v>41.4</v>
      </c>
      <c r="W51" s="1">
        <v>36</v>
      </c>
      <c r="X51" s="1">
        <v>24.8</v>
      </c>
      <c r="Y51" s="1">
        <v>30</v>
      </c>
      <c r="Z51" s="1">
        <v>36.6</v>
      </c>
      <c r="AA51" s="1">
        <v>33.200000000000003</v>
      </c>
      <c r="AB51" s="1">
        <v>37</v>
      </c>
      <c r="AC51" s="1">
        <v>26.4</v>
      </c>
      <c r="AD51" s="1">
        <v>23</v>
      </c>
      <c r="AE51" s="1">
        <v>27.6</v>
      </c>
      <c r="AF51" s="1"/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96</v>
      </c>
      <c r="B52" s="11" t="s">
        <v>36</v>
      </c>
      <c r="C52" s="11"/>
      <c r="D52" s="11"/>
      <c r="E52" s="11"/>
      <c r="F52" s="11"/>
      <c r="G52" s="12">
        <v>0</v>
      </c>
      <c r="H52" s="11">
        <v>50</v>
      </c>
      <c r="I52" s="11" t="s">
        <v>37</v>
      </c>
      <c r="J52" s="11"/>
      <c r="K52" s="11">
        <f t="shared" si="15"/>
        <v>0</v>
      </c>
      <c r="L52" s="11"/>
      <c r="M52" s="11"/>
      <c r="N52" s="11"/>
      <c r="O52" s="11">
        <v>0</v>
      </c>
      <c r="P52" s="11">
        <f t="shared" si="3"/>
        <v>0</v>
      </c>
      <c r="Q52" s="13"/>
      <c r="R52" s="13"/>
      <c r="S52" s="11"/>
      <c r="T52" s="11" t="e">
        <f t="shared" si="4"/>
        <v>#DIV/0!</v>
      </c>
      <c r="U52" s="11" t="e">
        <f t="shared" si="5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 t="s">
        <v>47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36</v>
      </c>
      <c r="C53" s="1">
        <v>202.84299999999999</v>
      </c>
      <c r="D53" s="1">
        <v>152.37100000000001</v>
      </c>
      <c r="E53" s="1">
        <v>112.038</v>
      </c>
      <c r="F53" s="1">
        <v>158.06299999999999</v>
      </c>
      <c r="G53" s="7">
        <v>1</v>
      </c>
      <c r="H53" s="1">
        <v>50</v>
      </c>
      <c r="I53" s="1" t="s">
        <v>37</v>
      </c>
      <c r="J53" s="1">
        <v>112.9</v>
      </c>
      <c r="K53" s="1">
        <f t="shared" si="15"/>
        <v>-0.86200000000000898</v>
      </c>
      <c r="L53" s="1"/>
      <c r="M53" s="1"/>
      <c r="N53" s="1">
        <v>44.217599999999983</v>
      </c>
      <c r="O53" s="1">
        <v>4.0994000000000312</v>
      </c>
      <c r="P53" s="1">
        <f t="shared" si="3"/>
        <v>22.407599999999999</v>
      </c>
      <c r="Q53" s="5">
        <f t="shared" ref="Q53:Q54" si="18">12*P53-O53-N53-F53</f>
        <v>62.511200000000002</v>
      </c>
      <c r="R53" s="5"/>
      <c r="S53" s="1"/>
      <c r="T53" s="1">
        <f t="shared" si="4"/>
        <v>12.000000000000002</v>
      </c>
      <c r="U53" s="1">
        <f t="shared" si="5"/>
        <v>9.2102679448044409</v>
      </c>
      <c r="V53" s="1">
        <v>23.041599999999999</v>
      </c>
      <c r="W53" s="1">
        <v>29.3506</v>
      </c>
      <c r="X53" s="1">
        <v>30.418800000000001</v>
      </c>
      <c r="Y53" s="1">
        <v>19.837399999999999</v>
      </c>
      <c r="Z53" s="1">
        <v>16.8582</v>
      </c>
      <c r="AA53" s="1">
        <v>17.3476</v>
      </c>
      <c r="AB53" s="1">
        <v>18.6812</v>
      </c>
      <c r="AC53" s="1">
        <v>19.7408</v>
      </c>
      <c r="AD53" s="1">
        <v>19.480799999999999</v>
      </c>
      <c r="AE53" s="1">
        <v>18.350999999999999</v>
      </c>
      <c r="AF53" s="1" t="s">
        <v>58</v>
      </c>
      <c r="AG53" s="1">
        <f t="shared" si="6"/>
        <v>63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36</v>
      </c>
      <c r="C54" s="1">
        <v>9.6110000000000007</v>
      </c>
      <c r="D54" s="1">
        <v>54.28</v>
      </c>
      <c r="E54" s="1">
        <v>25.829000000000001</v>
      </c>
      <c r="F54" s="1">
        <v>27.117000000000001</v>
      </c>
      <c r="G54" s="7">
        <v>1</v>
      </c>
      <c r="H54" s="1">
        <v>50</v>
      </c>
      <c r="I54" s="1" t="s">
        <v>37</v>
      </c>
      <c r="J54" s="1">
        <v>26.25</v>
      </c>
      <c r="K54" s="1">
        <f t="shared" si="15"/>
        <v>-0.42099999999999937</v>
      </c>
      <c r="L54" s="1"/>
      <c r="M54" s="1"/>
      <c r="N54" s="1"/>
      <c r="O54" s="1">
        <v>10.968999999999999</v>
      </c>
      <c r="P54" s="1">
        <f t="shared" si="3"/>
        <v>5.1657999999999999</v>
      </c>
      <c r="Q54" s="5">
        <f t="shared" si="18"/>
        <v>23.903599999999994</v>
      </c>
      <c r="R54" s="5"/>
      <c r="S54" s="1"/>
      <c r="T54" s="1">
        <f t="shared" si="4"/>
        <v>12</v>
      </c>
      <c r="U54" s="1">
        <f t="shared" si="5"/>
        <v>7.3727205853885165</v>
      </c>
      <c r="V54" s="1">
        <v>4.0793999999999997</v>
      </c>
      <c r="W54" s="1">
        <v>2.4548000000000001</v>
      </c>
      <c r="X54" s="1">
        <v>4.3759999999999986</v>
      </c>
      <c r="Y54" s="1">
        <v>3.286</v>
      </c>
      <c r="Z54" s="1">
        <v>1.8972</v>
      </c>
      <c r="AA54" s="1">
        <v>3.2624</v>
      </c>
      <c r="AB54" s="1">
        <v>2.4580000000000002</v>
      </c>
      <c r="AC54" s="1">
        <v>2.9980000000000002</v>
      </c>
      <c r="AD54" s="1">
        <v>3.8195999999999999</v>
      </c>
      <c r="AE54" s="1">
        <v>2.4607999999999999</v>
      </c>
      <c r="AF54" s="1"/>
      <c r="AG54" s="1">
        <f t="shared" si="6"/>
        <v>24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99</v>
      </c>
      <c r="B55" s="11" t="s">
        <v>42</v>
      </c>
      <c r="C55" s="11"/>
      <c r="D55" s="11"/>
      <c r="E55" s="11"/>
      <c r="F55" s="11"/>
      <c r="G55" s="12">
        <v>0</v>
      </c>
      <c r="H55" s="11">
        <v>50</v>
      </c>
      <c r="I55" s="11" t="s">
        <v>37</v>
      </c>
      <c r="J55" s="11"/>
      <c r="K55" s="11">
        <f t="shared" si="15"/>
        <v>0</v>
      </c>
      <c r="L55" s="11"/>
      <c r="M55" s="11"/>
      <c r="N55" s="11"/>
      <c r="O55" s="11">
        <v>0</v>
      </c>
      <c r="P55" s="11">
        <f t="shared" si="3"/>
        <v>0</v>
      </c>
      <c r="Q55" s="13"/>
      <c r="R55" s="13"/>
      <c r="S55" s="11"/>
      <c r="T55" s="11" t="e">
        <f t="shared" si="4"/>
        <v>#DIV/0!</v>
      </c>
      <c r="U55" s="11" t="e">
        <f t="shared" si="5"/>
        <v>#DIV/0!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 t="s">
        <v>47</v>
      </c>
      <c r="AG55" s="1">
        <f t="shared" si="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42</v>
      </c>
      <c r="C56" s="1">
        <v>116</v>
      </c>
      <c r="D56" s="1">
        <v>1304</v>
      </c>
      <c r="E56" s="1">
        <v>493</v>
      </c>
      <c r="F56" s="1">
        <v>580</v>
      </c>
      <c r="G56" s="7">
        <v>0.4</v>
      </c>
      <c r="H56" s="1">
        <v>40</v>
      </c>
      <c r="I56" s="1" t="s">
        <v>37</v>
      </c>
      <c r="J56" s="1">
        <v>491</v>
      </c>
      <c r="K56" s="1">
        <f t="shared" si="15"/>
        <v>2</v>
      </c>
      <c r="L56" s="1"/>
      <c r="M56" s="1"/>
      <c r="N56" s="1">
        <v>302.19999999999982</v>
      </c>
      <c r="O56" s="1">
        <v>77.800000000000182</v>
      </c>
      <c r="P56" s="1">
        <f t="shared" si="3"/>
        <v>98.6</v>
      </c>
      <c r="Q56" s="5">
        <f t="shared" ref="Q56:Q61" si="19">11*P56-O56-N56-F56</f>
        <v>124.59999999999991</v>
      </c>
      <c r="R56" s="5"/>
      <c r="S56" s="1"/>
      <c r="T56" s="1">
        <f t="shared" si="4"/>
        <v>11</v>
      </c>
      <c r="U56" s="1">
        <f t="shared" si="5"/>
        <v>9.736308316430021</v>
      </c>
      <c r="V56" s="1">
        <v>106.6</v>
      </c>
      <c r="W56" s="1">
        <v>129.19999999999999</v>
      </c>
      <c r="X56" s="1">
        <v>128.4</v>
      </c>
      <c r="Y56" s="1">
        <v>89.8</v>
      </c>
      <c r="Z56" s="1">
        <v>84.4</v>
      </c>
      <c r="AA56" s="1">
        <v>90</v>
      </c>
      <c r="AB56" s="1">
        <v>99.6</v>
      </c>
      <c r="AC56" s="1">
        <v>89.4</v>
      </c>
      <c r="AD56" s="1">
        <v>89.4</v>
      </c>
      <c r="AE56" s="1">
        <v>87</v>
      </c>
      <c r="AF56" s="1"/>
      <c r="AG56" s="1">
        <f t="shared" si="6"/>
        <v>50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42</v>
      </c>
      <c r="C57" s="1">
        <v>339</v>
      </c>
      <c r="D57" s="1">
        <v>725</v>
      </c>
      <c r="E57" s="1">
        <v>468</v>
      </c>
      <c r="F57" s="1">
        <v>277</v>
      </c>
      <c r="G57" s="7">
        <v>0.4</v>
      </c>
      <c r="H57" s="1">
        <v>40</v>
      </c>
      <c r="I57" s="1" t="s">
        <v>37</v>
      </c>
      <c r="J57" s="1">
        <v>481</v>
      </c>
      <c r="K57" s="1">
        <f t="shared" si="15"/>
        <v>-13</v>
      </c>
      <c r="L57" s="1"/>
      <c r="M57" s="1"/>
      <c r="N57" s="1">
        <v>359.2</v>
      </c>
      <c r="O57" s="1">
        <v>363.8</v>
      </c>
      <c r="P57" s="1">
        <f t="shared" si="3"/>
        <v>93.6</v>
      </c>
      <c r="Q57" s="5">
        <f t="shared" si="19"/>
        <v>29.599999999999966</v>
      </c>
      <c r="R57" s="5"/>
      <c r="S57" s="1"/>
      <c r="T57" s="1">
        <f t="shared" si="4"/>
        <v>11</v>
      </c>
      <c r="U57" s="1">
        <f t="shared" si="5"/>
        <v>10.683760683760685</v>
      </c>
      <c r="V57" s="1">
        <v>108.4</v>
      </c>
      <c r="W57" s="1">
        <v>106.2</v>
      </c>
      <c r="X57" s="1">
        <v>97.6</v>
      </c>
      <c r="Y57" s="1">
        <v>88.6</v>
      </c>
      <c r="Z57" s="1">
        <v>86</v>
      </c>
      <c r="AA57" s="1">
        <v>78.2</v>
      </c>
      <c r="AB57" s="1">
        <v>80.400000000000006</v>
      </c>
      <c r="AC57" s="1">
        <v>83</v>
      </c>
      <c r="AD57" s="1">
        <v>82.2</v>
      </c>
      <c r="AE57" s="1">
        <v>68.8</v>
      </c>
      <c r="AF57" s="1" t="s">
        <v>39</v>
      </c>
      <c r="AG57" s="1">
        <f t="shared" si="6"/>
        <v>12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36</v>
      </c>
      <c r="C58" s="1">
        <v>69.093999999999994</v>
      </c>
      <c r="D58" s="1">
        <v>195.05199999999999</v>
      </c>
      <c r="E58" s="1">
        <v>93.84</v>
      </c>
      <c r="F58" s="1">
        <v>146.94999999999999</v>
      </c>
      <c r="G58" s="7">
        <v>1</v>
      </c>
      <c r="H58" s="1">
        <v>40</v>
      </c>
      <c r="I58" s="1" t="s">
        <v>37</v>
      </c>
      <c r="J58" s="1">
        <v>91.6</v>
      </c>
      <c r="K58" s="1">
        <f t="shared" si="15"/>
        <v>2.2400000000000091</v>
      </c>
      <c r="L58" s="1"/>
      <c r="M58" s="1"/>
      <c r="N58" s="1">
        <v>109.01740000000009</v>
      </c>
      <c r="O58" s="1">
        <v>0</v>
      </c>
      <c r="P58" s="1">
        <f t="shared" si="3"/>
        <v>18.768000000000001</v>
      </c>
      <c r="Q58" s="5"/>
      <c r="R58" s="5"/>
      <c r="S58" s="1"/>
      <c r="T58" s="1">
        <f t="shared" si="4"/>
        <v>13.638501705029842</v>
      </c>
      <c r="U58" s="1">
        <f t="shared" si="5"/>
        <v>13.638501705029842</v>
      </c>
      <c r="V58" s="1">
        <v>21.717600000000001</v>
      </c>
      <c r="W58" s="1">
        <v>33.331200000000003</v>
      </c>
      <c r="X58" s="1">
        <v>32.939199999999992</v>
      </c>
      <c r="Y58" s="1">
        <v>19.685600000000001</v>
      </c>
      <c r="Z58" s="1">
        <v>17.148399999999999</v>
      </c>
      <c r="AA58" s="1">
        <v>16.540199999999999</v>
      </c>
      <c r="AB58" s="1">
        <v>23.3718</v>
      </c>
      <c r="AC58" s="1">
        <v>34.934800000000003</v>
      </c>
      <c r="AD58" s="1">
        <v>28.02859999999999</v>
      </c>
      <c r="AE58" s="1">
        <v>19.059999999999999</v>
      </c>
      <c r="AF58" s="1"/>
      <c r="AG58" s="1">
        <f t="shared" si="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36</v>
      </c>
      <c r="C59" s="1">
        <v>166.61699999999999</v>
      </c>
      <c r="D59" s="1">
        <v>214.59700000000001</v>
      </c>
      <c r="E59" s="1">
        <v>90.325999999999993</v>
      </c>
      <c r="F59" s="1">
        <v>145.82400000000001</v>
      </c>
      <c r="G59" s="7">
        <v>1</v>
      </c>
      <c r="H59" s="1">
        <v>40</v>
      </c>
      <c r="I59" s="1" t="s">
        <v>37</v>
      </c>
      <c r="J59" s="1">
        <v>91.4</v>
      </c>
      <c r="K59" s="1">
        <f t="shared" si="15"/>
        <v>-1.0740000000000123</v>
      </c>
      <c r="L59" s="1"/>
      <c r="M59" s="1"/>
      <c r="N59" s="1">
        <v>53.374999999999972</v>
      </c>
      <c r="O59" s="1">
        <v>0</v>
      </c>
      <c r="P59" s="1">
        <f t="shared" si="3"/>
        <v>18.065199999999997</v>
      </c>
      <c r="Q59" s="5"/>
      <c r="R59" s="5"/>
      <c r="S59" s="1"/>
      <c r="T59" s="1">
        <f t="shared" si="4"/>
        <v>11.026670061776233</v>
      </c>
      <c r="U59" s="1">
        <f t="shared" si="5"/>
        <v>11.026670061776233</v>
      </c>
      <c r="V59" s="1">
        <v>19.543199999999999</v>
      </c>
      <c r="W59" s="1">
        <v>27.169</v>
      </c>
      <c r="X59" s="1">
        <v>27.488600000000002</v>
      </c>
      <c r="Y59" s="1">
        <v>18.4434</v>
      </c>
      <c r="Z59" s="1">
        <v>17.6904</v>
      </c>
      <c r="AA59" s="1">
        <v>33.617800000000003</v>
      </c>
      <c r="AB59" s="1">
        <v>37.260000000000012</v>
      </c>
      <c r="AC59" s="1">
        <v>32.883800000000001</v>
      </c>
      <c r="AD59" s="1">
        <v>28.970800000000001</v>
      </c>
      <c r="AE59" s="1">
        <v>24.825800000000001</v>
      </c>
      <c r="AF59" s="1"/>
      <c r="AG59" s="1">
        <f t="shared" si="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36</v>
      </c>
      <c r="C60" s="1"/>
      <c r="D60" s="1"/>
      <c r="E60" s="1"/>
      <c r="F60" s="1"/>
      <c r="G60" s="7">
        <v>1</v>
      </c>
      <c r="H60" s="1">
        <v>40</v>
      </c>
      <c r="I60" s="1" t="s">
        <v>37</v>
      </c>
      <c r="J60" s="1"/>
      <c r="K60" s="1">
        <f t="shared" si="15"/>
        <v>0</v>
      </c>
      <c r="L60" s="1"/>
      <c r="M60" s="1"/>
      <c r="N60" s="1"/>
      <c r="O60" s="1">
        <v>50</v>
      </c>
      <c r="P60" s="1">
        <f t="shared" si="3"/>
        <v>0</v>
      </c>
      <c r="Q60" s="5"/>
      <c r="R60" s="5"/>
      <c r="S60" s="1"/>
      <c r="T60" s="1" t="e">
        <f t="shared" si="4"/>
        <v>#DIV/0!</v>
      </c>
      <c r="U60" s="1" t="e">
        <f t="shared" si="5"/>
        <v>#DIV/0!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5" t="s">
        <v>144</v>
      </c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36</v>
      </c>
      <c r="C61" s="1">
        <v>50.899000000000001</v>
      </c>
      <c r="D61" s="1">
        <v>84.888999999999996</v>
      </c>
      <c r="E61" s="1">
        <v>52.988999999999997</v>
      </c>
      <c r="F61" s="1">
        <v>33.17</v>
      </c>
      <c r="G61" s="7">
        <v>1</v>
      </c>
      <c r="H61" s="1">
        <v>30</v>
      </c>
      <c r="I61" s="1" t="s">
        <v>37</v>
      </c>
      <c r="J61" s="1">
        <v>57</v>
      </c>
      <c r="K61" s="1">
        <f t="shared" si="15"/>
        <v>-4.0110000000000028</v>
      </c>
      <c r="L61" s="1"/>
      <c r="M61" s="1"/>
      <c r="N61" s="1"/>
      <c r="O61" s="1">
        <v>35.581999999999987</v>
      </c>
      <c r="P61" s="1">
        <f t="shared" si="3"/>
        <v>10.597799999999999</v>
      </c>
      <c r="Q61" s="5">
        <f t="shared" si="19"/>
        <v>47.823799999999991</v>
      </c>
      <c r="R61" s="5"/>
      <c r="S61" s="1"/>
      <c r="T61" s="1">
        <f t="shared" si="4"/>
        <v>10.999999999999998</v>
      </c>
      <c r="U61" s="1">
        <f t="shared" si="5"/>
        <v>6.4873841740738634</v>
      </c>
      <c r="V61" s="1">
        <v>7.6751999999999994</v>
      </c>
      <c r="W61" s="1">
        <v>6.3125999999999998</v>
      </c>
      <c r="X61" s="1">
        <v>8.9862000000000002</v>
      </c>
      <c r="Y61" s="1">
        <v>7.5676000000000014</v>
      </c>
      <c r="Z61" s="1">
        <v>4.4584000000000001</v>
      </c>
      <c r="AA61" s="1">
        <v>8.2593999999999994</v>
      </c>
      <c r="AB61" s="1">
        <v>7.3742000000000001</v>
      </c>
      <c r="AC61" s="1">
        <v>7.8203999999999994</v>
      </c>
      <c r="AD61" s="1">
        <v>8.6164000000000005</v>
      </c>
      <c r="AE61" s="1">
        <v>7.5105999999999993</v>
      </c>
      <c r="AF61" s="1"/>
      <c r="AG61" s="1">
        <f t="shared" si="6"/>
        <v>48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106</v>
      </c>
      <c r="B62" s="11" t="s">
        <v>42</v>
      </c>
      <c r="C62" s="11"/>
      <c r="D62" s="11"/>
      <c r="E62" s="11"/>
      <c r="F62" s="11"/>
      <c r="G62" s="12">
        <v>0</v>
      </c>
      <c r="H62" s="11">
        <v>60</v>
      </c>
      <c r="I62" s="11" t="s">
        <v>37</v>
      </c>
      <c r="J62" s="11"/>
      <c r="K62" s="11">
        <f t="shared" si="15"/>
        <v>0</v>
      </c>
      <c r="L62" s="11"/>
      <c r="M62" s="11"/>
      <c r="N62" s="11"/>
      <c r="O62" s="11">
        <v>0</v>
      </c>
      <c r="P62" s="11">
        <f t="shared" si="3"/>
        <v>0</v>
      </c>
      <c r="Q62" s="13"/>
      <c r="R62" s="13"/>
      <c r="S62" s="11"/>
      <c r="T62" s="11" t="e">
        <f t="shared" si="4"/>
        <v>#DIV/0!</v>
      </c>
      <c r="U62" s="11" t="e">
        <f t="shared" si="5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47</v>
      </c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107</v>
      </c>
      <c r="B63" s="11" t="s">
        <v>42</v>
      </c>
      <c r="C63" s="11"/>
      <c r="D63" s="11"/>
      <c r="E63" s="11"/>
      <c r="F63" s="11"/>
      <c r="G63" s="12">
        <v>0</v>
      </c>
      <c r="H63" s="11">
        <v>50</v>
      </c>
      <c r="I63" s="11" t="s">
        <v>37</v>
      </c>
      <c r="J63" s="11"/>
      <c r="K63" s="11">
        <f t="shared" si="15"/>
        <v>0</v>
      </c>
      <c r="L63" s="11"/>
      <c r="M63" s="11"/>
      <c r="N63" s="11"/>
      <c r="O63" s="11">
        <v>0</v>
      </c>
      <c r="P63" s="11">
        <f t="shared" si="3"/>
        <v>0</v>
      </c>
      <c r="Q63" s="13"/>
      <c r="R63" s="13"/>
      <c r="S63" s="11"/>
      <c r="T63" s="11" t="e">
        <f t="shared" si="4"/>
        <v>#DIV/0!</v>
      </c>
      <c r="U63" s="11" t="e">
        <f t="shared" si="5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 t="s">
        <v>47</v>
      </c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42</v>
      </c>
      <c r="C64" s="1">
        <v>94</v>
      </c>
      <c r="D64" s="1">
        <v>40</v>
      </c>
      <c r="E64" s="1">
        <v>93</v>
      </c>
      <c r="F64" s="1"/>
      <c r="G64" s="7">
        <v>0.37</v>
      </c>
      <c r="H64" s="1">
        <v>50</v>
      </c>
      <c r="I64" s="1" t="s">
        <v>37</v>
      </c>
      <c r="J64" s="1">
        <v>143</v>
      </c>
      <c r="K64" s="1">
        <f t="shared" si="15"/>
        <v>-50</v>
      </c>
      <c r="L64" s="1"/>
      <c r="M64" s="1"/>
      <c r="N64" s="1">
        <v>61.199999999999989</v>
      </c>
      <c r="O64" s="1">
        <v>155.4</v>
      </c>
      <c r="P64" s="1">
        <f t="shared" si="3"/>
        <v>18.600000000000001</v>
      </c>
      <c r="Q64" s="5"/>
      <c r="R64" s="5"/>
      <c r="S64" s="1"/>
      <c r="T64" s="1">
        <f t="shared" si="4"/>
        <v>11.64516129032258</v>
      </c>
      <c r="U64" s="1">
        <f t="shared" si="5"/>
        <v>11.64516129032258</v>
      </c>
      <c r="V64" s="1">
        <v>27.2</v>
      </c>
      <c r="W64" s="1">
        <v>13.2</v>
      </c>
      <c r="X64" s="1">
        <v>4.5999999999999996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 t="s">
        <v>109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110</v>
      </c>
      <c r="B65" s="11" t="s">
        <v>42</v>
      </c>
      <c r="C65" s="11"/>
      <c r="D65" s="11"/>
      <c r="E65" s="11"/>
      <c r="F65" s="11"/>
      <c r="G65" s="12">
        <v>0</v>
      </c>
      <c r="H65" s="11">
        <v>30</v>
      </c>
      <c r="I65" s="11" t="s">
        <v>37</v>
      </c>
      <c r="J65" s="11"/>
      <c r="K65" s="11">
        <f t="shared" ref="K65:K93" si="20">E65-J65</f>
        <v>0</v>
      </c>
      <c r="L65" s="11"/>
      <c r="M65" s="11"/>
      <c r="N65" s="11"/>
      <c r="O65" s="11">
        <v>0</v>
      </c>
      <c r="P65" s="11">
        <f t="shared" si="3"/>
        <v>0</v>
      </c>
      <c r="Q65" s="13"/>
      <c r="R65" s="13"/>
      <c r="S65" s="11"/>
      <c r="T65" s="11" t="e">
        <f t="shared" si="4"/>
        <v>#DIV/0!</v>
      </c>
      <c r="U65" s="11" t="e">
        <f t="shared" si="5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47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111</v>
      </c>
      <c r="B66" s="11" t="s">
        <v>42</v>
      </c>
      <c r="C66" s="11"/>
      <c r="D66" s="11"/>
      <c r="E66" s="11"/>
      <c r="F66" s="11"/>
      <c r="G66" s="12">
        <v>0</v>
      </c>
      <c r="H66" s="11">
        <v>55</v>
      </c>
      <c r="I66" s="11" t="s">
        <v>37</v>
      </c>
      <c r="J66" s="11"/>
      <c r="K66" s="11">
        <f t="shared" si="20"/>
        <v>0</v>
      </c>
      <c r="L66" s="11"/>
      <c r="M66" s="11"/>
      <c r="N66" s="11"/>
      <c r="O66" s="11">
        <v>0</v>
      </c>
      <c r="P66" s="11">
        <f t="shared" ref="P66:P93" si="21">E66/5</f>
        <v>0</v>
      </c>
      <c r="Q66" s="13"/>
      <c r="R66" s="13"/>
      <c r="S66" s="11"/>
      <c r="T66" s="11" t="e">
        <f t="shared" ref="T66:T93" si="22">(F66+N66+O66+Q66)/P66</f>
        <v>#DIV/0!</v>
      </c>
      <c r="U66" s="11" t="e">
        <f t="shared" ref="U66:U93" si="23">(F66+N66+O66)/P66</f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 t="s">
        <v>47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112</v>
      </c>
      <c r="B67" s="11" t="s">
        <v>42</v>
      </c>
      <c r="C67" s="11"/>
      <c r="D67" s="11"/>
      <c r="E67" s="11"/>
      <c r="F67" s="11"/>
      <c r="G67" s="12">
        <v>0</v>
      </c>
      <c r="H67" s="11">
        <v>40</v>
      </c>
      <c r="I67" s="11" t="s">
        <v>37</v>
      </c>
      <c r="J67" s="11"/>
      <c r="K67" s="11">
        <f t="shared" si="20"/>
        <v>0</v>
      </c>
      <c r="L67" s="11"/>
      <c r="M67" s="11"/>
      <c r="N67" s="11"/>
      <c r="O67" s="11">
        <v>0</v>
      </c>
      <c r="P67" s="11">
        <f t="shared" si="21"/>
        <v>0</v>
      </c>
      <c r="Q67" s="13"/>
      <c r="R67" s="13"/>
      <c r="S67" s="11"/>
      <c r="T67" s="11" t="e">
        <f t="shared" si="22"/>
        <v>#DIV/0!</v>
      </c>
      <c r="U67" s="11" t="e">
        <f t="shared" si="23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 t="s">
        <v>47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42</v>
      </c>
      <c r="C68" s="1">
        <v>69</v>
      </c>
      <c r="D68" s="1">
        <v>40</v>
      </c>
      <c r="E68" s="1">
        <v>94</v>
      </c>
      <c r="F68" s="1">
        <v>-2</v>
      </c>
      <c r="G68" s="7">
        <v>0.4</v>
      </c>
      <c r="H68" s="1">
        <v>50</v>
      </c>
      <c r="I68" s="1" t="s">
        <v>37</v>
      </c>
      <c r="J68" s="1">
        <v>94</v>
      </c>
      <c r="K68" s="1">
        <f t="shared" si="20"/>
        <v>0</v>
      </c>
      <c r="L68" s="1"/>
      <c r="M68" s="1"/>
      <c r="N68" s="1">
        <v>151</v>
      </c>
      <c r="O68" s="1">
        <v>61</v>
      </c>
      <c r="P68" s="1">
        <f t="shared" si="21"/>
        <v>18.8</v>
      </c>
      <c r="Q68" s="5"/>
      <c r="R68" s="5"/>
      <c r="S68" s="1"/>
      <c r="T68" s="1">
        <f t="shared" si="22"/>
        <v>11.170212765957446</v>
      </c>
      <c r="U68" s="1">
        <f t="shared" si="23"/>
        <v>11.170212765957446</v>
      </c>
      <c r="V68" s="1">
        <v>23.6</v>
      </c>
      <c r="W68" s="1">
        <v>22</v>
      </c>
      <c r="X68" s="1">
        <v>14.6</v>
      </c>
      <c r="Y68" s="1">
        <v>15.2</v>
      </c>
      <c r="Z68" s="1">
        <v>17.2</v>
      </c>
      <c r="AA68" s="1">
        <v>22.6</v>
      </c>
      <c r="AB68" s="1">
        <v>21.4</v>
      </c>
      <c r="AC68" s="1">
        <v>15.8</v>
      </c>
      <c r="AD68" s="1">
        <v>18.2</v>
      </c>
      <c r="AE68" s="1">
        <v>17.8</v>
      </c>
      <c r="AF68" s="1"/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42</v>
      </c>
      <c r="C69" s="1">
        <v>76</v>
      </c>
      <c r="D69" s="1">
        <v>116</v>
      </c>
      <c r="E69" s="1">
        <v>92</v>
      </c>
      <c r="F69" s="1">
        <v>26</v>
      </c>
      <c r="G69" s="7">
        <v>0.4</v>
      </c>
      <c r="H69" s="1">
        <v>55</v>
      </c>
      <c r="I69" s="1" t="s">
        <v>37</v>
      </c>
      <c r="J69" s="1">
        <v>109</v>
      </c>
      <c r="K69" s="1">
        <f t="shared" si="20"/>
        <v>-17</v>
      </c>
      <c r="L69" s="1"/>
      <c r="M69" s="1"/>
      <c r="N69" s="1">
        <v>13.80000000000001</v>
      </c>
      <c r="O69" s="1">
        <v>63.199999999999989</v>
      </c>
      <c r="P69" s="1">
        <f t="shared" si="21"/>
        <v>18.399999999999999</v>
      </c>
      <c r="Q69" s="5">
        <f t="shared" ref="Q69" si="24">11*P69-O69-N69-F69</f>
        <v>99.399999999999977</v>
      </c>
      <c r="R69" s="5"/>
      <c r="S69" s="1"/>
      <c r="T69" s="1">
        <f t="shared" si="22"/>
        <v>11</v>
      </c>
      <c r="U69" s="1">
        <f t="shared" si="23"/>
        <v>5.5978260869565224</v>
      </c>
      <c r="V69" s="1">
        <v>14.8</v>
      </c>
      <c r="W69" s="1">
        <v>13.8</v>
      </c>
      <c r="X69" s="1">
        <v>14.8</v>
      </c>
      <c r="Y69" s="1">
        <v>12</v>
      </c>
      <c r="Z69" s="1">
        <v>14.4</v>
      </c>
      <c r="AA69" s="1">
        <v>17</v>
      </c>
      <c r="AB69" s="1">
        <v>17.8</v>
      </c>
      <c r="AC69" s="1">
        <v>9.8000000000000007</v>
      </c>
      <c r="AD69" s="1">
        <v>10</v>
      </c>
      <c r="AE69" s="1">
        <v>9</v>
      </c>
      <c r="AF69" s="1"/>
      <c r="AG69" s="1">
        <f t="shared" si="6"/>
        <v>40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36</v>
      </c>
      <c r="C70" s="1">
        <v>4.7320000000000002</v>
      </c>
      <c r="D70" s="1">
        <v>47.213999999999999</v>
      </c>
      <c r="E70" s="1">
        <v>9.1319999999999997</v>
      </c>
      <c r="F70" s="1">
        <v>35.692</v>
      </c>
      <c r="G70" s="7">
        <v>1</v>
      </c>
      <c r="H70" s="1">
        <v>55</v>
      </c>
      <c r="I70" s="1" t="s">
        <v>37</v>
      </c>
      <c r="J70" s="1">
        <v>9.6</v>
      </c>
      <c r="K70" s="1">
        <f t="shared" si="20"/>
        <v>-0.46799999999999997</v>
      </c>
      <c r="L70" s="1"/>
      <c r="M70" s="1"/>
      <c r="N70" s="1"/>
      <c r="O70" s="1">
        <v>0</v>
      </c>
      <c r="P70" s="1">
        <f t="shared" si="21"/>
        <v>1.8264</v>
      </c>
      <c r="Q70" s="5"/>
      <c r="R70" s="5"/>
      <c r="S70" s="1"/>
      <c r="T70" s="1">
        <f t="shared" si="22"/>
        <v>19.54226894437144</v>
      </c>
      <c r="U70" s="1">
        <f t="shared" si="23"/>
        <v>19.54226894437144</v>
      </c>
      <c r="V70" s="1">
        <v>1.538</v>
      </c>
      <c r="W70" s="1">
        <v>1.4184000000000001</v>
      </c>
      <c r="X70" s="1">
        <v>2.5680000000000001</v>
      </c>
      <c r="Y70" s="1">
        <v>2.0104000000000002</v>
      </c>
      <c r="Z70" s="1">
        <v>0.57840000000000003</v>
      </c>
      <c r="AA70" s="1">
        <v>1.4288000000000001</v>
      </c>
      <c r="AB70" s="1">
        <v>1.7148000000000001</v>
      </c>
      <c r="AC70" s="1">
        <v>1.5628</v>
      </c>
      <c r="AD70" s="1">
        <v>2.4243999999999999</v>
      </c>
      <c r="AE70" s="1">
        <v>2.3016000000000001</v>
      </c>
      <c r="AF70" s="1"/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116</v>
      </c>
      <c r="B71" s="11" t="s">
        <v>42</v>
      </c>
      <c r="C71" s="11">
        <v>10</v>
      </c>
      <c r="D71" s="11"/>
      <c r="E71" s="11">
        <v>-2</v>
      </c>
      <c r="F71" s="11"/>
      <c r="G71" s="12">
        <v>0</v>
      </c>
      <c r="H71" s="11">
        <v>40</v>
      </c>
      <c r="I71" s="11" t="s">
        <v>37</v>
      </c>
      <c r="J71" s="11"/>
      <c r="K71" s="11">
        <f t="shared" si="20"/>
        <v>-2</v>
      </c>
      <c r="L71" s="11"/>
      <c r="M71" s="11"/>
      <c r="N71" s="11"/>
      <c r="O71" s="11">
        <v>0</v>
      </c>
      <c r="P71" s="11">
        <f t="shared" si="21"/>
        <v>-0.4</v>
      </c>
      <c r="Q71" s="13"/>
      <c r="R71" s="13"/>
      <c r="S71" s="11"/>
      <c r="T71" s="11">
        <f t="shared" si="22"/>
        <v>0</v>
      </c>
      <c r="U71" s="11">
        <f t="shared" si="23"/>
        <v>0</v>
      </c>
      <c r="V71" s="11">
        <v>0</v>
      </c>
      <c r="W71" s="11">
        <v>0</v>
      </c>
      <c r="X71" s="11">
        <v>-0.6</v>
      </c>
      <c r="Y71" s="11">
        <v>-0.4</v>
      </c>
      <c r="Z71" s="11">
        <v>0.2</v>
      </c>
      <c r="AA71" s="11">
        <v>0</v>
      </c>
      <c r="AB71" s="11">
        <v>-0.4</v>
      </c>
      <c r="AC71" s="11">
        <v>0.2</v>
      </c>
      <c r="AD71" s="11">
        <v>0.6</v>
      </c>
      <c r="AE71" s="11">
        <v>0.6</v>
      </c>
      <c r="AF71" s="11" t="s">
        <v>117</v>
      </c>
      <c r="AG71" s="1">
        <f t="shared" ref="AG71:AG93" si="25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42</v>
      </c>
      <c r="C72" s="1">
        <v>102</v>
      </c>
      <c r="D72" s="1"/>
      <c r="E72" s="1">
        <v>100</v>
      </c>
      <c r="F72" s="1">
        <v>2</v>
      </c>
      <c r="G72" s="7">
        <v>0.2</v>
      </c>
      <c r="H72" s="1">
        <v>35</v>
      </c>
      <c r="I72" s="10" t="s">
        <v>87</v>
      </c>
      <c r="J72" s="1">
        <v>100</v>
      </c>
      <c r="K72" s="1">
        <f t="shared" si="20"/>
        <v>0</v>
      </c>
      <c r="L72" s="1"/>
      <c r="M72" s="1"/>
      <c r="N72" s="1"/>
      <c r="O72" s="1">
        <v>80</v>
      </c>
      <c r="P72" s="1">
        <f t="shared" si="21"/>
        <v>20</v>
      </c>
      <c r="Q72" s="5">
        <v>30</v>
      </c>
      <c r="R72" s="5"/>
      <c r="S72" s="1"/>
      <c r="T72" s="1">
        <f t="shared" si="22"/>
        <v>5.6</v>
      </c>
      <c r="U72" s="1">
        <f t="shared" si="23"/>
        <v>4.0999999999999996</v>
      </c>
      <c r="V72" s="1">
        <v>20.399999999999999</v>
      </c>
      <c r="W72" s="1">
        <v>6.6</v>
      </c>
      <c r="X72" s="1">
        <v>5.6</v>
      </c>
      <c r="Y72" s="1">
        <v>6.4</v>
      </c>
      <c r="Z72" s="1">
        <v>7.2</v>
      </c>
      <c r="AA72" s="1">
        <v>4.4000000000000004</v>
      </c>
      <c r="AB72" s="1">
        <v>4.5999999999999996</v>
      </c>
      <c r="AC72" s="1">
        <v>0</v>
      </c>
      <c r="AD72" s="1">
        <v>2.2000000000000002</v>
      </c>
      <c r="AE72" s="1">
        <v>6.2</v>
      </c>
      <c r="AF72" s="1" t="s">
        <v>39</v>
      </c>
      <c r="AG72" s="1">
        <f t="shared" si="25"/>
        <v>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36</v>
      </c>
      <c r="C73" s="1">
        <v>5.32</v>
      </c>
      <c r="D73" s="1">
        <v>234.77799999999999</v>
      </c>
      <c r="E73" s="1">
        <v>72.885999999999996</v>
      </c>
      <c r="F73" s="1">
        <v>131.892</v>
      </c>
      <c r="G73" s="7">
        <v>1</v>
      </c>
      <c r="H73" s="1">
        <v>60</v>
      </c>
      <c r="I73" s="1" t="s">
        <v>37</v>
      </c>
      <c r="J73" s="1">
        <v>85.94</v>
      </c>
      <c r="K73" s="1">
        <f t="shared" si="20"/>
        <v>-13.054000000000002</v>
      </c>
      <c r="L73" s="1"/>
      <c r="M73" s="1"/>
      <c r="N73" s="1">
        <v>40.010999999999989</v>
      </c>
      <c r="O73" s="1">
        <v>0</v>
      </c>
      <c r="P73" s="1">
        <f t="shared" si="21"/>
        <v>14.577199999999999</v>
      </c>
      <c r="Q73" s="5"/>
      <c r="R73" s="5"/>
      <c r="S73" s="1"/>
      <c r="T73" s="1">
        <f t="shared" si="22"/>
        <v>11.792593913783168</v>
      </c>
      <c r="U73" s="1">
        <f t="shared" si="23"/>
        <v>11.792593913783168</v>
      </c>
      <c r="V73" s="1">
        <v>14.250400000000001</v>
      </c>
      <c r="W73" s="1">
        <v>23.036999999999999</v>
      </c>
      <c r="X73" s="1">
        <v>24.055</v>
      </c>
      <c r="Y73" s="1">
        <v>15.4696</v>
      </c>
      <c r="Z73" s="1">
        <v>10.897600000000001</v>
      </c>
      <c r="AA73" s="1">
        <v>10.736000000000001</v>
      </c>
      <c r="AB73" s="1">
        <v>9.7067999999999994</v>
      </c>
      <c r="AC73" s="1">
        <v>11.2432</v>
      </c>
      <c r="AD73" s="1">
        <v>11.9268</v>
      </c>
      <c r="AE73" s="1">
        <v>6.5419999999999998</v>
      </c>
      <c r="AF73" s="1" t="s">
        <v>58</v>
      </c>
      <c r="AG73" s="1">
        <f t="shared" si="25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36</v>
      </c>
      <c r="C74" s="1">
        <v>793.63800000000003</v>
      </c>
      <c r="D74" s="1">
        <v>911.303</v>
      </c>
      <c r="E74" s="1">
        <v>604.41600000000005</v>
      </c>
      <c r="F74" s="1">
        <v>254.61699999999999</v>
      </c>
      <c r="G74" s="7">
        <v>1</v>
      </c>
      <c r="H74" s="1">
        <v>60</v>
      </c>
      <c r="I74" s="1" t="s">
        <v>37</v>
      </c>
      <c r="J74" s="1">
        <v>616.9</v>
      </c>
      <c r="K74" s="1">
        <f t="shared" si="20"/>
        <v>-12.483999999999924</v>
      </c>
      <c r="L74" s="1"/>
      <c r="M74" s="1"/>
      <c r="N74" s="1">
        <v>363.67980000000011</v>
      </c>
      <c r="O74" s="1">
        <v>531.51959999999997</v>
      </c>
      <c r="P74" s="1">
        <f t="shared" si="21"/>
        <v>120.88320000000002</v>
      </c>
      <c r="Q74" s="5">
        <f t="shared" ref="Q74:Q75" si="26">12*P74-O74-N74-F74</f>
        <v>300.78200000000027</v>
      </c>
      <c r="R74" s="5"/>
      <c r="S74" s="1"/>
      <c r="T74" s="1">
        <f t="shared" si="22"/>
        <v>12.000000000000002</v>
      </c>
      <c r="U74" s="1">
        <f t="shared" si="23"/>
        <v>9.5117965110122835</v>
      </c>
      <c r="V74" s="1">
        <v>116.4254</v>
      </c>
      <c r="W74" s="1">
        <v>117.3412</v>
      </c>
      <c r="X74" s="1">
        <v>104.8514</v>
      </c>
      <c r="Y74" s="1">
        <v>80.400399999999991</v>
      </c>
      <c r="Z74" s="1">
        <v>71.040999999999983</v>
      </c>
      <c r="AA74" s="1">
        <v>81.662599999999998</v>
      </c>
      <c r="AB74" s="1">
        <v>91.935199999999995</v>
      </c>
      <c r="AC74" s="1">
        <v>97.347000000000008</v>
      </c>
      <c r="AD74" s="1">
        <v>90.032200000000017</v>
      </c>
      <c r="AE74" s="1">
        <v>63.2164</v>
      </c>
      <c r="AF74" s="1" t="s">
        <v>58</v>
      </c>
      <c r="AG74" s="1">
        <f t="shared" si="25"/>
        <v>301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36</v>
      </c>
      <c r="C75" s="1">
        <v>585.87599999999998</v>
      </c>
      <c r="D75" s="1">
        <v>443.76299999999998</v>
      </c>
      <c r="E75" s="1">
        <v>747.22500000000002</v>
      </c>
      <c r="F75" s="1">
        <v>111.214</v>
      </c>
      <c r="G75" s="7">
        <v>1</v>
      </c>
      <c r="H75" s="1">
        <v>60</v>
      </c>
      <c r="I75" s="1" t="s">
        <v>37</v>
      </c>
      <c r="J75" s="1">
        <v>739.97</v>
      </c>
      <c r="K75" s="1">
        <f t="shared" si="20"/>
        <v>7.2549999999999955</v>
      </c>
      <c r="L75" s="1"/>
      <c r="M75" s="1"/>
      <c r="N75" s="1">
        <v>416.8847999999997</v>
      </c>
      <c r="O75" s="1">
        <v>927.75820000000056</v>
      </c>
      <c r="P75" s="1">
        <f t="shared" si="21"/>
        <v>149.44499999999999</v>
      </c>
      <c r="Q75" s="5">
        <f t="shared" si="26"/>
        <v>337.48299999999966</v>
      </c>
      <c r="R75" s="5"/>
      <c r="S75" s="1"/>
      <c r="T75" s="1">
        <f t="shared" si="22"/>
        <v>12.000000000000002</v>
      </c>
      <c r="U75" s="1">
        <f t="shared" si="23"/>
        <v>9.7417578373314626</v>
      </c>
      <c r="V75" s="1">
        <v>145.964</v>
      </c>
      <c r="W75" s="1">
        <v>125.24679999999999</v>
      </c>
      <c r="X75" s="1">
        <v>118.35939999999999</v>
      </c>
      <c r="Y75" s="1">
        <v>84.794400000000039</v>
      </c>
      <c r="Z75" s="1">
        <v>77.068199999999976</v>
      </c>
      <c r="AA75" s="1">
        <v>89.837799999999973</v>
      </c>
      <c r="AB75" s="1">
        <v>81.207999999999998</v>
      </c>
      <c r="AC75" s="1">
        <v>85.592799999999997</v>
      </c>
      <c r="AD75" s="1">
        <v>99.980999999999995</v>
      </c>
      <c r="AE75" s="1">
        <v>89.228199999999987</v>
      </c>
      <c r="AF75" s="1" t="s">
        <v>58</v>
      </c>
      <c r="AG75" s="1">
        <f t="shared" si="25"/>
        <v>337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36</v>
      </c>
      <c r="C76" s="1">
        <v>114.03700000000001</v>
      </c>
      <c r="D76" s="1">
        <v>1319.617</v>
      </c>
      <c r="E76" s="1">
        <v>371.86599999999999</v>
      </c>
      <c r="F76" s="1">
        <v>840.5</v>
      </c>
      <c r="G76" s="7">
        <v>1</v>
      </c>
      <c r="H76" s="1">
        <v>60</v>
      </c>
      <c r="I76" s="1" t="s">
        <v>37</v>
      </c>
      <c r="J76" s="1">
        <v>505.5</v>
      </c>
      <c r="K76" s="1">
        <f t="shared" si="20"/>
        <v>-133.63400000000001</v>
      </c>
      <c r="L76" s="1"/>
      <c r="M76" s="1"/>
      <c r="N76" s="1">
        <v>528.98500000000058</v>
      </c>
      <c r="O76" s="1">
        <v>500</v>
      </c>
      <c r="P76" s="1">
        <f t="shared" si="21"/>
        <v>74.373199999999997</v>
      </c>
      <c r="Q76" s="5"/>
      <c r="R76" s="5"/>
      <c r="S76" s="1"/>
      <c r="T76" s="1">
        <f t="shared" si="22"/>
        <v>25.136541119650637</v>
      </c>
      <c r="U76" s="1">
        <f t="shared" si="23"/>
        <v>25.136541119650637</v>
      </c>
      <c r="V76" s="1">
        <v>59.703200000000017</v>
      </c>
      <c r="W76" s="1">
        <v>164.05240000000001</v>
      </c>
      <c r="X76" s="1">
        <v>164.33459999999999</v>
      </c>
      <c r="Y76" s="1">
        <v>102.93940000000001</v>
      </c>
      <c r="Z76" s="1">
        <v>102.7988000000001</v>
      </c>
      <c r="AA76" s="1">
        <v>155.39160000000001</v>
      </c>
      <c r="AB76" s="1">
        <v>162.92660000000001</v>
      </c>
      <c r="AC76" s="1">
        <v>165.39959999999999</v>
      </c>
      <c r="AD76" s="1">
        <v>151.32939999999999</v>
      </c>
      <c r="AE76" s="1">
        <v>164.15360000000001</v>
      </c>
      <c r="AF76" s="16" t="s">
        <v>123</v>
      </c>
      <c r="AG76" s="1">
        <f t="shared" si="25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124</v>
      </c>
      <c r="B77" s="1" t="s">
        <v>36</v>
      </c>
      <c r="C77" s="1">
        <v>8.6280000000000001</v>
      </c>
      <c r="D77" s="1">
        <v>0.51800000000000002</v>
      </c>
      <c r="E77" s="1">
        <v>2.6760000000000002</v>
      </c>
      <c r="F77" s="1">
        <v>6.47</v>
      </c>
      <c r="G77" s="7">
        <v>1</v>
      </c>
      <c r="H77" s="1">
        <v>55</v>
      </c>
      <c r="I77" s="1" t="s">
        <v>37</v>
      </c>
      <c r="J77" s="1">
        <v>2.9</v>
      </c>
      <c r="K77" s="1">
        <f t="shared" si="20"/>
        <v>-0.22399999999999975</v>
      </c>
      <c r="L77" s="1"/>
      <c r="M77" s="1"/>
      <c r="N77" s="1">
        <v>20.736000000000001</v>
      </c>
      <c r="O77" s="1">
        <v>0</v>
      </c>
      <c r="P77" s="1">
        <f t="shared" si="21"/>
        <v>0.53520000000000001</v>
      </c>
      <c r="Q77" s="5"/>
      <c r="R77" s="5"/>
      <c r="S77" s="1"/>
      <c r="T77" s="1">
        <f t="shared" si="22"/>
        <v>50.833333333333329</v>
      </c>
      <c r="U77" s="1">
        <f t="shared" si="23"/>
        <v>50.833333333333329</v>
      </c>
      <c r="V77" s="1">
        <v>2.6787999999999998</v>
      </c>
      <c r="W77" s="1">
        <v>2.9363999999999999</v>
      </c>
      <c r="X77" s="1">
        <v>1.0571999999999999</v>
      </c>
      <c r="Y77" s="1">
        <v>1.5995999999999999</v>
      </c>
      <c r="Z77" s="1">
        <v>0.8044</v>
      </c>
      <c r="AA77" s="1">
        <v>-2E-3</v>
      </c>
      <c r="AB77" s="1">
        <v>1.349</v>
      </c>
      <c r="AC77" s="1">
        <v>2.7058</v>
      </c>
      <c r="AD77" s="1">
        <v>2.4396</v>
      </c>
      <c r="AE77" s="1">
        <v>1.9004000000000001</v>
      </c>
      <c r="AF77" s="1"/>
      <c r="AG77" s="1">
        <f t="shared" si="25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36</v>
      </c>
      <c r="C78" s="1">
        <v>4.62</v>
      </c>
      <c r="D78" s="1">
        <v>14.066000000000001</v>
      </c>
      <c r="E78" s="1">
        <v>2.68</v>
      </c>
      <c r="F78" s="1">
        <v>12.16</v>
      </c>
      <c r="G78" s="7">
        <v>1</v>
      </c>
      <c r="H78" s="1">
        <v>55</v>
      </c>
      <c r="I78" s="1" t="s">
        <v>37</v>
      </c>
      <c r="J78" s="1">
        <v>2.9</v>
      </c>
      <c r="K78" s="1">
        <f t="shared" si="20"/>
        <v>-0.21999999999999975</v>
      </c>
      <c r="L78" s="1"/>
      <c r="M78" s="1"/>
      <c r="N78" s="1"/>
      <c r="O78" s="1">
        <v>0</v>
      </c>
      <c r="P78" s="1">
        <f t="shared" si="21"/>
        <v>0.53600000000000003</v>
      </c>
      <c r="Q78" s="5"/>
      <c r="R78" s="5"/>
      <c r="S78" s="1"/>
      <c r="T78" s="1">
        <f t="shared" si="22"/>
        <v>22.686567164179102</v>
      </c>
      <c r="U78" s="1">
        <f t="shared" si="23"/>
        <v>22.686567164179102</v>
      </c>
      <c r="V78" s="1">
        <v>0.53639999999999999</v>
      </c>
      <c r="W78" s="1">
        <v>0.80399999999999994</v>
      </c>
      <c r="X78" s="1">
        <v>1.0720000000000001</v>
      </c>
      <c r="Y78" s="1">
        <v>1.34</v>
      </c>
      <c r="Z78" s="1">
        <v>0.8044</v>
      </c>
      <c r="AA78" s="1">
        <v>0.80879999999999996</v>
      </c>
      <c r="AB78" s="1">
        <v>0.54</v>
      </c>
      <c r="AC78" s="1">
        <v>0.80840000000000001</v>
      </c>
      <c r="AD78" s="1">
        <v>1.6140000000000001</v>
      </c>
      <c r="AE78" s="1">
        <v>0.54580000000000006</v>
      </c>
      <c r="AF78" s="1"/>
      <c r="AG78" s="1">
        <f t="shared" si="25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36</v>
      </c>
      <c r="C79" s="1">
        <v>19.649999999999999</v>
      </c>
      <c r="D79" s="1"/>
      <c r="E79" s="1">
        <v>3.98</v>
      </c>
      <c r="F79" s="1">
        <v>14.92</v>
      </c>
      <c r="G79" s="7">
        <v>1</v>
      </c>
      <c r="H79" s="1">
        <v>55</v>
      </c>
      <c r="I79" s="1" t="s">
        <v>37</v>
      </c>
      <c r="J79" s="1">
        <v>3.9</v>
      </c>
      <c r="K79" s="1">
        <f t="shared" si="20"/>
        <v>8.0000000000000071E-2</v>
      </c>
      <c r="L79" s="1"/>
      <c r="M79" s="1"/>
      <c r="N79" s="1"/>
      <c r="O79" s="1">
        <v>0</v>
      </c>
      <c r="P79" s="1">
        <f t="shared" si="21"/>
        <v>0.79600000000000004</v>
      </c>
      <c r="Q79" s="5"/>
      <c r="R79" s="5"/>
      <c r="S79" s="1"/>
      <c r="T79" s="1">
        <f t="shared" si="22"/>
        <v>18.743718592964822</v>
      </c>
      <c r="U79" s="1">
        <f t="shared" si="23"/>
        <v>18.743718592964822</v>
      </c>
      <c r="V79" s="1">
        <v>0.79600000000000004</v>
      </c>
      <c r="W79" s="1">
        <v>0.27</v>
      </c>
      <c r="X79" s="1">
        <v>0.27</v>
      </c>
      <c r="Y79" s="1">
        <v>0.28000000000000003</v>
      </c>
      <c r="Z79" s="1">
        <v>0.28000000000000003</v>
      </c>
      <c r="AA79" s="1">
        <v>-0.27400000000000002</v>
      </c>
      <c r="AB79" s="1">
        <v>-0.27400000000000002</v>
      </c>
      <c r="AC79" s="1">
        <v>0.81600000000000006</v>
      </c>
      <c r="AD79" s="1">
        <v>1.3512</v>
      </c>
      <c r="AE79" s="1">
        <v>0.80800000000000005</v>
      </c>
      <c r="AF79" s="17" t="s">
        <v>127</v>
      </c>
      <c r="AG79" s="1">
        <f t="shared" si="25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128</v>
      </c>
      <c r="B80" s="11" t="s">
        <v>36</v>
      </c>
      <c r="C80" s="11"/>
      <c r="D80" s="11"/>
      <c r="E80" s="11"/>
      <c r="F80" s="11"/>
      <c r="G80" s="12">
        <v>0</v>
      </c>
      <c r="H80" s="11">
        <v>60</v>
      </c>
      <c r="I80" s="11" t="s">
        <v>37</v>
      </c>
      <c r="J80" s="11"/>
      <c r="K80" s="11">
        <f t="shared" si="20"/>
        <v>0</v>
      </c>
      <c r="L80" s="11"/>
      <c r="M80" s="11"/>
      <c r="N80" s="11"/>
      <c r="O80" s="11">
        <v>0</v>
      </c>
      <c r="P80" s="11">
        <f t="shared" si="21"/>
        <v>0</v>
      </c>
      <c r="Q80" s="13"/>
      <c r="R80" s="13"/>
      <c r="S80" s="11"/>
      <c r="T80" s="11" t="e">
        <f t="shared" si="22"/>
        <v>#DIV/0!</v>
      </c>
      <c r="U80" s="11" t="e">
        <f t="shared" si="23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47</v>
      </c>
      <c r="AG80" s="1">
        <f t="shared" si="25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42</v>
      </c>
      <c r="C81" s="1">
        <v>45</v>
      </c>
      <c r="D81" s="1">
        <v>105</v>
      </c>
      <c r="E81" s="1">
        <v>39</v>
      </c>
      <c r="F81" s="1">
        <v>59</v>
      </c>
      <c r="G81" s="7">
        <v>0.3</v>
      </c>
      <c r="H81" s="1">
        <v>40</v>
      </c>
      <c r="I81" s="1" t="s">
        <v>37</v>
      </c>
      <c r="J81" s="1">
        <v>53</v>
      </c>
      <c r="K81" s="1">
        <f t="shared" si="20"/>
        <v>-14</v>
      </c>
      <c r="L81" s="1"/>
      <c r="M81" s="1"/>
      <c r="N81" s="1">
        <v>27.199999999999989</v>
      </c>
      <c r="O81" s="1">
        <v>0</v>
      </c>
      <c r="P81" s="1">
        <f t="shared" si="21"/>
        <v>7.8</v>
      </c>
      <c r="Q81" s="5"/>
      <c r="R81" s="5"/>
      <c r="S81" s="1"/>
      <c r="T81" s="1">
        <f t="shared" si="22"/>
        <v>11.051282051282049</v>
      </c>
      <c r="U81" s="1">
        <f t="shared" si="23"/>
        <v>11.051282051282049</v>
      </c>
      <c r="V81" s="1">
        <v>8.1999999999999993</v>
      </c>
      <c r="W81" s="1">
        <v>14.2</v>
      </c>
      <c r="X81" s="1">
        <v>14.2</v>
      </c>
      <c r="Y81" s="1">
        <v>9.4</v>
      </c>
      <c r="Z81" s="1">
        <v>10.4</v>
      </c>
      <c r="AA81" s="1">
        <v>14.8</v>
      </c>
      <c r="AB81" s="1">
        <v>13.6</v>
      </c>
      <c r="AC81" s="1">
        <v>1.4</v>
      </c>
      <c r="AD81" s="1">
        <v>6.2</v>
      </c>
      <c r="AE81" s="1">
        <v>13.2</v>
      </c>
      <c r="AF81" s="1"/>
      <c r="AG81" s="1">
        <f t="shared" si="25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42</v>
      </c>
      <c r="C82" s="1">
        <v>85</v>
      </c>
      <c r="D82" s="1">
        <v>72</v>
      </c>
      <c r="E82" s="1">
        <v>102</v>
      </c>
      <c r="F82" s="1">
        <v>18</v>
      </c>
      <c r="G82" s="7">
        <v>0.3</v>
      </c>
      <c r="H82" s="1">
        <v>40</v>
      </c>
      <c r="I82" s="1" t="s">
        <v>37</v>
      </c>
      <c r="J82" s="1">
        <v>103</v>
      </c>
      <c r="K82" s="1">
        <f t="shared" si="20"/>
        <v>-1</v>
      </c>
      <c r="L82" s="1"/>
      <c r="M82" s="1"/>
      <c r="N82" s="1"/>
      <c r="O82" s="1">
        <v>113.6</v>
      </c>
      <c r="P82" s="1">
        <f t="shared" si="21"/>
        <v>20.399999999999999</v>
      </c>
      <c r="Q82" s="5">
        <f t="shared" ref="Q82:Q90" si="27">11*P82-O82-N82-F82</f>
        <v>92.799999999999983</v>
      </c>
      <c r="R82" s="5"/>
      <c r="S82" s="1"/>
      <c r="T82" s="1">
        <f t="shared" si="22"/>
        <v>11</v>
      </c>
      <c r="U82" s="1">
        <f t="shared" si="23"/>
        <v>6.4509803921568629</v>
      </c>
      <c r="V82" s="1">
        <v>21.2</v>
      </c>
      <c r="W82" s="1">
        <v>6.2</v>
      </c>
      <c r="X82" s="1">
        <v>1.8</v>
      </c>
      <c r="Y82" s="1">
        <v>17</v>
      </c>
      <c r="Z82" s="1">
        <v>18</v>
      </c>
      <c r="AA82" s="1">
        <v>7.4</v>
      </c>
      <c r="AB82" s="1">
        <v>6.2</v>
      </c>
      <c r="AC82" s="1">
        <v>4.2</v>
      </c>
      <c r="AD82" s="1">
        <v>14.6</v>
      </c>
      <c r="AE82" s="1">
        <v>13</v>
      </c>
      <c r="AF82" s="1"/>
      <c r="AG82" s="1">
        <f t="shared" si="25"/>
        <v>28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42</v>
      </c>
      <c r="C83" s="1">
        <v>23</v>
      </c>
      <c r="D83" s="1">
        <v>60</v>
      </c>
      <c r="E83" s="1">
        <v>64</v>
      </c>
      <c r="F83" s="1"/>
      <c r="G83" s="7">
        <v>0.3</v>
      </c>
      <c r="H83" s="1">
        <v>40</v>
      </c>
      <c r="I83" s="1" t="s">
        <v>37</v>
      </c>
      <c r="J83" s="1">
        <v>69</v>
      </c>
      <c r="K83" s="1">
        <f t="shared" si="20"/>
        <v>-5</v>
      </c>
      <c r="L83" s="1"/>
      <c r="M83" s="1"/>
      <c r="N83" s="1">
        <v>46.800000000000011</v>
      </c>
      <c r="O83" s="1">
        <v>62.199999999999989</v>
      </c>
      <c r="P83" s="1">
        <f t="shared" si="21"/>
        <v>12.8</v>
      </c>
      <c r="Q83" s="5">
        <f t="shared" si="27"/>
        <v>31.800000000000011</v>
      </c>
      <c r="R83" s="5"/>
      <c r="S83" s="1"/>
      <c r="T83" s="1">
        <f t="shared" si="22"/>
        <v>11</v>
      </c>
      <c r="U83" s="1">
        <f t="shared" si="23"/>
        <v>8.515625</v>
      </c>
      <c r="V83" s="1">
        <v>12.2</v>
      </c>
      <c r="W83" s="1">
        <v>9.8000000000000007</v>
      </c>
      <c r="X83" s="1">
        <v>8.1999999999999993</v>
      </c>
      <c r="Y83" s="1">
        <v>7.6</v>
      </c>
      <c r="Z83" s="1">
        <v>7.8</v>
      </c>
      <c r="AA83" s="1">
        <v>7.4</v>
      </c>
      <c r="AB83" s="1">
        <v>7</v>
      </c>
      <c r="AC83" s="1">
        <v>6.6</v>
      </c>
      <c r="AD83" s="1">
        <v>4</v>
      </c>
      <c r="AE83" s="1">
        <v>2.2000000000000002</v>
      </c>
      <c r="AF83" s="1"/>
      <c r="AG83" s="1">
        <f t="shared" si="25"/>
        <v>10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132</v>
      </c>
      <c r="B84" s="1" t="s">
        <v>42</v>
      </c>
      <c r="C84" s="1">
        <v>44</v>
      </c>
      <c r="D84" s="1">
        <v>1</v>
      </c>
      <c r="E84" s="1">
        <v>8</v>
      </c>
      <c r="F84" s="1">
        <v>36</v>
      </c>
      <c r="G84" s="7">
        <v>0.05</v>
      </c>
      <c r="H84" s="1">
        <v>120</v>
      </c>
      <c r="I84" s="1" t="s">
        <v>37</v>
      </c>
      <c r="J84" s="1">
        <v>8</v>
      </c>
      <c r="K84" s="1">
        <f t="shared" si="20"/>
        <v>0</v>
      </c>
      <c r="L84" s="1"/>
      <c r="M84" s="1"/>
      <c r="N84" s="1"/>
      <c r="O84" s="1">
        <v>0</v>
      </c>
      <c r="P84" s="1">
        <f t="shared" si="21"/>
        <v>1.6</v>
      </c>
      <c r="Q84" s="5"/>
      <c r="R84" s="5"/>
      <c r="S84" s="1"/>
      <c r="T84" s="1">
        <f t="shared" si="22"/>
        <v>22.5</v>
      </c>
      <c r="U84" s="1">
        <f t="shared" si="23"/>
        <v>22.5</v>
      </c>
      <c r="V84" s="1">
        <v>0.6</v>
      </c>
      <c r="W84" s="1">
        <v>1</v>
      </c>
      <c r="X84" s="1">
        <v>0.4</v>
      </c>
      <c r="Y84" s="1">
        <v>2.2000000000000002</v>
      </c>
      <c r="Z84" s="1">
        <v>3.2</v>
      </c>
      <c r="AA84" s="1">
        <v>2.2000000000000002</v>
      </c>
      <c r="AB84" s="1">
        <v>1.2</v>
      </c>
      <c r="AC84" s="1">
        <v>1.2</v>
      </c>
      <c r="AD84" s="1">
        <v>1.2</v>
      </c>
      <c r="AE84" s="1">
        <v>0</v>
      </c>
      <c r="AF84" s="17" t="s">
        <v>127</v>
      </c>
      <c r="AG84" s="1">
        <f t="shared" si="25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133</v>
      </c>
      <c r="B85" s="1" t="s">
        <v>36</v>
      </c>
      <c r="C85" s="1">
        <v>494.51299999999998</v>
      </c>
      <c r="D85" s="1">
        <v>629.04600000000005</v>
      </c>
      <c r="E85" s="1">
        <v>471.81099999999998</v>
      </c>
      <c r="F85" s="1">
        <v>307.71199999999999</v>
      </c>
      <c r="G85" s="7">
        <v>1</v>
      </c>
      <c r="H85" s="1">
        <v>40</v>
      </c>
      <c r="I85" s="1" t="s">
        <v>37</v>
      </c>
      <c r="J85" s="1">
        <v>437.2</v>
      </c>
      <c r="K85" s="1">
        <f t="shared" si="20"/>
        <v>34.61099999999999</v>
      </c>
      <c r="L85" s="1"/>
      <c r="M85" s="1"/>
      <c r="N85" s="1">
        <v>305.30700000000002</v>
      </c>
      <c r="O85" s="1">
        <v>438.94659999999988</v>
      </c>
      <c r="P85" s="1">
        <f t="shared" si="21"/>
        <v>94.362200000000001</v>
      </c>
      <c r="Q85" s="5"/>
      <c r="R85" s="5"/>
      <c r="S85" s="1"/>
      <c r="T85" s="1">
        <f t="shared" si="22"/>
        <v>11.148167380582478</v>
      </c>
      <c r="U85" s="1">
        <f t="shared" si="23"/>
        <v>11.148167380582478</v>
      </c>
      <c r="V85" s="1">
        <v>101.0676</v>
      </c>
      <c r="W85" s="1">
        <v>102.565</v>
      </c>
      <c r="X85" s="1">
        <v>94.822599999999994</v>
      </c>
      <c r="Y85" s="1">
        <v>76.457599999999999</v>
      </c>
      <c r="Z85" s="1">
        <v>76.09</v>
      </c>
      <c r="AA85" s="1">
        <v>106.6746</v>
      </c>
      <c r="AB85" s="1">
        <v>124.53019999999999</v>
      </c>
      <c r="AC85" s="1">
        <v>129.93279999999999</v>
      </c>
      <c r="AD85" s="1">
        <v>113.71339999999999</v>
      </c>
      <c r="AE85" s="1">
        <v>94.19980000000001</v>
      </c>
      <c r="AF85" s="1" t="s">
        <v>61</v>
      </c>
      <c r="AG85" s="1">
        <f t="shared" si="25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42</v>
      </c>
      <c r="C86" s="1">
        <v>93</v>
      </c>
      <c r="D86" s="1">
        <v>89</v>
      </c>
      <c r="E86" s="1">
        <v>100</v>
      </c>
      <c r="F86" s="1"/>
      <c r="G86" s="7">
        <v>0.3</v>
      </c>
      <c r="H86" s="1">
        <v>40</v>
      </c>
      <c r="I86" s="1" t="s">
        <v>37</v>
      </c>
      <c r="J86" s="1">
        <v>131</v>
      </c>
      <c r="K86" s="1">
        <f t="shared" si="20"/>
        <v>-31</v>
      </c>
      <c r="L86" s="1"/>
      <c r="M86" s="1"/>
      <c r="N86" s="1">
        <v>94.399999999999977</v>
      </c>
      <c r="O86" s="1">
        <v>126.6</v>
      </c>
      <c r="P86" s="1">
        <f t="shared" si="21"/>
        <v>20</v>
      </c>
      <c r="Q86" s="5"/>
      <c r="R86" s="5"/>
      <c r="S86" s="1"/>
      <c r="T86" s="1">
        <f t="shared" si="22"/>
        <v>11.049999999999999</v>
      </c>
      <c r="U86" s="1">
        <f t="shared" si="23"/>
        <v>11.049999999999999</v>
      </c>
      <c r="V86" s="1">
        <v>22.2</v>
      </c>
      <c r="W86" s="1">
        <v>17.399999999999999</v>
      </c>
      <c r="X86" s="1">
        <v>12.6</v>
      </c>
      <c r="Y86" s="1">
        <v>13</v>
      </c>
      <c r="Z86" s="1">
        <v>17</v>
      </c>
      <c r="AA86" s="1">
        <v>14.2</v>
      </c>
      <c r="AB86" s="1">
        <v>14.4</v>
      </c>
      <c r="AC86" s="1">
        <v>13</v>
      </c>
      <c r="AD86" s="1">
        <v>12</v>
      </c>
      <c r="AE86" s="1">
        <v>6</v>
      </c>
      <c r="AF86" s="1"/>
      <c r="AG86" s="1">
        <f t="shared" si="25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42</v>
      </c>
      <c r="C87" s="1">
        <v>26</v>
      </c>
      <c r="D87" s="1">
        <v>3</v>
      </c>
      <c r="E87" s="1">
        <v>22</v>
      </c>
      <c r="F87" s="1"/>
      <c r="G87" s="7">
        <v>0.3</v>
      </c>
      <c r="H87" s="1">
        <v>40</v>
      </c>
      <c r="I87" s="1" t="s">
        <v>37</v>
      </c>
      <c r="J87" s="1">
        <v>34</v>
      </c>
      <c r="K87" s="1">
        <f t="shared" si="20"/>
        <v>-12</v>
      </c>
      <c r="L87" s="1"/>
      <c r="M87" s="1"/>
      <c r="N87" s="1">
        <v>66</v>
      </c>
      <c r="O87" s="1">
        <v>24</v>
      </c>
      <c r="P87" s="1">
        <f t="shared" si="21"/>
        <v>4.4000000000000004</v>
      </c>
      <c r="Q87" s="5"/>
      <c r="R87" s="5"/>
      <c r="S87" s="1"/>
      <c r="T87" s="1">
        <f t="shared" si="22"/>
        <v>20.454545454545453</v>
      </c>
      <c r="U87" s="1">
        <f t="shared" si="23"/>
        <v>20.454545454545453</v>
      </c>
      <c r="V87" s="1">
        <v>9</v>
      </c>
      <c r="W87" s="1">
        <v>9.1999999999999993</v>
      </c>
      <c r="X87" s="1">
        <v>4.8</v>
      </c>
      <c r="Y87" s="1">
        <v>4.2</v>
      </c>
      <c r="Z87" s="1">
        <v>6.6</v>
      </c>
      <c r="AA87" s="1">
        <v>8.4</v>
      </c>
      <c r="AB87" s="1">
        <v>8</v>
      </c>
      <c r="AC87" s="1">
        <v>6</v>
      </c>
      <c r="AD87" s="1">
        <v>4.5999999999999996</v>
      </c>
      <c r="AE87" s="1">
        <v>6.2</v>
      </c>
      <c r="AF87" s="1" t="s">
        <v>136</v>
      </c>
      <c r="AG87" s="1">
        <f t="shared" si="25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36</v>
      </c>
      <c r="C88" s="1">
        <v>8.2859999999999996</v>
      </c>
      <c r="D88" s="1">
        <v>41.936</v>
      </c>
      <c r="E88" s="1">
        <v>11.456</v>
      </c>
      <c r="F88" s="1">
        <v>19.087</v>
      </c>
      <c r="G88" s="7">
        <v>1</v>
      </c>
      <c r="H88" s="1">
        <v>45</v>
      </c>
      <c r="I88" s="1" t="s">
        <v>37</v>
      </c>
      <c r="J88" s="1">
        <v>11.9</v>
      </c>
      <c r="K88" s="1">
        <f t="shared" si="20"/>
        <v>-0.44400000000000084</v>
      </c>
      <c r="L88" s="1"/>
      <c r="M88" s="1"/>
      <c r="N88" s="1">
        <v>4</v>
      </c>
      <c r="O88" s="1">
        <v>0</v>
      </c>
      <c r="P88" s="1">
        <f t="shared" si="21"/>
        <v>2.2911999999999999</v>
      </c>
      <c r="Q88" s="5">
        <v>4</v>
      </c>
      <c r="R88" s="5"/>
      <c r="S88" s="1"/>
      <c r="T88" s="1">
        <f t="shared" si="22"/>
        <v>11.822189245810057</v>
      </c>
      <c r="U88" s="1">
        <f t="shared" si="23"/>
        <v>10.076379189944134</v>
      </c>
      <c r="V88" s="1">
        <v>2.2524000000000002</v>
      </c>
      <c r="W88" s="1">
        <v>2.19</v>
      </c>
      <c r="X88" s="1">
        <v>2.4908000000000001</v>
      </c>
      <c r="Y88" s="1">
        <v>2.1680000000000001</v>
      </c>
      <c r="Z88" s="1">
        <v>1.6084000000000001</v>
      </c>
      <c r="AA88" s="1">
        <v>1.6152</v>
      </c>
      <c r="AB88" s="1">
        <v>2.1688000000000001</v>
      </c>
      <c r="AC88" s="1">
        <v>1.92</v>
      </c>
      <c r="AD88" s="1">
        <v>1.9179999999999999</v>
      </c>
      <c r="AE88" s="1">
        <v>1.8333999999999999</v>
      </c>
      <c r="AF88" s="1"/>
      <c r="AG88" s="1">
        <f t="shared" si="25"/>
        <v>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36</v>
      </c>
      <c r="C89" s="1">
        <v>11.912000000000001</v>
      </c>
      <c r="D89" s="1">
        <v>43.725000000000001</v>
      </c>
      <c r="E89" s="1">
        <v>9.2859999999999996</v>
      </c>
      <c r="F89" s="1">
        <v>34.417000000000002</v>
      </c>
      <c r="G89" s="7">
        <v>1</v>
      </c>
      <c r="H89" s="1">
        <v>50</v>
      </c>
      <c r="I89" s="1" t="s">
        <v>37</v>
      </c>
      <c r="J89" s="1">
        <v>10</v>
      </c>
      <c r="K89" s="1">
        <f t="shared" si="20"/>
        <v>-0.71400000000000041</v>
      </c>
      <c r="L89" s="1"/>
      <c r="M89" s="1"/>
      <c r="N89" s="1"/>
      <c r="O89" s="1">
        <v>0</v>
      </c>
      <c r="P89" s="1">
        <f t="shared" si="21"/>
        <v>1.8572</v>
      </c>
      <c r="Q89" s="5"/>
      <c r="R89" s="5"/>
      <c r="S89" s="1"/>
      <c r="T89" s="1">
        <f t="shared" si="22"/>
        <v>18.53166056429033</v>
      </c>
      <c r="U89" s="1">
        <f t="shared" si="23"/>
        <v>18.53166056429033</v>
      </c>
      <c r="V89" s="1">
        <v>1.0831999999999999</v>
      </c>
      <c r="W89" s="1">
        <v>1.3715999999999999</v>
      </c>
      <c r="X89" s="1">
        <v>2.9824000000000002</v>
      </c>
      <c r="Y89" s="1">
        <v>2.7023999999999999</v>
      </c>
      <c r="Z89" s="1">
        <v>1.0851999999999999</v>
      </c>
      <c r="AA89" s="1">
        <v>1.9028</v>
      </c>
      <c r="AB89" s="1">
        <v>2.4396</v>
      </c>
      <c r="AC89" s="1">
        <v>1.3568</v>
      </c>
      <c r="AD89" s="1">
        <v>1.3732</v>
      </c>
      <c r="AE89" s="1">
        <v>1.6292</v>
      </c>
      <c r="AF89" s="1"/>
      <c r="AG89" s="1">
        <f t="shared" si="25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42</v>
      </c>
      <c r="C90" s="1">
        <v>31</v>
      </c>
      <c r="D90" s="1">
        <v>16</v>
      </c>
      <c r="E90" s="1">
        <v>25</v>
      </c>
      <c r="F90" s="1">
        <v>3</v>
      </c>
      <c r="G90" s="7">
        <v>0.33</v>
      </c>
      <c r="H90" s="1">
        <v>40</v>
      </c>
      <c r="I90" s="1" t="s">
        <v>37</v>
      </c>
      <c r="J90" s="1">
        <v>26</v>
      </c>
      <c r="K90" s="1">
        <f t="shared" si="20"/>
        <v>-1</v>
      </c>
      <c r="L90" s="1"/>
      <c r="M90" s="1"/>
      <c r="N90" s="1">
        <v>4</v>
      </c>
      <c r="O90" s="1">
        <v>18</v>
      </c>
      <c r="P90" s="1">
        <f t="shared" si="21"/>
        <v>5</v>
      </c>
      <c r="Q90" s="5">
        <f t="shared" si="27"/>
        <v>30</v>
      </c>
      <c r="R90" s="5"/>
      <c r="S90" s="1"/>
      <c r="T90" s="1">
        <f t="shared" si="22"/>
        <v>11</v>
      </c>
      <c r="U90" s="1">
        <f t="shared" si="23"/>
        <v>5</v>
      </c>
      <c r="V90" s="1">
        <v>3.6</v>
      </c>
      <c r="W90" s="1">
        <v>3</v>
      </c>
      <c r="X90" s="1">
        <v>2.6</v>
      </c>
      <c r="Y90" s="1">
        <v>2.8</v>
      </c>
      <c r="Z90" s="1">
        <v>3</v>
      </c>
      <c r="AA90" s="1">
        <v>4.8</v>
      </c>
      <c r="AB90" s="1">
        <v>4.4000000000000004</v>
      </c>
      <c r="AC90" s="1">
        <v>3.4</v>
      </c>
      <c r="AD90" s="1">
        <v>4.5999999999999996</v>
      </c>
      <c r="AE90" s="1">
        <v>3.8</v>
      </c>
      <c r="AF90" s="1"/>
      <c r="AG90" s="1">
        <f t="shared" si="25"/>
        <v>10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42</v>
      </c>
      <c r="C91" s="1">
        <v>26</v>
      </c>
      <c r="D91" s="1">
        <v>1</v>
      </c>
      <c r="E91" s="1">
        <v>24</v>
      </c>
      <c r="F91" s="1"/>
      <c r="G91" s="7">
        <v>0.3</v>
      </c>
      <c r="H91" s="1">
        <v>40</v>
      </c>
      <c r="I91" s="1" t="s">
        <v>37</v>
      </c>
      <c r="J91" s="1">
        <v>30</v>
      </c>
      <c r="K91" s="1">
        <f t="shared" si="20"/>
        <v>-6</v>
      </c>
      <c r="L91" s="1"/>
      <c r="M91" s="1"/>
      <c r="N91" s="1">
        <v>24.599999999999991</v>
      </c>
      <c r="O91" s="1">
        <v>42.000000000000007</v>
      </c>
      <c r="P91" s="1">
        <f t="shared" si="21"/>
        <v>4.8</v>
      </c>
      <c r="Q91" s="5"/>
      <c r="R91" s="5"/>
      <c r="S91" s="1"/>
      <c r="T91" s="1">
        <f t="shared" si="22"/>
        <v>13.875</v>
      </c>
      <c r="U91" s="1">
        <f t="shared" si="23"/>
        <v>13.875</v>
      </c>
      <c r="V91" s="1">
        <v>7.4</v>
      </c>
      <c r="W91" s="1">
        <v>4.5999999999999996</v>
      </c>
      <c r="X91" s="1">
        <v>2.2000000000000002</v>
      </c>
      <c r="Y91" s="1">
        <v>2.4</v>
      </c>
      <c r="Z91" s="1">
        <v>3</v>
      </c>
      <c r="AA91" s="1">
        <v>5.2</v>
      </c>
      <c r="AB91" s="1">
        <v>5.8</v>
      </c>
      <c r="AC91" s="1">
        <v>3.4</v>
      </c>
      <c r="AD91" s="1">
        <v>2.2000000000000002</v>
      </c>
      <c r="AE91" s="1">
        <v>3</v>
      </c>
      <c r="AF91" s="1"/>
      <c r="AG91" s="1">
        <f t="shared" si="25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42</v>
      </c>
      <c r="C92" s="1">
        <v>2</v>
      </c>
      <c r="D92" s="1">
        <v>38</v>
      </c>
      <c r="E92" s="1">
        <v>8</v>
      </c>
      <c r="F92" s="1">
        <v>27</v>
      </c>
      <c r="G92" s="7">
        <v>0.12</v>
      </c>
      <c r="H92" s="1">
        <v>45</v>
      </c>
      <c r="I92" s="1" t="s">
        <v>37</v>
      </c>
      <c r="J92" s="1">
        <v>11</v>
      </c>
      <c r="K92" s="1">
        <f t="shared" si="20"/>
        <v>-3</v>
      </c>
      <c r="L92" s="1"/>
      <c r="M92" s="1"/>
      <c r="N92" s="1"/>
      <c r="O92" s="1">
        <v>0</v>
      </c>
      <c r="P92" s="1">
        <f t="shared" si="21"/>
        <v>1.6</v>
      </c>
      <c r="Q92" s="5"/>
      <c r="R92" s="5"/>
      <c r="S92" s="1"/>
      <c r="T92" s="1">
        <f t="shared" si="22"/>
        <v>16.875</v>
      </c>
      <c r="U92" s="1">
        <f t="shared" si="23"/>
        <v>16.875</v>
      </c>
      <c r="V92" s="1">
        <v>0.4</v>
      </c>
      <c r="W92" s="1">
        <v>1</v>
      </c>
      <c r="X92" s="1">
        <v>3</v>
      </c>
      <c r="Y92" s="1">
        <v>2.8</v>
      </c>
      <c r="Z92" s="1">
        <v>1.4</v>
      </c>
      <c r="AA92" s="1">
        <v>1.2</v>
      </c>
      <c r="AB92" s="1">
        <v>1.6</v>
      </c>
      <c r="AC92" s="1">
        <v>1</v>
      </c>
      <c r="AD92" s="1">
        <v>1.2</v>
      </c>
      <c r="AE92" s="1">
        <v>1.6</v>
      </c>
      <c r="AF92" s="15"/>
      <c r="AG92" s="1">
        <f t="shared" si="25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36</v>
      </c>
      <c r="C93" s="1">
        <v>-4.5999999999999999E-2</v>
      </c>
      <c r="D93" s="1">
        <v>14.192</v>
      </c>
      <c r="E93" s="1">
        <v>4.2560000000000002</v>
      </c>
      <c r="F93" s="1">
        <v>8.06</v>
      </c>
      <c r="G93" s="7">
        <v>1</v>
      </c>
      <c r="H93" s="1">
        <v>180</v>
      </c>
      <c r="I93" s="1" t="s">
        <v>37</v>
      </c>
      <c r="J93" s="1">
        <v>4.88</v>
      </c>
      <c r="K93" s="1">
        <f t="shared" si="20"/>
        <v>-0.62399999999999967</v>
      </c>
      <c r="L93" s="1"/>
      <c r="M93" s="1"/>
      <c r="N93" s="1"/>
      <c r="O93" s="1">
        <v>0</v>
      </c>
      <c r="P93" s="1">
        <f t="shared" si="21"/>
        <v>0.85120000000000007</v>
      </c>
      <c r="Q93" s="5">
        <v>4</v>
      </c>
      <c r="R93" s="5"/>
      <c r="S93" s="1"/>
      <c r="T93" s="1">
        <f t="shared" si="22"/>
        <v>14.168233082706767</v>
      </c>
      <c r="U93" s="1">
        <f t="shared" si="23"/>
        <v>9.4689849624060152</v>
      </c>
      <c r="V93" s="1">
        <v>0.93279999999999996</v>
      </c>
      <c r="W93" s="1">
        <v>0.15279999999999999</v>
      </c>
      <c r="X93" s="1">
        <v>1.1364000000000001</v>
      </c>
      <c r="Y93" s="1">
        <v>1.2891999999999999</v>
      </c>
      <c r="Z93" s="1">
        <v>0.45600000000000002</v>
      </c>
      <c r="AA93" s="1">
        <v>0.45600000000000002</v>
      </c>
      <c r="AB93" s="1">
        <v>0.45240000000000002</v>
      </c>
      <c r="AC93" s="1">
        <v>0.45240000000000002</v>
      </c>
      <c r="AD93" s="1">
        <v>0.2248</v>
      </c>
      <c r="AE93" s="1">
        <v>0.2248</v>
      </c>
      <c r="AF93" s="1" t="s">
        <v>143</v>
      </c>
      <c r="AG93" s="1">
        <f t="shared" si="25"/>
        <v>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9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2025-06-19T15:27:05Z</dcterms:created>
  <dcterms:modified xsi:type="dcterms:W3CDTF">2025-06-20T08:59:00Z</dcterms:modified>
</cp:coreProperties>
</file>