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F853B03D-3A96-4403-A4C1-C9D3E49C40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46" i="1" s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Y333" i="1" s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Y310" i="1" s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O528" i="1" s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Z242" i="1" s="1"/>
  <c r="P242" i="1"/>
  <c r="BP241" i="1"/>
  <c r="BO241" i="1"/>
  <c r="BN241" i="1"/>
  <c r="BM241" i="1"/>
  <c r="Z241" i="1"/>
  <c r="Z243" i="1" s="1"/>
  <c r="Y241" i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3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D528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28" i="1"/>
  <c r="Y110" i="1"/>
  <c r="Z106" i="1"/>
  <c r="Z109" i="1" s="1"/>
  <c r="BN106" i="1"/>
  <c r="BP107" i="1"/>
  <c r="BN107" i="1"/>
  <c r="Y109" i="1"/>
  <c r="BP113" i="1"/>
  <c r="BN113" i="1"/>
  <c r="Z113" i="1"/>
  <c r="Z115" i="1" s="1"/>
  <c r="Y124" i="1"/>
  <c r="BP121" i="1"/>
  <c r="BN121" i="1"/>
  <c r="Z121" i="1"/>
  <c r="Y128" i="1"/>
  <c r="BP138" i="1"/>
  <c r="BN138" i="1"/>
  <c r="Z138" i="1"/>
  <c r="Z139" i="1" s="1"/>
  <c r="Y140" i="1"/>
  <c r="Y145" i="1"/>
  <c r="BP142" i="1"/>
  <c r="BN142" i="1"/>
  <c r="Z142" i="1"/>
  <c r="Z144" i="1" s="1"/>
  <c r="Y156" i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F9" i="1"/>
  <c r="J9" i="1"/>
  <c r="Y24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Z155" i="1"/>
  <c r="BP153" i="1"/>
  <c r="BN153" i="1"/>
  <c r="Z153" i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8" i="1"/>
  <c r="Y217" i="1"/>
  <c r="BP208" i="1"/>
  <c r="BN208" i="1"/>
  <c r="Z208" i="1"/>
  <c r="H528" i="1"/>
  <c r="Y150" i="1"/>
  <c r="I528" i="1"/>
  <c r="Y162" i="1"/>
  <c r="J528" i="1"/>
  <c r="Y189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Y223" i="1"/>
  <c r="K528" i="1"/>
  <c r="Z227" i="1"/>
  <c r="Z233" i="1" s="1"/>
  <c r="BN227" i="1"/>
  <c r="BP227" i="1"/>
  <c r="Z229" i="1"/>
  <c r="BN229" i="1"/>
  <c r="Z231" i="1"/>
  <c r="BN231" i="1"/>
  <c r="Y234" i="1"/>
  <c r="Z237" i="1"/>
  <c r="Z238" i="1" s="1"/>
  <c r="BN237" i="1"/>
  <c r="BP237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Z318" i="1" s="1"/>
  <c r="Y318" i="1"/>
  <c r="BP322" i="1"/>
  <c r="BN322" i="1"/>
  <c r="Z322" i="1"/>
  <c r="Z324" i="1" s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BP242" i="1"/>
  <c r="BN242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Y300" i="1"/>
  <c r="BP304" i="1"/>
  <c r="BN304" i="1"/>
  <c r="Z304" i="1"/>
  <c r="Z310" i="1" s="1"/>
  <c r="BP308" i="1"/>
  <c r="BN308" i="1"/>
  <c r="Z308" i="1"/>
  <c r="BP316" i="1"/>
  <c r="BN316" i="1"/>
  <c r="Z316" i="1"/>
  <c r="Y332" i="1"/>
  <c r="BP327" i="1"/>
  <c r="BN327" i="1"/>
  <c r="Z327" i="1"/>
  <c r="Z332" i="1" s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422" i="1"/>
  <c r="BN422" i="1"/>
  <c r="Z422" i="1"/>
  <c r="Z425" i="1" s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504" i="1" l="1"/>
  <c r="Z261" i="1"/>
  <c r="Z407" i="1"/>
  <c r="Z357" i="1"/>
  <c r="Z338" i="1"/>
  <c r="Z300" i="1"/>
  <c r="Z217" i="1"/>
  <c r="Z205" i="1"/>
  <c r="Z65" i="1"/>
  <c r="Z523" i="1" s="1"/>
  <c r="Z32" i="1"/>
  <c r="Y522" i="1"/>
  <c r="Y519" i="1"/>
  <c r="Z455" i="1"/>
  <c r="Z477" i="1"/>
  <c r="Z461" i="1"/>
  <c r="Z379" i="1"/>
  <c r="Z252" i="1"/>
  <c r="Y518" i="1"/>
  <c r="Y520" i="1"/>
  <c r="Y521" i="1" l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<sst xmlns="http://schemas.openxmlformats.org/spreadsheetml/2006/main" count="2342" uniqueCount="846">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</sst>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85</v>
      </c>
      <c r="Y41" s="58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88.4236111111111</v>
      </c>
      <c r="BN41" s="64">
        <f>IFERROR(Y41*I41/H41,"0")</f>
        <v>89.88</v>
      </c>
      <c r="BO41" s="64">
        <f>IFERROR(1/J41*(X41/H41),"0")</f>
        <v>0.12297453703703703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7.8703703703703702</v>
      </c>
      <c r="Y44" s="585">
        <f>IFERROR(Y41/H41,"0")+IFERROR(Y42/H42,"0")+IFERROR(Y43/H43,"0")</f>
        <v>8</v>
      </c>
      <c r="Z44" s="585">
        <f>IFERROR(IF(Z41="",0,Z41),"0")+IFERROR(IF(Z42="",0,Z42),"0")+IFERROR(IF(Z43="",0,Z43),"0")</f>
        <v>0.15184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85</v>
      </c>
      <c r="Y45" s="585">
        <f>IFERROR(SUM(Y41:Y43),"0")</f>
        <v>86.4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34</v>
      </c>
      <c r="Y69" s="584">
        <f>IFERROR(IF(X69="",0,CEILING((X69/$H69),1)*$H69),"")</f>
        <v>34.200000000000003</v>
      </c>
      <c r="Z69" s="36">
        <f>IFERROR(IF(Y69=0,"",ROUNDUP(Y69/H69,0)*0.00502),"")</f>
        <v>9.5380000000000006E-2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35.888888888888886</v>
      </c>
      <c r="BN69" s="64">
        <f>IFERROR(Y69*I69/H69,"0")</f>
        <v>36.1</v>
      </c>
      <c r="BO69" s="64">
        <f>IFERROR(1/J69*(X69/H69),"0")</f>
        <v>8.0721747388414061E-2</v>
      </c>
      <c r="BP69" s="64">
        <f>IFERROR(1/J69*(Y69/H69),"0")</f>
        <v>8.11965811965812E-2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18.888888888888889</v>
      </c>
      <c r="Y71" s="585">
        <f>IFERROR(Y68/H68,"0")+IFERROR(Y69/H69,"0")+IFERROR(Y70/H70,"0")</f>
        <v>19</v>
      </c>
      <c r="Z71" s="585">
        <f>IFERROR(IF(Z68="",0,Z68),"0")+IFERROR(IF(Z69="",0,Z69),"0")+IFERROR(IF(Z70="",0,Z70),"0")</f>
        <v>9.5380000000000006E-2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34</v>
      </c>
      <c r="Y72" s="585">
        <f>IFERROR(SUM(Y68:Y70),"0")</f>
        <v>34.200000000000003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15</v>
      </c>
      <c r="Y75" s="584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15.776785714285714</v>
      </c>
      <c r="BN75" s="64">
        <f t="shared" si="13"/>
        <v>17.670000000000002</v>
      </c>
      <c r="BO75" s="64">
        <f t="shared" si="14"/>
        <v>2.7901785714285712E-2</v>
      </c>
      <c r="BP75" s="64">
        <f t="shared" si="15"/>
        <v>3.125E-2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1.7857142857142856</v>
      </c>
      <c r="Y80" s="585">
        <f>IFERROR(Y74/H74,"0")+IFERROR(Y75/H75,"0")+IFERROR(Y76/H76,"0")+IFERROR(Y77/H77,"0")+IFERROR(Y78/H78,"0")+IFERROR(Y79/H79,"0")</f>
        <v>2</v>
      </c>
      <c r="Z80" s="585">
        <f>IFERROR(IF(Z74="",0,Z74),"0")+IFERROR(IF(Z75="",0,Z75),"0")+IFERROR(IF(Z76="",0,Z76),"0")+IFERROR(IF(Z77="",0,Z77),"0")+IFERROR(IF(Z78="",0,Z78),"0")+IFERROR(IF(Z79="",0,Z79),"0")</f>
        <v>3.7960000000000001E-2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15</v>
      </c>
      <c r="Y81" s="585">
        <f>IFERROR(SUM(Y74:Y79),"0")</f>
        <v>16.8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15</v>
      </c>
      <c r="Y83" s="584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15.836538461538462</v>
      </c>
      <c r="BN83" s="64">
        <f>IFERROR(Y83*I83/H83,"0")</f>
        <v>16.47</v>
      </c>
      <c r="BO83" s="64">
        <f>IFERROR(1/J83*(X83/H83),"0")</f>
        <v>3.0048076923076924E-2</v>
      </c>
      <c r="BP83" s="64">
        <f>IFERROR(1/J83*(Y83/H83),"0")</f>
        <v>3.125E-2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1.9230769230769231</v>
      </c>
      <c r="Y85" s="585">
        <f>IFERROR(Y83/H83,"0")+IFERROR(Y84/H84,"0")</f>
        <v>2</v>
      </c>
      <c r="Z85" s="585">
        <f>IFERROR(IF(Z83="",0,Z83),"0")+IFERROR(IF(Z84="",0,Z84),"0")</f>
        <v>3.7960000000000001E-2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15</v>
      </c>
      <c r="Y86" s="585">
        <f>IFERROR(SUM(Y83:Y84),"0")</f>
        <v>15.6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90</v>
      </c>
      <c r="Y98" s="584">
        <f t="shared" si="16"/>
        <v>91.800000000000011</v>
      </c>
      <c r="Z98" s="36">
        <f>IFERROR(IF(Y98=0,"",ROUNDUP(Y98/H98,0)*0.00651),"")</f>
        <v>0.22134000000000001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98.399999999999991</v>
      </c>
      <c r="BN98" s="64">
        <f t="shared" si="18"/>
        <v>100.36799999999999</v>
      </c>
      <c r="BO98" s="64">
        <f t="shared" si="19"/>
        <v>0.18315018315018314</v>
      </c>
      <c r="BP98" s="64">
        <f t="shared" si="20"/>
        <v>0.18681318681318682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58.024691358024683</v>
      </c>
      <c r="Y101" s="585">
        <f>IFERROR(Y95/H95,"0")+IFERROR(Y96/H96,"0")+IFERROR(Y97/H97,"0")+IFERROR(Y98/H98,"0")+IFERROR(Y99/H99,"0")+IFERROR(Y100/H100,"0")</f>
        <v>59</v>
      </c>
      <c r="Z101" s="585">
        <f>IFERROR(IF(Z95="",0,Z95),"0")+IFERROR(IF(Z96="",0,Z96),"0")+IFERROR(IF(Z97="",0,Z97),"0")+IFERROR(IF(Z98="",0,Z98),"0")+IFERROR(IF(Z99="",0,Z99),"0")+IFERROR(IF(Z100="",0,Z100),"0")</f>
        <v>0.69584000000000001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290</v>
      </c>
      <c r="Y102" s="585">
        <f>IFERROR(SUM(Y95:Y100),"0")</f>
        <v>294.3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13</v>
      </c>
      <c r="Y114" s="584">
        <f>IFERROR(IF(X114="",0,CEILING((X114/$H114),1)*$H114),"")</f>
        <v>14.399999999999999</v>
      </c>
      <c r="Z114" s="36">
        <f>IFERROR(IF(Y114=0,"",ROUNDUP(Y114/H114,0)*0.00651),"")</f>
        <v>3.9059999999999997E-2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13.975</v>
      </c>
      <c r="BN114" s="64">
        <f>IFERROR(Y114*I114/H114,"0")</f>
        <v>15.479999999999999</v>
      </c>
      <c r="BO114" s="64">
        <f>IFERROR(1/J114*(X114/H114),"0")</f>
        <v>2.9761904761904767E-2</v>
      </c>
      <c r="BP114" s="64">
        <f>IFERROR(1/J114*(Y114/H114),"0")</f>
        <v>3.2967032967032968E-2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5.416666666666667</v>
      </c>
      <c r="Y115" s="585">
        <f>IFERROR(Y112/H112,"0")+IFERROR(Y113/H113,"0")+IFERROR(Y114/H114,"0")</f>
        <v>6</v>
      </c>
      <c r="Z115" s="585">
        <f>IFERROR(IF(Z112="",0,Z112),"0")+IFERROR(IF(Z113="",0,Z113),"0")+IFERROR(IF(Z114="",0,Z114),"0")</f>
        <v>3.9059999999999997E-2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13</v>
      </c>
      <c r="Y116" s="585">
        <f>IFERROR(SUM(Y112:Y114),"0")</f>
        <v>14.399999999999999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140</v>
      </c>
      <c r="Y118" s="584">
        <f>IFERROR(IF(X118="",0,CEILING((X118/$H118),1)*$H118),"")</f>
        <v>145.79999999999998</v>
      </c>
      <c r="Z118" s="36">
        <f>IFERROR(IF(Y118=0,"",ROUNDUP(Y118/H118,0)*0.01898),"")</f>
        <v>0.34164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148.86666666666667</v>
      </c>
      <c r="BN118" s="64">
        <f>IFERROR(Y118*I118/H118,"0")</f>
        <v>155.03399999999996</v>
      </c>
      <c r="BO118" s="64">
        <f>IFERROR(1/J118*(X118/H118),"0")</f>
        <v>0.27006172839506176</v>
      </c>
      <c r="BP118" s="64">
        <f>IFERROR(1/J118*(Y118/H118),"0")</f>
        <v>0.28125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120</v>
      </c>
      <c r="Y121" s="584">
        <f>IFERROR(IF(X121="",0,CEILING((X121/$H121),1)*$H121),"")</f>
        <v>121.50000000000001</v>
      </c>
      <c r="Z121" s="36">
        <f>IFERROR(IF(Y121=0,"",ROUNDUP(Y121/H121,0)*0.00651),"")</f>
        <v>0.29294999999999999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131.19999999999999</v>
      </c>
      <c r="BN121" s="64">
        <f>IFERROR(Y121*I121/H121,"0")</f>
        <v>132.84</v>
      </c>
      <c r="BO121" s="64">
        <f>IFERROR(1/J121*(X121/H121),"0")</f>
        <v>0.24420024420024422</v>
      </c>
      <c r="BP121" s="64">
        <f>IFERROR(1/J121*(Y121/H121),"0")</f>
        <v>0.24725274725274726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61.728395061728392</v>
      </c>
      <c r="Y123" s="585">
        <f>IFERROR(Y118/H118,"0")+IFERROR(Y119/H119,"0")+IFERROR(Y120/H120,"0")+IFERROR(Y121/H121,"0")+IFERROR(Y122/H122,"0")</f>
        <v>63</v>
      </c>
      <c r="Z123" s="585">
        <f>IFERROR(IF(Z118="",0,Z118),"0")+IFERROR(IF(Z119="",0,Z119),"0")+IFERROR(IF(Z120="",0,Z120),"0")+IFERROR(IF(Z121="",0,Z121),"0")+IFERROR(IF(Z122="",0,Z122),"0")</f>
        <v>0.63458999999999999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260</v>
      </c>
      <c r="Y124" s="585">
        <f>IFERROR(SUM(Y118:Y122),"0")</f>
        <v>267.3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82</v>
      </c>
      <c r="Y166" s="584">
        <f t="shared" si="21"/>
        <v>84</v>
      </c>
      <c r="Z166" s="36">
        <f>IFERROR(IF(Y166=0,"",ROUNDUP(Y166/H166,0)*0.00902),"")</f>
        <v>0.1804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86.1</v>
      </c>
      <c r="BN166" s="64">
        <f t="shared" si="23"/>
        <v>88.199999999999989</v>
      </c>
      <c r="BO166" s="64">
        <f t="shared" si="24"/>
        <v>0.1479076479076479</v>
      </c>
      <c r="BP166" s="64">
        <f t="shared" si="25"/>
        <v>0.15151515151515152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52.857142857142847</v>
      </c>
      <c r="Y173" s="585">
        <f>IFERROR(Y164/H164,"0")+IFERROR(Y165/H165,"0")+IFERROR(Y166/H166,"0")+IFERROR(Y167/H167,"0")+IFERROR(Y168/H168,"0")+IFERROR(Y169/H169,"0")+IFERROR(Y170/H170,"0")+IFERROR(Y171/H171,"0")+IFERROR(Y172/H172,"0")</f>
        <v>54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0.35108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152</v>
      </c>
      <c r="Y174" s="585">
        <f>IFERROR(SUM(Y164:Y172),"0")</f>
        <v>155.4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195</v>
      </c>
      <c r="Y197" s="584">
        <f t="shared" ref="Y197:Y204" si="26">IFERROR(IF(X197="",0,CEILING((X197/$H197),1)*$H197),"")</f>
        <v>199.8</v>
      </c>
      <c r="Z197" s="36">
        <f>IFERROR(IF(Y197=0,"",ROUNDUP(Y197/H197,0)*0.00902),"")</f>
        <v>0.33374000000000004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202.58333333333331</v>
      </c>
      <c r="BN197" s="64">
        <f t="shared" ref="BN197:BN204" si="28">IFERROR(Y197*I197/H197,"0")</f>
        <v>207.57000000000002</v>
      </c>
      <c r="BO197" s="64">
        <f t="shared" ref="BO197:BO204" si="29">IFERROR(1/J197*(X197/H197),"0")</f>
        <v>0.27356902356902357</v>
      </c>
      <c r="BP197" s="64">
        <f t="shared" ref="BP197:BP204" si="30">IFERROR(1/J197*(Y197/H197),"0")</f>
        <v>0.28030303030303033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165</v>
      </c>
      <c r="Y198" s="584">
        <f t="shared" si="26"/>
        <v>167.4</v>
      </c>
      <c r="Z198" s="36">
        <f>IFERROR(IF(Y198=0,"",ROUNDUP(Y198/H198,0)*0.00902),"")</f>
        <v>0.27961999999999998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171.41666666666669</v>
      </c>
      <c r="BN198" s="64">
        <f t="shared" si="28"/>
        <v>173.91</v>
      </c>
      <c r="BO198" s="64">
        <f t="shared" si="29"/>
        <v>0.23148148148148148</v>
      </c>
      <c r="BP198" s="64">
        <f t="shared" si="30"/>
        <v>0.23484848484848486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66.666666666666657</v>
      </c>
      <c r="Y205" s="585">
        <f>IFERROR(Y197/H197,"0")+IFERROR(Y198/H198,"0")+IFERROR(Y199/H199,"0")+IFERROR(Y200/H200,"0")+IFERROR(Y201/H201,"0")+IFERROR(Y202/H202,"0")+IFERROR(Y203/H203,"0")+IFERROR(Y204/H204,"0")</f>
        <v>68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0.61336000000000002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360</v>
      </c>
      <c r="Y206" s="585">
        <f>IFERROR(SUM(Y197:Y204),"0")</f>
        <v>367.20000000000005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14</v>
      </c>
      <c r="Y211" s="584">
        <f t="shared" si="31"/>
        <v>14.399999999999999</v>
      </c>
      <c r="Z211" s="36">
        <f t="shared" ref="Z211:Z216" si="36">IFERROR(IF(Y211=0,"",ROUNDUP(Y211/H211,0)*0.00651),"")</f>
        <v>3.9059999999999997E-2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15.574999999999999</v>
      </c>
      <c r="BN211" s="64">
        <f t="shared" si="33"/>
        <v>16.019999999999996</v>
      </c>
      <c r="BO211" s="64">
        <f t="shared" si="34"/>
        <v>3.2051282051282055E-2</v>
      </c>
      <c r="BP211" s="64">
        <f t="shared" si="35"/>
        <v>3.2967032967032968E-2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160</v>
      </c>
      <c r="Y213" s="584">
        <f t="shared" si="31"/>
        <v>160.79999999999998</v>
      </c>
      <c r="Z213" s="36">
        <f t="shared" si="36"/>
        <v>0.43617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176.80000000000004</v>
      </c>
      <c r="BN213" s="64">
        <f t="shared" si="33"/>
        <v>177.684</v>
      </c>
      <c r="BO213" s="64">
        <f t="shared" si="34"/>
        <v>0.36630036630036633</v>
      </c>
      <c r="BP213" s="64">
        <f t="shared" si="35"/>
        <v>0.36813186813186816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125</v>
      </c>
      <c r="Y214" s="584">
        <f t="shared" si="31"/>
        <v>127.19999999999999</v>
      </c>
      <c r="Z214" s="36">
        <f t="shared" si="36"/>
        <v>0.34503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138.125</v>
      </c>
      <c r="BN214" s="64">
        <f t="shared" si="33"/>
        <v>140.55599999999998</v>
      </c>
      <c r="BO214" s="64">
        <f t="shared" si="34"/>
        <v>0.28617216117216121</v>
      </c>
      <c r="BP214" s="64">
        <f t="shared" si="35"/>
        <v>0.29120879120879123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27</v>
      </c>
      <c r="Y215" s="584">
        <f t="shared" si="31"/>
        <v>28.799999999999997</v>
      </c>
      <c r="Z215" s="36">
        <f t="shared" si="36"/>
        <v>7.8119999999999995E-2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29.835000000000001</v>
      </c>
      <c r="BN215" s="64">
        <f t="shared" si="33"/>
        <v>31.824000000000002</v>
      </c>
      <c r="BO215" s="64">
        <f t="shared" si="34"/>
        <v>6.1813186813186816E-2</v>
      </c>
      <c r="BP215" s="64">
        <f t="shared" si="35"/>
        <v>6.5934065934065936E-2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135.83333333333334</v>
      </c>
      <c r="Y217" s="585">
        <f>IFERROR(Y208/H208,"0")+IFERROR(Y209/H209,"0")+IFERROR(Y210/H210,"0")+IFERROR(Y211/H211,"0")+IFERROR(Y212/H212,"0")+IFERROR(Y213/H213,"0")+IFERROR(Y214/H214,"0")+IFERROR(Y215/H215,"0")+IFERROR(Y216/H216,"0")</f>
        <v>138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0.89837999999999996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326</v>
      </c>
      <c r="Y218" s="585">
        <f>IFERROR(SUM(Y208:Y216),"0")</f>
        <v>331.2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4</v>
      </c>
      <c r="Y220" s="584">
        <f>IFERROR(IF(X220="",0,CEILING((X220/$H220),1)*$H220),"")</f>
        <v>4.8</v>
      </c>
      <c r="Z220" s="36">
        <f>IFERROR(IF(Y220=0,"",ROUNDUP(Y220/H220,0)*0.00651),"")</f>
        <v>1.302E-2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4.4200000000000008</v>
      </c>
      <c r="BN220" s="64">
        <f>IFERROR(Y220*I220/H220,"0")</f>
        <v>5.3040000000000003</v>
      </c>
      <c r="BO220" s="64">
        <f>IFERROR(1/J220*(X220/H220),"0")</f>
        <v>9.1575091575091579E-3</v>
      </c>
      <c r="BP220" s="64">
        <f>IFERROR(1/J220*(Y220/H220),"0")</f>
        <v>1.098901098901099E-2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39</v>
      </c>
      <c r="Y221" s="584">
        <f>IFERROR(IF(X221="",0,CEILING((X221/$H221),1)*$H221),"")</f>
        <v>40.799999999999997</v>
      </c>
      <c r="Z221" s="36">
        <f>IFERROR(IF(Y221=0,"",ROUNDUP(Y221/H221,0)*0.00651),"")</f>
        <v>0.11067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43.095000000000006</v>
      </c>
      <c r="BN221" s="64">
        <f>IFERROR(Y221*I221/H221,"0")</f>
        <v>45.084000000000003</v>
      </c>
      <c r="BO221" s="64">
        <f>IFERROR(1/J221*(X221/H221),"0")</f>
        <v>8.9285714285714288E-2</v>
      </c>
      <c r="BP221" s="64">
        <f>IFERROR(1/J221*(Y221/H221),"0")</f>
        <v>9.3406593406593408E-2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17.916666666666668</v>
      </c>
      <c r="Y222" s="585">
        <f>IFERROR(Y220/H220,"0")+IFERROR(Y221/H221,"0")</f>
        <v>19</v>
      </c>
      <c r="Z222" s="585">
        <f>IFERROR(IF(Z220="",0,Z220),"0")+IFERROR(IF(Z221="",0,Z221),"0")</f>
        <v>0.12369000000000001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43</v>
      </c>
      <c r="Y223" s="585">
        <f>IFERROR(SUM(Y220:Y221),"0")</f>
        <v>45.599999999999994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12</v>
      </c>
      <c r="Y229" s="584">
        <f t="shared" si="37"/>
        <v>12</v>
      </c>
      <c r="Z229" s="36">
        <f>IFERROR(IF(Y229=0,"",ROUNDUP(Y229/H229,0)*0.00902),"")</f>
        <v>2.7060000000000001E-2</v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12.629999999999999</v>
      </c>
      <c r="BN229" s="64">
        <f t="shared" si="39"/>
        <v>12.629999999999999</v>
      </c>
      <c r="BO229" s="64">
        <f t="shared" si="40"/>
        <v>2.2727272727272728E-2</v>
      </c>
      <c r="BP229" s="64">
        <f t="shared" si="41"/>
        <v>2.2727272727272728E-2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3</v>
      </c>
      <c r="Y233" s="585">
        <f>IFERROR(Y226/H226,"0")+IFERROR(Y227/H227,"0")+IFERROR(Y228/H228,"0")+IFERROR(Y229/H229,"0")+IFERROR(Y230/H230,"0")+IFERROR(Y231/H231,"0")+IFERROR(Y232/H232,"0")</f>
        <v>3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2.7060000000000001E-2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12</v>
      </c>
      <c r="Y234" s="585">
        <f>IFERROR(SUM(Y226:Y232),"0")</f>
        <v>12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3</v>
      </c>
      <c r="Y242" s="584">
        <f>IFERROR(IF(X242="",0,CEILING((X242/$H242),1)*$H242),"")</f>
        <v>4.32</v>
      </c>
      <c r="Z242" s="36">
        <f>IFERROR(IF(Y242=0,"",ROUNDUP(Y242/H242,0)*0.0059),"")</f>
        <v>1.18E-2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3.2638888888888888</v>
      </c>
      <c r="BN242" s="64">
        <f>IFERROR(Y242*I242/H242,"0")</f>
        <v>4.7</v>
      </c>
      <c r="BO242" s="64">
        <f>IFERROR(1/J242*(X242/H242),"0")</f>
        <v>6.4300411522633738E-3</v>
      </c>
      <c r="BP242" s="64">
        <f>IFERROR(1/J242*(Y242/H242),"0")</f>
        <v>9.2592592592592587E-3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1.3888888888888888</v>
      </c>
      <c r="Y243" s="585">
        <f>IFERROR(Y241/H241,"0")+IFERROR(Y242/H242,"0")</f>
        <v>2</v>
      </c>
      <c r="Z243" s="585">
        <f>IFERROR(IF(Z241="",0,Z241),"0")+IFERROR(IF(Z242="",0,Z242),"0")</f>
        <v>1.18E-2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3</v>
      </c>
      <c r="Y244" s="585">
        <f>IFERROR(SUM(Y241:Y242),"0")</f>
        <v>4.32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26</v>
      </c>
      <c r="Y274" s="584">
        <f>IFERROR(IF(X274="",0,CEILING((X274/$H274),1)*$H274),"")</f>
        <v>26.4</v>
      </c>
      <c r="Z274" s="36">
        <f>IFERROR(IF(Y274=0,"",ROUNDUP(Y274/H274,0)*0.00651),"")</f>
        <v>7.1610000000000007E-2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28.73</v>
      </c>
      <c r="BN274" s="64">
        <f>IFERROR(Y274*I274/H274,"0")</f>
        <v>29.172000000000001</v>
      </c>
      <c r="BO274" s="64">
        <f>IFERROR(1/J274*(X274/H274),"0")</f>
        <v>5.9523809523809534E-2</v>
      </c>
      <c r="BP274" s="64">
        <f>IFERROR(1/J274*(Y274/H274),"0")</f>
        <v>6.0439560439560447E-2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10.833333333333334</v>
      </c>
      <c r="Y276" s="585">
        <f>IFERROR(Y273/H273,"0")+IFERROR(Y274/H274,"0")+IFERROR(Y275/H275,"0")</f>
        <v>11</v>
      </c>
      <c r="Z276" s="585">
        <f>IFERROR(IF(Z273="",0,Z273),"0")+IFERROR(IF(Z274="",0,Z274),"0")+IFERROR(IF(Z275="",0,Z275),"0")</f>
        <v>7.1610000000000007E-2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26</v>
      </c>
      <c r="Y277" s="585">
        <f>IFERROR(SUM(Y273:Y275),"0")</f>
        <v>26.4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10</v>
      </c>
      <c r="Y294" s="584">
        <f t="shared" ref="Y294:Y299" si="48">IFERROR(IF(X294="",0,CEILING((X294/$H294),1)*$H294),"")</f>
        <v>10.8</v>
      </c>
      <c r="Z294" s="36">
        <f>IFERROR(IF(Y294=0,"",ROUNDUP(Y294/H294,0)*0.01898),"")</f>
        <v>1.898E-2</v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10.402777777777777</v>
      </c>
      <c r="BN294" s="64">
        <f t="shared" ref="BN294:BN299" si="50">IFERROR(Y294*I294/H294,"0")</f>
        <v>11.234999999999999</v>
      </c>
      <c r="BO294" s="64">
        <f t="shared" ref="BO294:BO299" si="51">IFERROR(1/J294*(X294/H294),"0")</f>
        <v>1.4467592592592591E-2</v>
      </c>
      <c r="BP294" s="64">
        <f t="shared" ref="BP294:BP299" si="52">IFERROR(1/J294*(Y294/H294),"0")</f>
        <v>1.5625E-2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0.92592592592592582</v>
      </c>
      <c r="Y300" s="585">
        <f>IFERROR(Y294/H294,"0")+IFERROR(Y295/H295,"0")+IFERROR(Y296/H296,"0")+IFERROR(Y297/H297,"0")+IFERROR(Y298/H298,"0")+IFERROR(Y299/H299,"0")</f>
        <v>1</v>
      </c>
      <c r="Z300" s="585">
        <f>IFERROR(IF(Z294="",0,Z294),"0")+IFERROR(IF(Z295="",0,Z295),"0")+IFERROR(IF(Z296="",0,Z296),"0")+IFERROR(IF(Z297="",0,Z297),"0")+IFERROR(IF(Z298="",0,Z298),"0")+IFERROR(IF(Z299="",0,Z299),"0")</f>
        <v>1.898E-2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10</v>
      </c>
      <c r="Y301" s="585">
        <f>IFERROR(SUM(Y294:Y299),"0")</f>
        <v>10.8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15</v>
      </c>
      <c r="Y321" s="584">
        <f>IFERROR(IF(X321="",0,CEILING((X321/$H321),1)*$H321),"")</f>
        <v>16.8</v>
      </c>
      <c r="Z321" s="36">
        <f>IFERROR(IF(Y321=0,"",ROUNDUP(Y321/H321,0)*0.01898),"")</f>
        <v>3.7960000000000001E-2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15.926785714285714</v>
      </c>
      <c r="BN321" s="64">
        <f>IFERROR(Y321*I321/H321,"0")</f>
        <v>17.838000000000001</v>
      </c>
      <c r="BO321" s="64">
        <f>IFERROR(1/J321*(X321/H321),"0")</f>
        <v>2.7901785714285712E-2</v>
      </c>
      <c r="BP321" s="64">
        <f>IFERROR(1/J321*(Y321/H321),"0")</f>
        <v>3.125E-2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93</v>
      </c>
      <c r="Y322" s="584">
        <f>IFERROR(IF(X322="",0,CEILING((X322/$H322),1)*$H322),"")</f>
        <v>93.6</v>
      </c>
      <c r="Z322" s="36">
        <f>IFERROR(IF(Y322=0,"",ROUNDUP(Y322/H322,0)*0.01898),"")</f>
        <v>0.22776000000000002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99.188076923076935</v>
      </c>
      <c r="BN322" s="64">
        <f>IFERROR(Y322*I322/H322,"0")</f>
        <v>99.828000000000003</v>
      </c>
      <c r="BO322" s="64">
        <f>IFERROR(1/J322*(X322/H322),"0")</f>
        <v>0.18629807692307693</v>
      </c>
      <c r="BP322" s="64">
        <f>IFERROR(1/J322*(Y322/H322),"0")</f>
        <v>0.1875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13.708791208791208</v>
      </c>
      <c r="Y324" s="585">
        <f>IFERROR(Y321/H321,"0")+IFERROR(Y322/H322,"0")+IFERROR(Y323/H323,"0")</f>
        <v>14</v>
      </c>
      <c r="Z324" s="585">
        <f>IFERROR(IF(Z321="",0,Z321),"0")+IFERROR(IF(Z322="",0,Z322),"0")+IFERROR(IF(Z323="",0,Z323),"0")</f>
        <v>0.26572000000000001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108</v>
      </c>
      <c r="Y325" s="585">
        <f>IFERROR(SUM(Y321:Y323),"0")</f>
        <v>110.39999999999999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4</v>
      </c>
      <c r="Y327" s="584">
        <f>IFERROR(IF(X327="",0,CEILING((X327/$H327),1)*$H327),"")</f>
        <v>6.08</v>
      </c>
      <c r="Z327" s="36">
        <f>IFERROR(IF(Y327=0,"",ROUNDUP(Y327/H327,0)*0.00753),"")</f>
        <v>1.506E-2</v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4.3684210526315788</v>
      </c>
      <c r="BN327" s="64">
        <f>IFERROR(Y327*I327/H327,"0")</f>
        <v>6.6400000000000006</v>
      </c>
      <c r="BO327" s="64">
        <f>IFERROR(1/J327*(X327/H327),"0")</f>
        <v>8.4345479082321186E-3</v>
      </c>
      <c r="BP327" s="64">
        <f>IFERROR(1/J327*(Y327/H327),"0")</f>
        <v>1.282051282051282E-2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1.3157894736842106</v>
      </c>
      <c r="Y332" s="585">
        <f>IFERROR(Y327/H327,"0")+IFERROR(Y328/H328,"0")+IFERROR(Y329/H329,"0")+IFERROR(Y330/H330,"0")+IFERROR(Y331/H331,"0")</f>
        <v>2</v>
      </c>
      <c r="Z332" s="585">
        <f>IFERROR(IF(Z327="",0,Z327),"0")+IFERROR(IF(Z328="",0,Z328),"0")+IFERROR(IF(Z329="",0,Z329),"0")+IFERROR(IF(Z330="",0,Z330),"0")+IFERROR(IF(Z331="",0,Z331),"0")</f>
        <v>1.506E-2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4</v>
      </c>
      <c r="Y333" s="585">
        <f>IFERROR(SUM(Y327:Y331),"0")</f>
        <v>6.08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700</v>
      </c>
      <c r="Y350" s="584">
        <f t="shared" ref="Y350:Y356" si="58">IFERROR(IF(X350="",0,CEILING((X350/$H350),1)*$H350),"")</f>
        <v>705</v>
      </c>
      <c r="Z350" s="36">
        <f>IFERROR(IF(Y350=0,"",ROUNDUP(Y350/H350,0)*0.02175),"")</f>
        <v>1.0222499999999999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722.4</v>
      </c>
      <c r="BN350" s="64">
        <f t="shared" ref="BN350:BN356" si="60">IFERROR(Y350*I350/H350,"0")</f>
        <v>727.56</v>
      </c>
      <c r="BO350" s="64">
        <f t="shared" ref="BO350:BO356" si="61">IFERROR(1/J350*(X350/H350),"0")</f>
        <v>0.9722222222222221</v>
      </c>
      <c r="BP350" s="64">
        <f t="shared" ref="BP350:BP356" si="62">IFERROR(1/J350*(Y350/H350),"0")</f>
        <v>0.97916666666666663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161</v>
      </c>
      <c r="Y353" s="584">
        <f t="shared" si="58"/>
        <v>165</v>
      </c>
      <c r="Z353" s="36">
        <f>IFERROR(IF(Y353=0,"",ROUNDUP(Y353/H353,0)*0.02175),"")</f>
        <v>0.23924999999999999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166.15200000000002</v>
      </c>
      <c r="BN353" s="64">
        <f t="shared" si="60"/>
        <v>170.28000000000003</v>
      </c>
      <c r="BO353" s="64">
        <f t="shared" si="61"/>
        <v>0.22361111111111109</v>
      </c>
      <c r="BP353" s="64">
        <f t="shared" si="62"/>
        <v>0.22916666666666666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57.4</v>
      </c>
      <c r="Y357" s="585">
        <f>IFERROR(Y350/H350,"0")+IFERROR(Y351/H351,"0")+IFERROR(Y352/H352,"0")+IFERROR(Y353/H353,"0")+IFERROR(Y354/H354,"0")+IFERROR(Y355/H355,"0")+IFERROR(Y356/H356,"0")</f>
        <v>58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1.2614999999999998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861</v>
      </c>
      <c r="Y358" s="585">
        <f>IFERROR(SUM(Y350:Y356),"0")</f>
        <v>870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400</v>
      </c>
      <c r="Y360" s="584">
        <f>IFERROR(IF(X360="",0,CEILING((X360/$H360),1)*$H360),"")</f>
        <v>405</v>
      </c>
      <c r="Z360" s="36">
        <f>IFERROR(IF(Y360=0,"",ROUNDUP(Y360/H360,0)*0.02175),"")</f>
        <v>0.58724999999999994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412.8</v>
      </c>
      <c r="BN360" s="64">
        <f>IFERROR(Y360*I360/H360,"0")</f>
        <v>417.96000000000004</v>
      </c>
      <c r="BO360" s="64">
        <f>IFERROR(1/J360*(X360/H360),"0")</f>
        <v>0.55555555555555558</v>
      </c>
      <c r="BP360" s="64">
        <f>IFERROR(1/J360*(Y360/H360),"0")</f>
        <v>0.5625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26.666666666666668</v>
      </c>
      <c r="Y362" s="585">
        <f>IFERROR(Y360/H360,"0")+IFERROR(Y361/H361,"0")</f>
        <v>27</v>
      </c>
      <c r="Z362" s="585">
        <f>IFERROR(IF(Z360="",0,Z360),"0")+IFERROR(IF(Z361="",0,Z361),"0")</f>
        <v>0.58724999999999994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400</v>
      </c>
      <c r="Y363" s="585">
        <f>IFERROR(SUM(Y360:Y361),"0")</f>
        <v>405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141</v>
      </c>
      <c r="Y370" s="584">
        <f>IFERROR(IF(X370="",0,CEILING((X370/$H370),1)*$H370),"")</f>
        <v>144</v>
      </c>
      <c r="Z370" s="36">
        <f>IFERROR(IF(Y370=0,"",ROUNDUP(Y370/H370,0)*0.01898),"")</f>
        <v>0.30368000000000001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149.131</v>
      </c>
      <c r="BN370" s="64">
        <f>IFERROR(Y370*I370/H370,"0")</f>
        <v>152.304</v>
      </c>
      <c r="BO370" s="64">
        <f>IFERROR(1/J370*(X370/H370),"0")</f>
        <v>0.24479166666666666</v>
      </c>
      <c r="BP370" s="64">
        <f>IFERROR(1/J370*(Y370/H370),"0")</f>
        <v>0.25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15.666666666666666</v>
      </c>
      <c r="Y371" s="585">
        <f>IFERROR(Y370/H370,"0")</f>
        <v>16</v>
      </c>
      <c r="Z371" s="585">
        <f>IFERROR(IF(Z370="",0,Z370),"0")</f>
        <v>0.30368000000000001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141</v>
      </c>
      <c r="Y372" s="585">
        <f>IFERROR(SUM(Y370:Y370),"0")</f>
        <v>144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687</v>
      </c>
      <c r="Y386" s="584">
        <f>IFERROR(IF(X386="",0,CEILING((X386/$H386),1)*$H386),"")</f>
        <v>693</v>
      </c>
      <c r="Z386" s="36">
        <f>IFERROR(IF(Y386=0,"",ROUNDUP(Y386/H386,0)*0.01898),"")</f>
        <v>1.46146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726.61699999999996</v>
      </c>
      <c r="BN386" s="64">
        <f>IFERROR(Y386*I386/H386,"0")</f>
        <v>732.96300000000008</v>
      </c>
      <c r="BO386" s="64">
        <f>IFERROR(1/J386*(X386/H386),"0")</f>
        <v>1.1927083333333333</v>
      </c>
      <c r="BP386" s="64">
        <f>IFERROR(1/J386*(Y386/H386),"0")</f>
        <v>1.203125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76.333333333333329</v>
      </c>
      <c r="Y388" s="585">
        <f>IFERROR(Y386/H386,"0")+IFERROR(Y387/H387,"0")</f>
        <v>77</v>
      </c>
      <c r="Z388" s="585">
        <f>IFERROR(IF(Z386="",0,Z386),"0")+IFERROR(IF(Z387="",0,Z387),"0")</f>
        <v>1.46146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687</v>
      </c>
      <c r="Y389" s="585">
        <f>IFERROR(SUM(Y386:Y387),"0")</f>
        <v>693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5</v>
      </c>
      <c r="Y397" s="584">
        <f t="shared" ref="Y397:Y406" si="63">IFERROR(IF(X397="",0,CEILING((X397/$H397),1)*$H397),"")</f>
        <v>5.4</v>
      </c>
      <c r="Z397" s="36">
        <f>IFERROR(IF(Y397=0,"",ROUNDUP(Y397/H397,0)*0.00902),"")</f>
        <v>9.0200000000000002E-3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5.1944444444444446</v>
      </c>
      <c r="BN397" s="64">
        <f t="shared" ref="BN397:BN406" si="65">IFERROR(Y397*I397/H397,"0")</f>
        <v>5.61</v>
      </c>
      <c r="BO397" s="64">
        <f t="shared" ref="BO397:BO406" si="66">IFERROR(1/J397*(X397/H397),"0")</f>
        <v>7.0145903479236806E-3</v>
      </c>
      <c r="BP397" s="64">
        <f t="shared" ref="BP397:BP406" si="67">IFERROR(1/J397*(Y397/H397),"0")</f>
        <v>7.575757575757576E-3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14</v>
      </c>
      <c r="Y405" s="584">
        <f t="shared" si="63"/>
        <v>14.700000000000001</v>
      </c>
      <c r="Z405" s="36">
        <f t="shared" si="68"/>
        <v>3.5140000000000005E-2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14.866666666666665</v>
      </c>
      <c r="BN405" s="64">
        <f t="shared" si="65"/>
        <v>15.61</v>
      </c>
      <c r="BO405" s="64">
        <f t="shared" si="66"/>
        <v>2.8490028490028491E-2</v>
      </c>
      <c r="BP405" s="64">
        <f t="shared" si="67"/>
        <v>2.9914529914529919E-2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7.5925925925925917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4.4160000000000005E-2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19</v>
      </c>
      <c r="Y408" s="585">
        <f>IFERROR(SUM(Y397:Y406),"0")</f>
        <v>20.100000000000001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35</v>
      </c>
      <c r="Y421" s="584">
        <f>IFERROR(IF(X421="",0,CEILING((X421/$H421),1)*$H421),"")</f>
        <v>37.800000000000004</v>
      </c>
      <c r="Z421" s="36">
        <f>IFERROR(IF(Y421=0,"",ROUNDUP(Y421/H421,0)*0.00902),"")</f>
        <v>6.3140000000000002E-2</v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36.361111111111114</v>
      </c>
      <c r="BN421" s="64">
        <f>IFERROR(Y421*I421/H421,"0")</f>
        <v>39.270000000000003</v>
      </c>
      <c r="BO421" s="64">
        <f>IFERROR(1/J421*(X421/H421),"0")</f>
        <v>4.9102132435465767E-2</v>
      </c>
      <c r="BP421" s="64">
        <f>IFERROR(1/J421*(Y421/H421),"0")</f>
        <v>5.3030303030303032E-2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6.481481481481481</v>
      </c>
      <c r="Y425" s="585">
        <f>IFERROR(Y421/H421,"0")+IFERROR(Y422/H422,"0")+IFERROR(Y423/H423,"0")+IFERROR(Y424/H424,"0")</f>
        <v>7</v>
      </c>
      <c r="Z425" s="585">
        <f>IFERROR(IF(Z421="",0,Z421),"0")+IFERROR(IF(Z422="",0,Z422),"0")+IFERROR(IF(Z423="",0,Z423),"0")+IFERROR(IF(Z424="",0,Z424),"0")</f>
        <v>6.3140000000000002E-2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35</v>
      </c>
      <c r="Y426" s="585">
        <f>IFERROR(SUM(Y421:Y424),"0")</f>
        <v>37.800000000000004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97</v>
      </c>
      <c r="Y440" s="584">
        <f t="shared" ref="Y440:Y454" si="69">IFERROR(IF(X440="",0,CEILING((X440/$H440),1)*$H440),"")</f>
        <v>100.32000000000001</v>
      </c>
      <c r="Z440" s="36">
        <f t="shared" ref="Z440:Z446" si="70">IFERROR(IF(Y440=0,"",ROUNDUP(Y440/H440,0)*0.01196),"")</f>
        <v>0.22724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103.61363636363635</v>
      </c>
      <c r="BN440" s="64">
        <f t="shared" ref="BN440:BN454" si="72">IFERROR(Y440*I440/H440,"0")</f>
        <v>107.16</v>
      </c>
      <c r="BO440" s="64">
        <f t="shared" ref="BO440:BO454" si="73">IFERROR(1/J440*(X440/H440),"0")</f>
        <v>0.1766462703962704</v>
      </c>
      <c r="BP440" s="64">
        <f t="shared" ref="BP440:BP454" si="74">IFERROR(1/J440*(Y440/H440),"0")</f>
        <v>0.18269230769230771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186</v>
      </c>
      <c r="Y443" s="584">
        <f t="shared" si="69"/>
        <v>190.08</v>
      </c>
      <c r="Z443" s="36">
        <f t="shared" si="70"/>
        <v>0.43056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198.68181818181816</v>
      </c>
      <c r="BN443" s="64">
        <f t="shared" si="72"/>
        <v>203.04000000000002</v>
      </c>
      <c r="BO443" s="64">
        <f t="shared" si="73"/>
        <v>0.33872377622377625</v>
      </c>
      <c r="BP443" s="64">
        <f t="shared" si="74"/>
        <v>0.34615384615384615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270</v>
      </c>
      <c r="Y445" s="584">
        <f t="shared" si="69"/>
        <v>274.56</v>
      </c>
      <c r="Z445" s="36">
        <f t="shared" si="70"/>
        <v>0.62192000000000003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288.40909090909088</v>
      </c>
      <c r="BN445" s="64">
        <f t="shared" si="72"/>
        <v>293.27999999999997</v>
      </c>
      <c r="BO445" s="64">
        <f t="shared" si="73"/>
        <v>0.49169580419580416</v>
      </c>
      <c r="BP445" s="64">
        <f t="shared" si="74"/>
        <v>0.5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104.73484848484847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1.27972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553</v>
      </c>
      <c r="Y456" s="585">
        <f>IFERROR(SUM(Y440:Y454),"0")</f>
        <v>564.96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68</v>
      </c>
      <c r="Y464" s="584">
        <f t="shared" ref="Y464:Y470" si="75">IFERROR(IF(X464="",0,CEILING((X464/$H464),1)*$H464),"")</f>
        <v>68.64</v>
      </c>
      <c r="Z464" s="36">
        <f>IFERROR(IF(Y464=0,"",ROUNDUP(Y464/H464,0)*0.01196),"")</f>
        <v>0.15548000000000001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72.636363636363626</v>
      </c>
      <c r="BN464" s="64">
        <f t="shared" ref="BN464:BN470" si="77">IFERROR(Y464*I464/H464,"0")</f>
        <v>73.319999999999993</v>
      </c>
      <c r="BO464" s="64">
        <f t="shared" ref="BO464:BO470" si="78">IFERROR(1/J464*(X464/H464),"0")</f>
        <v>0.12383449883449885</v>
      </c>
      <c r="BP464" s="64">
        <f t="shared" ref="BP464:BP470" si="79">IFERROR(1/J464*(Y464/H464),"0")</f>
        <v>0.125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23</v>
      </c>
      <c r="Y465" s="584">
        <f t="shared" si="75"/>
        <v>26.400000000000002</v>
      </c>
      <c r="Z465" s="36">
        <f>IFERROR(IF(Y465=0,"",ROUNDUP(Y465/H465,0)*0.01196),"")</f>
        <v>5.9799999999999999E-2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24.568181818181817</v>
      </c>
      <c r="BN465" s="64">
        <f t="shared" si="77"/>
        <v>28.200000000000003</v>
      </c>
      <c r="BO465" s="64">
        <f t="shared" si="78"/>
        <v>4.1885198135198129E-2</v>
      </c>
      <c r="BP465" s="64">
        <f t="shared" si="79"/>
        <v>4.807692307692308E-2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60</v>
      </c>
      <c r="Y466" s="584">
        <f t="shared" si="75"/>
        <v>63.36</v>
      </c>
      <c r="Z466" s="36">
        <f>IFERROR(IF(Y466=0,"",ROUNDUP(Y466/H466,0)*0.01196),"")</f>
        <v>0.14352000000000001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64.090909090909079</v>
      </c>
      <c r="BN466" s="64">
        <f t="shared" si="77"/>
        <v>67.679999999999993</v>
      </c>
      <c r="BO466" s="64">
        <f t="shared" si="78"/>
        <v>0.10926573426573427</v>
      </c>
      <c r="BP466" s="64">
        <f t="shared" si="79"/>
        <v>0.11538461538461539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28.598484848484848</v>
      </c>
      <c r="Y471" s="585">
        <f>IFERROR(Y464/H464,"0")+IFERROR(Y465/H465,"0")+IFERROR(Y466/H466,"0")+IFERROR(Y467/H467,"0")+IFERROR(Y468/H468,"0")+IFERROR(Y469/H469,"0")+IFERROR(Y470/H470,"0")</f>
        <v>30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0.35880000000000001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151</v>
      </c>
      <c r="Y472" s="585">
        <f>IFERROR(SUM(Y464:Y470),"0")</f>
        <v>158.4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4753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4844.78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5023.725084296796</v>
      </c>
      <c r="Y519" s="585">
        <f>IFERROR(SUM(BN22:BN515),"0")</f>
        <v>5121.1290000000008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9</v>
      </c>
      <c r="Y520" s="38">
        <f>ROUNDUP(SUM(BP22:BP515),0)</f>
        <v>9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5248.725084296796</v>
      </c>
      <c r="Y521" s="585">
        <f>GrossWeightTotalR+PalletQtyTotalR*25</f>
        <v>5346.1290000000008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811.9675068920684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830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9.7959200000000006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86.4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66.599999999999994</v>
      </c>
      <c r="E528" s="46">
        <f>IFERROR(Y89*1,"0")+IFERROR(Y90*1,"0")+IFERROR(Y91*1,"0")+IFERROR(Y95*1,"0")+IFERROR(Y96*1,"0")+IFERROR(Y97*1,"0")+IFERROR(Y98*1,"0")+IFERROR(Y99*1,"0")+IFERROR(Y100*1,"0")</f>
        <v>294.3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281.7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155.4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743.99999999999977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16.32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26.4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127.27999999999999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1419</v>
      </c>
      <c r="U528" s="46">
        <f>IFERROR(Y375*1,"0")+IFERROR(Y376*1,"0")+IFERROR(Y377*1,"0")+IFERROR(Y378*1,"0")+IFERROR(Y382*1,"0")+IFERROR(Y386*1,"0")+IFERROR(Y387*1,"0")+IFERROR(Y391*1,"0")</f>
        <v>693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20.100000000000001</v>
      </c>
      <c r="W528" s="46">
        <f>IFERROR(Y416*1,"0")+IFERROR(Y417*1,"0")+IFERROR(Y421*1,"0")+IFERROR(Y422*1,"0")+IFERROR(Y423*1,"0")+IFERROR(Y424*1,"0")</f>
        <v>37.800000000000004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876.48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2025-06-26T09:51:46Z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