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A010D880-5FAA-4ACD-A08D-5686F90271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Y233" i="1" s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Z107" i="1" s="1"/>
  <c r="P107" i="1"/>
  <c r="BP106" i="1"/>
  <c r="BO106" i="1"/>
  <c r="BN106" i="1"/>
  <c r="BM106" i="1"/>
  <c r="Z106" i="1"/>
  <c r="Y106" i="1"/>
  <c r="P106" i="1"/>
  <c r="BO105" i="1"/>
  <c r="BM105" i="1"/>
  <c r="Y105" i="1"/>
  <c r="Y110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Z139" i="1" l="1"/>
  <c r="F9" i="1"/>
  <c r="J9" i="1"/>
  <c r="F10" i="1"/>
  <c r="B528" i="1"/>
  <c r="X519" i="1"/>
  <c r="X521" i="1" s="1"/>
  <c r="X520" i="1"/>
  <c r="X522" i="1"/>
  <c r="Y24" i="1"/>
  <c r="Z27" i="1"/>
  <c r="Z32" i="1" s="1"/>
  <c r="BN27" i="1"/>
  <c r="BP27" i="1"/>
  <c r="Z29" i="1"/>
  <c r="BN29" i="1"/>
  <c r="Y519" i="1" s="1"/>
  <c r="Z31" i="1"/>
  <c r="BN31" i="1"/>
  <c r="Z35" i="1"/>
  <c r="Z36" i="1" s="1"/>
  <c r="BN35" i="1"/>
  <c r="BP35" i="1"/>
  <c r="Y36" i="1"/>
  <c r="Y522" i="1" s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Z65" i="1" s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Z101" i="1" s="1"/>
  <c r="BN98" i="1"/>
  <c r="Z100" i="1"/>
  <c r="BN100" i="1"/>
  <c r="Z105" i="1"/>
  <c r="Z109" i="1" s="1"/>
  <c r="BN105" i="1"/>
  <c r="BP105" i="1"/>
  <c r="Y116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Z205" i="1" s="1"/>
  <c r="BP204" i="1"/>
  <c r="BN204" i="1"/>
  <c r="Z204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BP237" i="1"/>
  <c r="BN237" i="1"/>
  <c r="Z237" i="1"/>
  <c r="Z238" i="1" s="1"/>
  <c r="Y239" i="1"/>
  <c r="Z243" i="1"/>
  <c r="BP242" i="1"/>
  <c r="BN242" i="1"/>
  <c r="Z242" i="1"/>
  <c r="BP316" i="1"/>
  <c r="BN316" i="1"/>
  <c r="Z316" i="1"/>
  <c r="BP377" i="1"/>
  <c r="BN377" i="1"/>
  <c r="Z377" i="1"/>
  <c r="F528" i="1"/>
  <c r="H9" i="1"/>
  <c r="Y45" i="1"/>
  <c r="Y58" i="1"/>
  <c r="Y93" i="1"/>
  <c r="BP107" i="1"/>
  <c r="BN107" i="1"/>
  <c r="Y109" i="1"/>
  <c r="Z115" i="1"/>
  <c r="BP113" i="1"/>
  <c r="BN113" i="1"/>
  <c r="Z113" i="1"/>
  <c r="BP121" i="1"/>
  <c r="Y520" i="1" s="1"/>
  <c r="BN121" i="1"/>
  <c r="Z121" i="1"/>
  <c r="Z123" i="1" s="1"/>
  <c r="BP138" i="1"/>
  <c r="BN138" i="1"/>
  <c r="Z138" i="1"/>
  <c r="Y140" i="1"/>
  <c r="Y145" i="1"/>
  <c r="BP142" i="1"/>
  <c r="BN142" i="1"/>
  <c r="Z142" i="1"/>
  <c r="Z144" i="1" s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O528" i="1"/>
  <c r="Y277" i="1"/>
  <c r="BP296" i="1"/>
  <c r="BN296" i="1"/>
  <c r="Z296" i="1"/>
  <c r="Y300" i="1"/>
  <c r="BP304" i="1"/>
  <c r="BN304" i="1"/>
  <c r="Z304" i="1"/>
  <c r="Z310" i="1" s="1"/>
  <c r="Y310" i="1"/>
  <c r="BP308" i="1"/>
  <c r="BN308" i="1"/>
  <c r="Z308" i="1"/>
  <c r="Y332" i="1"/>
  <c r="BP327" i="1"/>
  <c r="BN327" i="1"/>
  <c r="Z327" i="1"/>
  <c r="Y333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Y346" i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Y362" i="1"/>
  <c r="BP422" i="1"/>
  <c r="BN422" i="1"/>
  <c r="Z422" i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BP314" i="1"/>
  <c r="BN314" i="1"/>
  <c r="Z314" i="1"/>
  <c r="Z318" i="1" s="1"/>
  <c r="Y318" i="1"/>
  <c r="Z324" i="1"/>
  <c r="BP322" i="1"/>
  <c r="BN322" i="1"/>
  <c r="Z322" i="1"/>
  <c r="BP328" i="1"/>
  <c r="BN328" i="1"/>
  <c r="Z328" i="1"/>
  <c r="BP331" i="1"/>
  <c r="BN331" i="1"/>
  <c r="Z331" i="1"/>
  <c r="Y338" i="1"/>
  <c r="BP335" i="1"/>
  <c r="BN335" i="1"/>
  <c r="Z335" i="1"/>
  <c r="Z338" i="1" s="1"/>
  <c r="BP344" i="1"/>
  <c r="BN344" i="1"/>
  <c r="Z344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Z425" i="1" s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1" i="1" l="1"/>
  <c r="Z332" i="1"/>
  <c r="Z269" i="1"/>
  <c r="Z493" i="1"/>
  <c r="Z471" i="1"/>
  <c r="Z455" i="1"/>
  <c r="Z407" i="1"/>
  <c r="Z357" i="1"/>
  <c r="Z300" i="1"/>
  <c r="Z252" i="1"/>
  <c r="Z477" i="1"/>
  <c r="Z461" i="1"/>
  <c r="Z345" i="1"/>
  <c r="Z261" i="1"/>
  <c r="Z217" i="1"/>
  <c r="Z92" i="1"/>
  <c r="Z58" i="1"/>
  <c r="Z44" i="1"/>
  <c r="Z523" i="1" s="1"/>
  <c r="Y518" i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<sst xmlns="http://schemas.openxmlformats.org/spreadsheetml/2006/main" count="2342" uniqueCount="846">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</sst>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500</v>
      </c>
      <c r="Y350" s="584">
        <f t="shared" ref="Y350:Y356" si="58">IFERROR(IF(X350="",0,CEILING((X350/$H350),1)*$H350),"")</f>
        <v>510</v>
      </c>
      <c r="Z350" s="36">
        <f>IFERROR(IF(Y350=0,"",ROUNDUP(Y350/H350,0)*0.02175),"")</f>
        <v>0.73949999999999994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516</v>
      </c>
      <c r="BN350" s="64">
        <f t="shared" ref="BN350:BN356" si="60">IFERROR(Y350*I350/H350,"0")</f>
        <v>526.32000000000005</v>
      </c>
      <c r="BO350" s="64">
        <f t="shared" ref="BO350:BO356" si="61">IFERROR(1/J350*(X350/H350),"0")</f>
        <v>0.69444444444444442</v>
      </c>
      <c r="BP350" s="64">
        <f t="shared" ref="BP350:BP356" si="62">IFERROR(1/J350*(Y350/H350),"0")</f>
        <v>0.70833333333333326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33.333333333333336</v>
      </c>
      <c r="Y357" s="585">
        <f>IFERROR(Y350/H350,"0")+IFERROR(Y351/H351,"0")+IFERROR(Y352/H352,"0")+IFERROR(Y353/H353,"0")+IFERROR(Y354/H354,"0")+IFERROR(Y355/H355,"0")+IFERROR(Y356/H356,"0")</f>
        <v>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0.73949999999999994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500</v>
      </c>
      <c r="Y358" s="585">
        <f>IFERROR(SUM(Y350:Y356),"0")</f>
        <v>510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400</v>
      </c>
      <c r="Y360" s="584">
        <f>IFERROR(IF(X360="",0,CEILING((X360/$H360),1)*$H360),"")</f>
        <v>405</v>
      </c>
      <c r="Z360" s="36">
        <f>IFERROR(IF(Y360=0,"",ROUNDUP(Y360/H360,0)*0.02175),"")</f>
        <v>0.58724999999999994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412.8</v>
      </c>
      <c r="BN360" s="64">
        <f>IFERROR(Y360*I360/H360,"0")</f>
        <v>417.96000000000004</v>
      </c>
      <c r="BO360" s="64">
        <f>IFERROR(1/J360*(X360/H360),"0")</f>
        <v>0.55555555555555558</v>
      </c>
      <c r="BP360" s="64">
        <f>IFERROR(1/J360*(Y360/H360),"0")</f>
        <v>0.5625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26.666666666666668</v>
      </c>
      <c r="Y362" s="585">
        <f>IFERROR(Y360/H360,"0")+IFERROR(Y361/H361,"0")</f>
        <v>27</v>
      </c>
      <c r="Z362" s="585">
        <f>IFERROR(IF(Z360="",0,Z360),"0")+IFERROR(IF(Z361="",0,Z361),"0")</f>
        <v>0.58724999999999994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400</v>
      </c>
      <c r="Y363" s="585">
        <f>IFERROR(SUM(Y360:Y361),"0")</f>
        <v>405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900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915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928.8</v>
      </c>
      <c r="Y519" s="585">
        <f>IFERROR(SUM(BN22:BN515),"0")</f>
        <v>944.28000000000009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2</v>
      </c>
      <c r="Y520" s="38">
        <f>ROUNDUP(SUM(BP22:BP515),0)</f>
        <v>2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978.8</v>
      </c>
      <c r="Y521" s="585">
        <f>GrossWeightTotalR+PalletQtyTotalR*25</f>
        <v>994.28000000000009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60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61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1.3267499999999999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915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2025-06-26T09:57:17Z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