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673C5A-D51D-4B1C-A893-11BECA8DEA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0" i="1" s="1"/>
  <c r="X23" i="1"/>
  <c r="BO22" i="1"/>
  <c r="BM22" i="1"/>
  <c r="Y22" i="1"/>
  <c r="Y23" i="1" s="1"/>
  <c r="H10" i="1"/>
  <c r="A9" i="1"/>
  <c r="F10" i="1" s="1"/>
  <c r="D7" i="1"/>
  <c r="Q6" i="1"/>
  <c r="P2" i="1"/>
  <c r="Z28" i="1" l="1"/>
  <c r="BN28" i="1"/>
  <c r="Z55" i="1"/>
  <c r="BN55" i="1"/>
  <c r="Z69" i="1"/>
  <c r="BN69" i="1"/>
  <c r="Y81" i="1"/>
  <c r="Z83" i="1"/>
  <c r="BN83" i="1"/>
  <c r="Z97" i="1"/>
  <c r="BN97" i="1"/>
  <c r="Z112" i="1"/>
  <c r="BN112" i="1"/>
  <c r="Z137" i="1"/>
  <c r="BN137" i="1"/>
  <c r="Z166" i="1"/>
  <c r="BN166" i="1"/>
  <c r="Z187" i="1"/>
  <c r="BN187" i="1"/>
  <c r="Z197" i="1"/>
  <c r="BN197" i="1"/>
  <c r="Z207" i="1"/>
  <c r="BN207" i="1"/>
  <c r="Z215" i="1"/>
  <c r="BN215" i="1"/>
  <c r="Z230" i="1"/>
  <c r="BN230" i="1"/>
  <c r="Z255" i="1"/>
  <c r="BN255" i="1"/>
  <c r="Y266" i="1"/>
  <c r="Z293" i="1"/>
  <c r="BN293" i="1"/>
  <c r="Z305" i="1"/>
  <c r="BN305" i="1"/>
  <c r="Z327" i="1"/>
  <c r="BN327" i="1"/>
  <c r="Z340" i="1"/>
  <c r="BN340" i="1"/>
  <c r="Z350" i="1"/>
  <c r="BN350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BN491" i="1"/>
  <c r="BP491" i="1"/>
  <c r="Z492" i="1"/>
  <c r="BN492" i="1"/>
  <c r="Y493" i="1"/>
  <c r="BP199" i="1"/>
  <c r="BN199" i="1"/>
  <c r="Z199" i="1"/>
  <c r="BP209" i="1"/>
  <c r="BN209" i="1"/>
  <c r="Z209" i="1"/>
  <c r="BP219" i="1"/>
  <c r="BN219" i="1"/>
  <c r="Z219" i="1"/>
  <c r="BP236" i="1"/>
  <c r="BN236" i="1"/>
  <c r="Z236" i="1"/>
  <c r="BP246" i="1"/>
  <c r="BN246" i="1"/>
  <c r="Z246" i="1"/>
  <c r="BP257" i="1"/>
  <c r="BN257" i="1"/>
  <c r="Z257" i="1"/>
  <c r="BP265" i="1"/>
  <c r="BN265" i="1"/>
  <c r="Z265" i="1"/>
  <c r="BP270" i="1"/>
  <c r="BN270" i="1"/>
  <c r="Z270" i="1"/>
  <c r="BP295" i="1"/>
  <c r="BN295" i="1"/>
  <c r="Z295" i="1"/>
  <c r="BP311" i="1"/>
  <c r="BN311" i="1"/>
  <c r="Z311" i="1"/>
  <c r="Y329" i="1"/>
  <c r="BP324" i="1"/>
  <c r="BN324" i="1"/>
  <c r="Z324" i="1"/>
  <c r="Z328" i="1" s="1"/>
  <c r="Y328" i="1"/>
  <c r="S520" i="1"/>
  <c r="BP338" i="1"/>
  <c r="BN338" i="1"/>
  <c r="Z338" i="1"/>
  <c r="Y341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Z108" i="1"/>
  <c r="BN108" i="1"/>
  <c r="Y116" i="1"/>
  <c r="Z114" i="1"/>
  <c r="BN114" i="1"/>
  <c r="Y115" i="1"/>
  <c r="Z118" i="1"/>
  <c r="BN118" i="1"/>
  <c r="Z126" i="1"/>
  <c r="BN126" i="1"/>
  <c r="Z131" i="1"/>
  <c r="BN131" i="1"/>
  <c r="Z141" i="1"/>
  <c r="BN141" i="1"/>
  <c r="BP141" i="1"/>
  <c r="Z164" i="1"/>
  <c r="BN164" i="1"/>
  <c r="Z168" i="1"/>
  <c r="BN168" i="1"/>
  <c r="Z176" i="1"/>
  <c r="BN176" i="1"/>
  <c r="BP191" i="1"/>
  <c r="BN191" i="1"/>
  <c r="Z191" i="1"/>
  <c r="BP203" i="1"/>
  <c r="BN203" i="1"/>
  <c r="Z203" i="1"/>
  <c r="BP213" i="1"/>
  <c r="BN213" i="1"/>
  <c r="Z213" i="1"/>
  <c r="BP228" i="1"/>
  <c r="BN228" i="1"/>
  <c r="Z228" i="1"/>
  <c r="BP253" i="1"/>
  <c r="BN253" i="1"/>
  <c r="Z253" i="1"/>
  <c r="Z258" i="1" s="1"/>
  <c r="BP264" i="1"/>
  <c r="BN264" i="1"/>
  <c r="Z264" i="1"/>
  <c r="P520" i="1"/>
  <c r="Y278" i="1"/>
  <c r="BP277" i="1"/>
  <c r="BN277" i="1"/>
  <c r="Z277" i="1"/>
  <c r="Z278" i="1" s="1"/>
  <c r="Y283" i="1"/>
  <c r="Y282" i="1"/>
  <c r="BP281" i="1"/>
  <c r="BN281" i="1"/>
  <c r="Z281" i="1"/>
  <c r="Z282" i="1" s="1"/>
  <c r="Q520" i="1"/>
  <c r="Y287" i="1"/>
  <c r="BP286" i="1"/>
  <c r="BN286" i="1"/>
  <c r="Z286" i="1"/>
  <c r="Z287" i="1" s="1"/>
  <c r="BP291" i="1"/>
  <c r="BN291" i="1"/>
  <c r="Z291" i="1"/>
  <c r="BP303" i="1"/>
  <c r="BN303" i="1"/>
  <c r="Z303" i="1"/>
  <c r="BP319" i="1"/>
  <c r="BN319" i="1"/>
  <c r="Z319" i="1"/>
  <c r="BP325" i="1"/>
  <c r="BN325" i="1"/>
  <c r="Z325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Y358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Z273" i="1"/>
  <c r="BP271" i="1"/>
  <c r="BN271" i="1"/>
  <c r="Z271" i="1"/>
  <c r="O520" i="1"/>
  <c r="Y273" i="1"/>
  <c r="BP347" i="1"/>
  <c r="BN347" i="1"/>
  <c r="Z347" i="1"/>
  <c r="Y353" i="1"/>
  <c r="BP351" i="1"/>
  <c r="BN351" i="1"/>
  <c r="Z351" i="1"/>
  <c r="F520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BP245" i="1"/>
  <c r="BN245" i="1"/>
  <c r="Z245" i="1"/>
  <c r="BP254" i="1"/>
  <c r="BN254" i="1"/>
  <c r="Z254" i="1"/>
  <c r="Y258" i="1"/>
  <c r="BP263" i="1"/>
  <c r="BN263" i="1"/>
  <c r="Z263" i="1"/>
  <c r="Z266" i="1" s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Z375" i="1" s="1"/>
  <c r="Y379" i="1"/>
  <c r="BP378" i="1"/>
  <c r="BN378" i="1"/>
  <c r="Z378" i="1"/>
  <c r="Z379" i="1" s="1"/>
  <c r="Y380" i="1"/>
  <c r="Y385" i="1"/>
  <c r="BP382" i="1"/>
  <c r="BN382" i="1"/>
  <c r="Z382" i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l="1"/>
  <c r="Z456" i="1"/>
  <c r="Z384" i="1"/>
  <c r="Z307" i="1"/>
  <c r="Z297" i="1"/>
  <c r="Z138" i="1"/>
  <c r="Z493" i="1"/>
  <c r="Y511" i="1"/>
  <c r="Z353" i="1"/>
  <c r="Z403" i="1"/>
  <c r="Z237" i="1"/>
  <c r="Z420" i="1"/>
  <c r="Z216" i="1"/>
  <c r="Z71" i="1"/>
  <c r="Z65" i="1"/>
  <c r="Z58" i="1"/>
  <c r="Y514" i="1"/>
  <c r="Y512" i="1"/>
  <c r="Z32" i="1"/>
  <c r="X513" i="1"/>
  <c r="Z193" i="1"/>
  <c r="Z122" i="1"/>
  <c r="Z481" i="1"/>
  <c r="Z450" i="1"/>
  <c r="Z232" i="1"/>
  <c r="Z172" i="1"/>
  <c r="Z488" i="1"/>
  <c r="Z466" i="1"/>
  <c r="Z321" i="1"/>
  <c r="Z315" i="1"/>
  <c r="Z80" i="1"/>
  <c r="Z44" i="1"/>
  <c r="Y510" i="1"/>
  <c r="Z249" i="1"/>
  <c r="Z204" i="1"/>
  <c r="Z178" i="1"/>
  <c r="Z92" i="1"/>
  <c r="Z515" i="1" l="1"/>
  <c r="Y513" i="1"/>
</calcChain>
</file>

<file path=xl/sharedStrings.xml><?xml version="1.0" encoding="utf-8"?>
<sst xmlns="http://schemas.openxmlformats.org/spreadsheetml/2006/main" count="2281" uniqueCount="815">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</sst>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topLeftCell="A440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0.375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50</v>
      </c>
      <c r="Y41" s="56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560</v>
      </c>
      <c r="Y42" s="568">
        <f>IFERROR(IF(X42="",0,CEILING((X42/$H42),1)*$H42),"")</f>
        <v>560</v>
      </c>
      <c r="Z42" s="36">
        <f>IFERROR(IF(Y42=0,"",ROUNDUP(Y42/H42,0)*0.00902),"")</f>
        <v>1.2627999999999999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589.4</v>
      </c>
      <c r="BN42" s="64">
        <f>IFERROR(Y42*I42/H42,"0")</f>
        <v>589.4</v>
      </c>
      <c r="BO42" s="64">
        <f>IFERROR(1/J42*(X42/H42),"0")</f>
        <v>1.0606060606060606</v>
      </c>
      <c r="BP42" s="64">
        <f>IFERROR(1/J42*(Y42/H42),"0")</f>
        <v>1.0606060606060606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144.62962962962962</v>
      </c>
      <c r="Y44" s="569">
        <f>IFERROR(Y41/H41,"0")+IFERROR(Y42/H42,"0")+IFERROR(Y43/H43,"0")</f>
        <v>145</v>
      </c>
      <c r="Z44" s="569">
        <f>IFERROR(IF(Z41="",0,Z41),"0")+IFERROR(IF(Z42="",0,Z42),"0")+IFERROR(IF(Z43="",0,Z43),"0")</f>
        <v>1.3576999999999999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610</v>
      </c>
      <c r="Y45" s="569">
        <f>IFERROR(SUM(Y41:Y43),"0")</f>
        <v>614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400</v>
      </c>
      <c r="Y53" s="568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217.03703703703704</v>
      </c>
      <c r="Y58" s="569">
        <f>IFERROR(Y52/H52,"0")+IFERROR(Y53/H53,"0")+IFERROR(Y54/H54,"0")+IFERROR(Y55/H55,"0")+IFERROR(Y56/H56,"0")+IFERROR(Y57/H57,"0")</f>
        <v>218</v>
      </c>
      <c r="Z58" s="569">
        <f>IFERROR(IF(Z52="",0,Z52),"0")+IFERROR(IF(Z53="",0,Z53),"0")+IFERROR(IF(Z54="",0,Z54),"0")+IFERROR(IF(Z55="",0,Z55),"0")+IFERROR(IF(Z56="",0,Z56),"0")+IFERROR(IF(Z57="",0,Z57),"0")</f>
        <v>2.34484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1210</v>
      </c>
      <c r="Y59" s="569">
        <f>IFERROR(SUM(Y52:Y57),"0")</f>
        <v>1220.4000000000001</v>
      </c>
      <c r="Z59" s="37"/>
      <c r="AA59" s="570"/>
      <c r="AB59" s="570"/>
      <c r="AC59" s="570"/>
    </row>
    <row r="60" spans="1:68" ht="14.25" hidden="1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160</v>
      </c>
      <c r="Y61" s="568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166.44444444444443</v>
      </c>
      <c r="BN61" s="64">
        <f>IFERROR(Y61*I61/H61,"0")</f>
        <v>168.52499999999998</v>
      </c>
      <c r="BO61" s="64">
        <f>IFERROR(1/J61*(X61/H61),"0")</f>
        <v>0.23148148148148145</v>
      </c>
      <c r="BP61" s="64">
        <f>IFERROR(1/J61*(Y61/H61),"0")</f>
        <v>0.23437499999999997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157.5</v>
      </c>
      <c r="Y64" s="568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73.148148148148138</v>
      </c>
      <c r="Y65" s="569">
        <f>IFERROR(Y61/H61,"0")+IFERROR(Y62/H62,"0")+IFERROR(Y63/H63,"0")+IFERROR(Y64/H64,"0")</f>
        <v>74</v>
      </c>
      <c r="Z65" s="569">
        <f>IFERROR(IF(Z61="",0,Z61),"0")+IFERROR(IF(Z62="",0,Z62),"0")+IFERROR(IF(Z63="",0,Z63),"0")+IFERROR(IF(Z64="",0,Z64),"0")</f>
        <v>0.66879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317.5</v>
      </c>
      <c r="Y66" s="569">
        <f>IFERROR(SUM(Y61:Y64),"0")</f>
        <v>321.3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650</v>
      </c>
      <c r="Y89" s="568">
        <f>IFERROR(IF(X89="",0,CEILING((X89/$H89),1)*$H89),"")</f>
        <v>658.80000000000007</v>
      </c>
      <c r="Z89" s="36">
        <f>IFERROR(IF(Y89=0,"",ROUNDUP(Y89/H89,0)*0.01898),"")</f>
        <v>1.15778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676.18055555555554</v>
      </c>
      <c r="BN89" s="64">
        <f>IFERROR(Y89*I89/H89,"0")</f>
        <v>685.33500000000004</v>
      </c>
      <c r="BO89" s="64">
        <f>IFERROR(1/J89*(X89/H89),"0")</f>
        <v>0.94039351851851849</v>
      </c>
      <c r="BP89" s="64">
        <f>IFERROR(1/J89*(Y89/H89),"0")</f>
        <v>0.953125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315</v>
      </c>
      <c r="Y91" s="568">
        <f>IFERROR(IF(X91="",0,CEILING((X91/$H91),1)*$H91),"")</f>
        <v>315</v>
      </c>
      <c r="Z91" s="36">
        <f>IFERROR(IF(Y91=0,"",ROUNDUP(Y91/H91,0)*0.00902),"")</f>
        <v>0.63139999999999996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329.70000000000005</v>
      </c>
      <c r="BN91" s="64">
        <f>IFERROR(Y91*I91/H91,"0")</f>
        <v>329.70000000000005</v>
      </c>
      <c r="BO91" s="64">
        <f>IFERROR(1/J91*(X91/H91),"0")</f>
        <v>0.53030303030303028</v>
      </c>
      <c r="BP91" s="64">
        <f>IFERROR(1/J91*(Y91/H91),"0")</f>
        <v>0.53030303030303028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130.18518518518519</v>
      </c>
      <c r="Y92" s="569">
        <f>IFERROR(Y89/H89,"0")+IFERROR(Y90/H90,"0")+IFERROR(Y91/H91,"0")</f>
        <v>131</v>
      </c>
      <c r="Z92" s="569">
        <f>IFERROR(IF(Z89="",0,Z89),"0")+IFERROR(IF(Z90="",0,Z90),"0")+IFERROR(IF(Z91="",0,Z91),"0")</f>
        <v>1.78918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965</v>
      </c>
      <c r="Y93" s="569">
        <f>IFERROR(SUM(Y89:Y91),"0")</f>
        <v>973.80000000000007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450</v>
      </c>
      <c r="Y95" s="568">
        <f t="shared" ref="Y95:Y100" si="16">IFERROR(IF(X95="",0,CEILING((X95/$H95),1)*$H95),"")</f>
        <v>453.59999999999997</v>
      </c>
      <c r="Z95" s="36">
        <f>IFERROR(IF(Y95=0,"",ROUNDUP(Y95/H95,0)*0.01898),"")</f>
        <v>1.06288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478.83333333333331</v>
      </c>
      <c r="BN95" s="64">
        <f t="shared" ref="BN95:BN100" si="18">IFERROR(Y95*I95/H95,"0")</f>
        <v>482.66399999999993</v>
      </c>
      <c r="BO95" s="64">
        <f t="shared" ref="BO95:BO100" si="19">IFERROR(1/J95*(X95/H95),"0")</f>
        <v>0.86805555555555558</v>
      </c>
      <c r="BP95" s="64">
        <f t="shared" ref="BP95:BP100" si="20">IFERROR(1/J95*(Y95/H95),"0")</f>
        <v>0.875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222.22222222222223</v>
      </c>
      <c r="Y101" s="569">
        <f>IFERROR(Y95/H95,"0")+IFERROR(Y96/H96,"0")+IFERROR(Y97/H97,"0")+IFERROR(Y98/H98,"0")+IFERROR(Y99/H99,"0")+IFERROR(Y100/H100,"0")</f>
        <v>223</v>
      </c>
      <c r="Z101" s="569">
        <f>IFERROR(IF(Z95="",0,Z95),"0")+IFERROR(IF(Z96="",0,Z96),"0")+IFERROR(IF(Z97="",0,Z97),"0")+IFERROR(IF(Z98="",0,Z98),"0")+IFERROR(IF(Z99="",0,Z99),"0")+IFERROR(IF(Z100="",0,Z100),"0")</f>
        <v>2.1500500000000002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900</v>
      </c>
      <c r="Y102" s="569">
        <f>IFERROR(SUM(Y95:Y100),"0")</f>
        <v>904.5</v>
      </c>
      <c r="Z102" s="37"/>
      <c r="AA102" s="570"/>
      <c r="AB102" s="570"/>
      <c r="AC102" s="570"/>
    </row>
    <row r="103" spans="1:68" ht="16.5" hidden="1" customHeight="1" x14ac:dyDescent="0.25">
      <c r="A103" s="595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630</v>
      </c>
      <c r="Y107" s="568">
        <f>IFERROR(IF(X107="",0,CEILING((X107/$H107),1)*$H107),"")</f>
        <v>630</v>
      </c>
      <c r="Z107" s="36">
        <f>IFERROR(IF(Y107=0,"",ROUNDUP(Y107/H107,0)*0.00902),"")</f>
        <v>1.2627999999999999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659.40000000000009</v>
      </c>
      <c r="BN107" s="64">
        <f>IFERROR(Y107*I107/H107,"0")</f>
        <v>659.40000000000009</v>
      </c>
      <c r="BO107" s="64">
        <f>IFERROR(1/J107*(X107/H107),"0")</f>
        <v>1.0606060606060606</v>
      </c>
      <c r="BP107" s="64">
        <f>IFERROR(1/J107*(Y107/H107),"0")</f>
        <v>1.0606060606060606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158.51851851851853</v>
      </c>
      <c r="Y109" s="569">
        <f>IFERROR(Y105/H105,"0")+IFERROR(Y106/H106,"0")+IFERROR(Y107/H107,"0")+IFERROR(Y108/H108,"0")</f>
        <v>159</v>
      </c>
      <c r="Z109" s="569">
        <f>IFERROR(IF(Z105="",0,Z105),"0")+IFERROR(IF(Z106="",0,Z106),"0")+IFERROR(IF(Z107="",0,Z107),"0")+IFERROR(IF(Z108="",0,Z108),"0")</f>
        <v>1.6234199999999999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830</v>
      </c>
      <c r="Y110" s="569">
        <f>IFERROR(SUM(Y105:Y108),"0")</f>
        <v>835.2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450</v>
      </c>
      <c r="Y118" s="568">
        <f>IFERROR(IF(X118="",0,CEILING((X118/$H118),1)*$H118),"")</f>
        <v>453.59999999999997</v>
      </c>
      <c r="Z118" s="36">
        <f>IFERROR(IF(Y118=0,"",ROUNDUP(Y118/H118,0)*0.01898),"")</f>
        <v>1.06288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478.5</v>
      </c>
      <c r="BN118" s="64">
        <f>IFERROR(Y118*I118/H118,"0")</f>
        <v>482.32799999999997</v>
      </c>
      <c r="BO118" s="64">
        <f>IFERROR(1/J118*(X118/H118),"0")</f>
        <v>0.86805555555555558</v>
      </c>
      <c r="BP118" s="64">
        <f>IFERROR(1/J118*(Y118/H118),"0")</f>
        <v>0.875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630</v>
      </c>
      <c r="Y120" s="568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60</v>
      </c>
      <c r="Y121" s="568">
        <f>IFERROR(IF(X121="",0,CEILING((X121/$H121),1)*$H121),"")</f>
        <v>61.2</v>
      </c>
      <c r="Z121" s="36">
        <f>IFERROR(IF(Y121=0,"",ROUNDUP(Y121/H121,0)*0.00651),"")</f>
        <v>0.22134000000000001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66</v>
      </c>
      <c r="BN121" s="64">
        <f>IFERROR(Y121*I121/H121,"0")</f>
        <v>67.319999999999993</v>
      </c>
      <c r="BO121" s="64">
        <f>IFERROR(1/J121*(X121/H121),"0")</f>
        <v>0.18315018315018317</v>
      </c>
      <c r="BP121" s="64">
        <f>IFERROR(1/J121*(Y121/H121),"0")</f>
        <v>0.18681318681318682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322.22222222222217</v>
      </c>
      <c r="Y122" s="569">
        <f>IFERROR(Y118/H118,"0")+IFERROR(Y119/H119,"0")+IFERROR(Y120/H120,"0")+IFERROR(Y121/H121,"0")</f>
        <v>324</v>
      </c>
      <c r="Z122" s="569">
        <f>IFERROR(IF(Z118="",0,Z118),"0")+IFERROR(IF(Z119="",0,Z119),"0")+IFERROR(IF(Z120="",0,Z120),"0")+IFERROR(IF(Z121="",0,Z121),"0")</f>
        <v>2.8075600000000001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1140</v>
      </c>
      <c r="Y123" s="569">
        <f>IFERROR(SUM(Y118:Y121),"0")</f>
        <v>1146.6000000000001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39.6</v>
      </c>
      <c r="Y126" s="568">
        <f>IFERROR(IF(X126="",0,CEILING((X126/$H126),1)*$H126),"")</f>
        <v>39.6</v>
      </c>
      <c r="Z126" s="36">
        <f>IFERROR(IF(Y126=0,"",ROUNDUP(Y126/H126,0)*0.00651),"")</f>
        <v>0.13020000000000001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44.760000000000005</v>
      </c>
      <c r="BN126" s="64">
        <f>IFERROR(Y126*I126/H126,"0")</f>
        <v>44.760000000000005</v>
      </c>
      <c r="BO126" s="64">
        <f>IFERROR(1/J126*(X126/H126),"0")</f>
        <v>0.1098901098901099</v>
      </c>
      <c r="BP126" s="64">
        <f>IFERROR(1/J126*(Y126/H126),"0")</f>
        <v>0.1098901098901099</v>
      </c>
    </row>
    <row r="127" spans="1:68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20</v>
      </c>
      <c r="Y127" s="569">
        <f>IFERROR(Y125/H125,"0")+IFERROR(Y126/H126,"0")</f>
        <v>20</v>
      </c>
      <c r="Z127" s="569">
        <f>IFERROR(IF(Z125="",0,Z125),"0")+IFERROR(IF(Z126="",0,Z126),"0")</f>
        <v>0.13020000000000001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39.6</v>
      </c>
      <c r="Y128" s="569">
        <f>IFERROR(SUM(Y125:Y126),"0")</f>
        <v>39.6</v>
      </c>
      <c r="Z128" s="37"/>
      <c r="AA128" s="570"/>
      <c r="AB128" s="570"/>
      <c r="AC128" s="570"/>
    </row>
    <row r="129" spans="1:68" ht="16.5" hidden="1" customHeight="1" x14ac:dyDescent="0.25">
      <c r="A129" s="595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24.5</v>
      </c>
      <c r="Y136" s="568">
        <f>IFERROR(IF(X136="",0,CEILING((X136/$H136),1)*$H136),"")</f>
        <v>25.2</v>
      </c>
      <c r="Z136" s="36">
        <f>IFERROR(IF(Y136=0,"",ROUNDUP(Y136/H136,0)*0.00651),"")</f>
        <v>5.8590000000000003E-2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26.844999999999999</v>
      </c>
      <c r="BN136" s="64">
        <f>IFERROR(Y136*I136/H136,"0")</f>
        <v>27.611999999999998</v>
      </c>
      <c r="BO136" s="64">
        <f>IFERROR(1/J136*(X136/H136),"0")</f>
        <v>4.807692307692308E-2</v>
      </c>
      <c r="BP136" s="64">
        <f>IFERROR(1/J136*(Y136/H136),"0")</f>
        <v>4.9450549450549455E-2</v>
      </c>
    </row>
    <row r="137" spans="1:68" ht="27" hidden="1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8.75</v>
      </c>
      <c r="Y138" s="569">
        <f>IFERROR(Y136/H136,"0")+IFERROR(Y137/H137,"0")</f>
        <v>9</v>
      </c>
      <c r="Z138" s="569">
        <f>IFERROR(IF(Z136="",0,Z136),"0")+IFERROR(IF(Z137="",0,Z137),"0")</f>
        <v>5.8590000000000003E-2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24.5</v>
      </c>
      <c r="Y139" s="569">
        <f>IFERROR(SUM(Y136:Y137),"0")</f>
        <v>25.2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82.5</v>
      </c>
      <c r="Y142" s="568">
        <f>IFERROR(IF(X142="",0,CEILING((X142/$H142),1)*$H142),"")</f>
        <v>84.48</v>
      </c>
      <c r="Z142" s="36">
        <f>IFERROR(IF(Y142=0,"",ROUNDUP(Y142/H142,0)*0.00651),"")</f>
        <v>0.20832000000000001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90.875</v>
      </c>
      <c r="BN142" s="64">
        <f>IFERROR(Y142*I142/H142,"0")</f>
        <v>93.055999999999997</v>
      </c>
      <c r="BO142" s="64">
        <f>IFERROR(1/J142*(X142/H142),"0")</f>
        <v>0.1717032967032967</v>
      </c>
      <c r="BP142" s="64">
        <f>IFERROR(1/J142*(Y142/H142),"0")</f>
        <v>0.17582417582417584</v>
      </c>
    </row>
    <row r="143" spans="1:68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31.25</v>
      </c>
      <c r="Y143" s="569">
        <f>IFERROR(Y141/H141,"0")+IFERROR(Y142/H142,"0")</f>
        <v>32</v>
      </c>
      <c r="Z143" s="569">
        <f>IFERROR(IF(Z141="",0,Z141),"0")+IFERROR(IF(Z142="",0,Z142),"0")</f>
        <v>0.20832000000000001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82.5</v>
      </c>
      <c r="Y144" s="569">
        <f>IFERROR(SUM(Y141:Y142),"0")</f>
        <v>84.48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259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50</v>
      </c>
      <c r="Y163" s="568">
        <f t="shared" ref="Y163:Y171" si="21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53.214285714285715</v>
      </c>
      <c r="BN163" s="64">
        <f t="shared" ref="BN163:BN171" si="23">IFERROR(Y163*I163/H163,"0")</f>
        <v>53.64</v>
      </c>
      <c r="BO163" s="64">
        <f t="shared" ref="BO163:BO171" si="24">IFERROR(1/J163*(X163/H163),"0")</f>
        <v>9.0187590187590191E-2</v>
      </c>
      <c r="BP163" s="64">
        <f t="shared" ref="BP163:BP171" si="25">IFERROR(1/J163*(Y163/H163),"0")</f>
        <v>9.0909090909090912E-2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70</v>
      </c>
      <c r="Y166" s="568">
        <f t="shared" si="2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74.333333333333329</v>
      </c>
      <c r="BN166" s="64">
        <f t="shared" si="23"/>
        <v>75.820000000000007</v>
      </c>
      <c r="BO166" s="64">
        <f t="shared" si="24"/>
        <v>0.14245014245014245</v>
      </c>
      <c r="BP166" s="64">
        <f t="shared" si="25"/>
        <v>0.14529914529914531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122.5</v>
      </c>
      <c r="Y167" s="568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140</v>
      </c>
      <c r="Y169" s="568">
        <f t="shared" si="21"/>
        <v>140.70000000000002</v>
      </c>
      <c r="Z169" s="36">
        <f>IFERROR(IF(Y169=0,"",ROUNDUP(Y169/H169,0)*0.00502),"")</f>
        <v>0.33634000000000003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146.66666666666666</v>
      </c>
      <c r="BN169" s="64">
        <f t="shared" si="23"/>
        <v>147.40000000000003</v>
      </c>
      <c r="BO169" s="64">
        <f t="shared" si="24"/>
        <v>0.28490028490028491</v>
      </c>
      <c r="BP169" s="64">
        <f t="shared" si="25"/>
        <v>0.28632478632478636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170.23809523809521</v>
      </c>
      <c r="Y172" s="569">
        <f>IFERROR(Y163/H163,"0")+IFERROR(Y164/H164,"0")+IFERROR(Y165/H165,"0")+IFERROR(Y166/H166,"0")+IFERROR(Y167/H167,"0")+IFERROR(Y168/H168,"0")+IFERROR(Y169/H169,"0")+IFERROR(Y170/H170,"0")+IFERROR(Y171/H171,"0")</f>
        <v>172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0.91144000000000003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382.5</v>
      </c>
      <c r="Y173" s="569">
        <f>IFERROR(SUM(Y163:Y171),"0")</f>
        <v>386.40000000000003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8.4</v>
      </c>
      <c r="Y176" s="568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8.4</v>
      </c>
      <c r="Y177" s="568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13.333333333333334</v>
      </c>
      <c r="Y178" s="569">
        <f>IFERROR(Y175/H175,"0")+IFERROR(Y176/H176,"0")+IFERROR(Y177/H177,"0")</f>
        <v>14</v>
      </c>
      <c r="Z178" s="569">
        <f>IFERROR(IF(Z175="",0,Z175),"0")+IFERROR(IF(Z176="",0,Z176),"0")+IFERROR(IF(Z177="",0,Z177),"0")</f>
        <v>8.2599999999999993E-2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16.8</v>
      </c>
      <c r="Y179" s="569">
        <f>IFERROR(SUM(Y175:Y177),"0")</f>
        <v>17.64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7.0000000000000009</v>
      </c>
      <c r="Y181" s="568">
        <f>IFERROR(IF(X181="",0,CEILING((X181/$H181),1)*$H181),"")</f>
        <v>7.5600000000000005</v>
      </c>
      <c r="Z181" s="36">
        <f>IFERROR(IF(Y181=0,"",ROUNDUP(Y181/H181,0)*0.0059),"")</f>
        <v>3.5400000000000001E-2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8.0555555555555554</v>
      </c>
      <c r="BN181" s="64">
        <f>IFERROR(Y181*I181/H181,"0")</f>
        <v>8.6999999999999993</v>
      </c>
      <c r="BO181" s="64">
        <f>IFERROR(1/J181*(X181/H181),"0")</f>
        <v>2.5720164609053499E-2</v>
      </c>
      <c r="BP181" s="64">
        <f>IFERROR(1/J181*(Y181/H181),"0")</f>
        <v>2.7777777777777776E-2</v>
      </c>
    </row>
    <row r="182" spans="1:68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5.5555555555555562</v>
      </c>
      <c r="Y182" s="569">
        <f>IFERROR(Y181/H181,"0")</f>
        <v>6</v>
      </c>
      <c r="Z182" s="569">
        <f>IFERROR(IF(Z181="",0,Z181),"0")</f>
        <v>3.5400000000000001E-2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7.0000000000000009</v>
      </c>
      <c r="Y183" s="569">
        <f>IFERROR(SUM(Y181:Y181),"0")</f>
        <v>7.5600000000000005</v>
      </c>
      <c r="Z183" s="37"/>
      <c r="AA183" s="570"/>
      <c r="AB183" s="570"/>
      <c r="AC183" s="570"/>
    </row>
    <row r="184" spans="1:68" ht="16.5" hidden="1" customHeight="1" x14ac:dyDescent="0.25">
      <c r="A184" s="595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220</v>
      </c>
      <c r="Y196" s="568">
        <f t="shared" ref="Y196:Y203" si="26">IFERROR(IF(X196="",0,CEILING((X196/$H196),1)*$H196),"")</f>
        <v>221.4</v>
      </c>
      <c r="Z196" s="36">
        <f>IFERROR(IF(Y196=0,"",ROUNDUP(Y196/H196,0)*0.00902),"")</f>
        <v>0.36982000000000004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228.55555555555554</v>
      </c>
      <c r="BN196" s="64">
        <f t="shared" ref="BN196:BN203" si="28">IFERROR(Y196*I196/H196,"0")</f>
        <v>230.01</v>
      </c>
      <c r="BO196" s="64">
        <f t="shared" ref="BO196:BO203" si="29">IFERROR(1/J196*(X196/H196),"0")</f>
        <v>0.30864197530864196</v>
      </c>
      <c r="BP196" s="64">
        <f t="shared" ref="BP196:BP203" si="30">IFERROR(1/J196*(Y196/H196),"0")</f>
        <v>0.31060606060606061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30</v>
      </c>
      <c r="Y197" s="568">
        <f t="shared" si="26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31.166666666666668</v>
      </c>
      <c r="BN197" s="64">
        <f t="shared" si="28"/>
        <v>33.660000000000004</v>
      </c>
      <c r="BO197" s="64">
        <f t="shared" si="29"/>
        <v>4.208754208754209E-2</v>
      </c>
      <c r="BP197" s="64">
        <f t="shared" si="30"/>
        <v>4.5454545454545463E-2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80</v>
      </c>
      <c r="Y199" s="568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75</v>
      </c>
      <c r="Y200" s="568">
        <f t="shared" si="2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80.416666666666671</v>
      </c>
      <c r="BN200" s="64">
        <f t="shared" si="28"/>
        <v>81.06</v>
      </c>
      <c r="BO200" s="64">
        <f t="shared" si="29"/>
        <v>0.17806267806267806</v>
      </c>
      <c r="BP200" s="64">
        <f t="shared" si="30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90</v>
      </c>
      <c r="Y202" s="568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95</v>
      </c>
      <c r="BN202" s="64">
        <f t="shared" si="28"/>
        <v>95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66</v>
      </c>
      <c r="Y203" s="568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209.44444444444443</v>
      </c>
      <c r="Y204" s="569">
        <f>IFERROR(Y196/H196,"0")+IFERROR(Y197/H197,"0")+IFERROR(Y198/H198,"0")+IFERROR(Y199/H199,"0")+IFERROR(Y200/H200,"0")+IFERROR(Y201/H201,"0")+IFERROR(Y202/H202,"0")+IFERROR(Y203/H203,"0")</f>
        <v>211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1.30722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597</v>
      </c>
      <c r="Y205" s="569">
        <f>IFERROR(SUM(Y196:Y203),"0")</f>
        <v>603.00000000000011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180</v>
      </c>
      <c r="Y209" s="568">
        <f t="shared" si="31"/>
        <v>182.7</v>
      </c>
      <c r="Z209" s="36">
        <f>IFERROR(IF(Y209=0,"",ROUNDUP(Y209/H209,0)*0.01898),"")</f>
        <v>0.39857999999999999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190.73793103448276</v>
      </c>
      <c r="BN209" s="64">
        <f t="shared" si="33"/>
        <v>193.59899999999999</v>
      </c>
      <c r="BO209" s="64">
        <f t="shared" si="34"/>
        <v>0.32327586206896552</v>
      </c>
      <c r="BP209" s="64">
        <f t="shared" si="35"/>
        <v>0.328125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320</v>
      </c>
      <c r="Y210" s="568">
        <f t="shared" si="31"/>
        <v>321.59999999999997</v>
      </c>
      <c r="Z210" s="36">
        <f t="shared" ref="Z210:Z215" si="36">IFERROR(IF(Y210=0,"",ROUNDUP(Y210/H210,0)*0.00651),"")</f>
        <v>0.87234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356</v>
      </c>
      <c r="BN210" s="64">
        <f t="shared" si="33"/>
        <v>357.78</v>
      </c>
      <c r="BO210" s="64">
        <f t="shared" si="34"/>
        <v>0.73260073260073266</v>
      </c>
      <c r="BP210" s="64">
        <f t="shared" si="35"/>
        <v>0.73626373626373631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360</v>
      </c>
      <c r="Y212" s="568">
        <f t="shared" si="31"/>
        <v>360</v>
      </c>
      <c r="Z212" s="36">
        <f t="shared" si="36"/>
        <v>0.97650000000000003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120</v>
      </c>
      <c r="Y214" s="568">
        <f t="shared" si="31"/>
        <v>120</v>
      </c>
      <c r="Z214" s="36">
        <f t="shared" si="36"/>
        <v>0.32550000000000001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360</v>
      </c>
      <c r="Y215" s="568">
        <f t="shared" si="31"/>
        <v>360</v>
      </c>
      <c r="Z215" s="36">
        <f t="shared" si="36"/>
        <v>0.97650000000000003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398.7</v>
      </c>
      <c r="BN215" s="64">
        <f t="shared" si="33"/>
        <v>398.7</v>
      </c>
      <c r="BO215" s="64">
        <f t="shared" si="34"/>
        <v>0.82417582417582425</v>
      </c>
      <c r="BP215" s="64">
        <f t="shared" si="35"/>
        <v>0.82417582417582425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504.02298850574715</v>
      </c>
      <c r="Y216" s="569">
        <f>IFERROR(Y207/H207,"0")+IFERROR(Y208/H208,"0")+IFERROR(Y209/H209,"0")+IFERROR(Y210/H210,"0")+IFERROR(Y211/H211,"0")+IFERROR(Y212/H212,"0")+IFERROR(Y213/H213,"0")+IFERROR(Y214/H214,"0")+IFERROR(Y215/H215,"0")</f>
        <v>505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3.54942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1340</v>
      </c>
      <c r="Y217" s="569">
        <f>IFERROR(SUM(Y207:Y215),"0")</f>
        <v>1344.3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20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8.3333333333333339</v>
      </c>
      <c r="Y221" s="569">
        <f>IFERROR(Y219/H219,"0")+IFERROR(Y220/H220,"0")</f>
        <v>9</v>
      </c>
      <c r="Z221" s="569">
        <f>IFERROR(IF(Z219="",0,Z219),"0")+IFERROR(IF(Z220="",0,Z220),"0")</f>
        <v>5.8590000000000003E-2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20</v>
      </c>
      <c r="Y222" s="569">
        <f>IFERROR(SUM(Y219:Y220),"0")</f>
        <v>21.599999999999998</v>
      </c>
      <c r="Z222" s="37"/>
      <c r="AA222" s="570"/>
      <c r="AB222" s="570"/>
      <c r="AC222" s="570"/>
    </row>
    <row r="223" spans="1:68" ht="16.5" hidden="1" customHeight="1" x14ac:dyDescent="0.25">
      <c r="A223" s="595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120</v>
      </c>
      <c r="Y227" s="568">
        <f t="shared" si="37"/>
        <v>127.6</v>
      </c>
      <c r="Z227" s="36">
        <f>IFERROR(IF(Y227=0,"",ROUNDUP(Y227/H227,0)*0.01898),"")</f>
        <v>0.20877999999999999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124.50000000000001</v>
      </c>
      <c r="BN227" s="64">
        <f t="shared" si="39"/>
        <v>132.38499999999999</v>
      </c>
      <c r="BO227" s="64">
        <f t="shared" si="40"/>
        <v>0.16163793103448276</v>
      </c>
      <c r="BP227" s="64">
        <f t="shared" si="41"/>
        <v>0.171875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28</v>
      </c>
      <c r="Y228" s="568">
        <f t="shared" si="37"/>
        <v>28</v>
      </c>
      <c r="Z228" s="36">
        <f>IFERROR(IF(Y228=0,"",ROUNDUP(Y228/H228,0)*0.00902),"")</f>
        <v>6.3140000000000002E-2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29.47</v>
      </c>
      <c r="BN228" s="64">
        <f t="shared" si="39"/>
        <v>29.47</v>
      </c>
      <c r="BO228" s="64">
        <f t="shared" si="40"/>
        <v>5.3030303030303032E-2</v>
      </c>
      <c r="BP228" s="64">
        <f t="shared" si="41"/>
        <v>5.3030303030303032E-2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20</v>
      </c>
      <c r="Y231" s="568">
        <f t="shared" si="37"/>
        <v>20</v>
      </c>
      <c r="Z231" s="36">
        <f>IFERROR(IF(Y231=0,"",ROUNDUP(Y231/H231,0)*0.00902),"")</f>
        <v>4.5100000000000001E-2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21.05</v>
      </c>
      <c r="BN231" s="64">
        <f t="shared" si="39"/>
        <v>21.05</v>
      </c>
      <c r="BO231" s="64">
        <f t="shared" si="40"/>
        <v>3.787878787878788E-2</v>
      </c>
      <c r="BP231" s="64">
        <f t="shared" si="41"/>
        <v>3.787878787878788E-2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22.344827586206897</v>
      </c>
      <c r="Y232" s="569">
        <f>IFERROR(Y225/H225,"0")+IFERROR(Y226/H226,"0")+IFERROR(Y227/H227,"0")+IFERROR(Y228/H228,"0")+IFERROR(Y229/H229,"0")+IFERROR(Y230/H230,"0")+IFERROR(Y231/H231,"0")</f>
        <v>23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0.31701999999999997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168</v>
      </c>
      <c r="Y233" s="569">
        <f>IFERROR(SUM(Y225:Y231),"0")</f>
        <v>175.6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55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6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2.75</v>
      </c>
      <c r="Y246" s="568">
        <f>IFERROR(IF(X246="",0,CEILING((X246/$H246),1)*$H246),"")</f>
        <v>3.6</v>
      </c>
      <c r="Z246" s="36">
        <f>IFERROR(IF(Y246=0,"",ROUNDUP(Y246/H246,0)*0.0059),"")</f>
        <v>2.3599999999999999E-2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3.3305555555555557</v>
      </c>
      <c r="BN246" s="64">
        <f>IFERROR(Y246*I246/H246,"0")</f>
        <v>4.3600000000000003</v>
      </c>
      <c r="BO246" s="64">
        <f>IFERROR(1/J246*(X246/H246),"0")</f>
        <v>1.4146090534979422E-2</v>
      </c>
      <c r="BP246" s="64">
        <f>IFERROR(1/J246*(Y246/H246),"0")</f>
        <v>1.8518518518518517E-2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3.0555555555555554</v>
      </c>
      <c r="Y249" s="569">
        <f>IFERROR(Y244/H244,"0")+IFERROR(Y245/H245,"0")+IFERROR(Y246/H246,"0")+IFERROR(Y247/H247,"0")+IFERROR(Y248/H248,"0")</f>
        <v>4</v>
      </c>
      <c r="Z249" s="569">
        <f>IFERROR(IF(Z244="",0,Z244),"0")+IFERROR(IF(Z245="",0,Z245),"0")+IFERROR(IF(Z246="",0,Z246),"0")+IFERROR(IF(Z247="",0,Z247),"0")+IFERROR(IF(Z248="",0,Z248),"0")</f>
        <v>2.3599999999999999E-2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2.75</v>
      </c>
      <c r="Y250" s="569">
        <f>IFERROR(SUM(Y244:Y248),"0")</f>
        <v>3.6</v>
      </c>
      <c r="Z250" s="37"/>
      <c r="AA250" s="570"/>
      <c r="AB250" s="570"/>
      <c r="AC250" s="570"/>
    </row>
    <row r="251" spans="1:68" ht="16.5" hidden="1" customHeight="1" x14ac:dyDescent="0.25">
      <c r="A251" s="595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260</v>
      </c>
      <c r="Y272" s="568">
        <f>IFERROR(IF(X272="",0,CEILING((X272/$H272),1)*$H272),"")</f>
        <v>261.59999999999997</v>
      </c>
      <c r="Z272" s="36">
        <f>IFERROR(IF(Y272=0,"",ROUNDUP(Y272/H272,0)*0.00651),"")</f>
        <v>0.70959000000000005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279.50000000000006</v>
      </c>
      <c r="BN272" s="64">
        <f>IFERROR(Y272*I272/H272,"0")</f>
        <v>281.21999999999997</v>
      </c>
      <c r="BO272" s="64">
        <f>IFERROR(1/J272*(X272/H272),"0")</f>
        <v>0.59523809523809534</v>
      </c>
      <c r="BP272" s="64">
        <f>IFERROR(1/J272*(Y272/H272),"0")</f>
        <v>0.59890109890109888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141.66666666666669</v>
      </c>
      <c r="Y273" s="569">
        <f>IFERROR(Y270/H270,"0")+IFERROR(Y271/H271,"0")+IFERROR(Y272/H272,"0")</f>
        <v>143</v>
      </c>
      <c r="Z273" s="569">
        <f>IFERROR(IF(Z270="",0,Z270),"0")+IFERROR(IF(Z271="",0,Z271),"0")+IFERROR(IF(Z272="",0,Z272),"0")</f>
        <v>0.93093000000000004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340</v>
      </c>
      <c r="Y274" s="569">
        <f>IFERROR(SUM(Y270:Y272),"0")</f>
        <v>343.19999999999993</v>
      </c>
      <c r="Z274" s="37"/>
      <c r="AA274" s="570"/>
      <c r="AB274" s="570"/>
      <c r="AC274" s="570"/>
    </row>
    <row r="275" spans="1:68" ht="16.5" hidden="1" customHeight="1" x14ac:dyDescent="0.25">
      <c r="A275" s="595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175</v>
      </c>
      <c r="Y304" s="568">
        <f t="shared" si="47"/>
        <v>176.4</v>
      </c>
      <c r="Z304" s="36">
        <f>IFERROR(IF(Y304=0,"",ROUNDUP(Y304/H304,0)*0.00502),"")</f>
        <v>0.42168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183.33333333333334</v>
      </c>
      <c r="BN304" s="64">
        <f t="shared" si="49"/>
        <v>184.8</v>
      </c>
      <c r="BO304" s="64">
        <f t="shared" si="50"/>
        <v>0.35612535612535612</v>
      </c>
      <c r="BP304" s="64">
        <f t="shared" si="51"/>
        <v>0.35897435897435903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95</v>
      </c>
      <c r="Y307" s="569">
        <f>IFERROR(Y300/H300,"0")+IFERROR(Y301/H301,"0")+IFERROR(Y302/H302,"0")+IFERROR(Y303/H303,"0")+IFERROR(Y304/H304,"0")+IFERROR(Y305/H305,"0")+IFERROR(Y306/H306,"0")</f>
        <v>96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0.49980000000000002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196</v>
      </c>
      <c r="Y308" s="569">
        <f>IFERROR(SUM(Y300:Y306),"0")</f>
        <v>198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450</v>
      </c>
      <c r="Y319" s="568">
        <f>IFERROR(IF(X319="",0,CEILING((X319/$H319),1)*$H319),"")</f>
        <v>452.4</v>
      </c>
      <c r="Z319" s="36">
        <f>IFERROR(IF(Y319=0,"",ROUNDUP(Y319/H319,0)*0.01898),"")</f>
        <v>1.10084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479.94230769230774</v>
      </c>
      <c r="BN319" s="64">
        <f>IFERROR(Y319*I319/H319,"0")</f>
        <v>482.50200000000001</v>
      </c>
      <c r="BO319" s="64">
        <f>IFERROR(1/J319*(X319/H319),"0")</f>
        <v>0.90144230769230771</v>
      </c>
      <c r="BP319" s="64">
        <f>IFERROR(1/J319*(Y319/H319),"0")</f>
        <v>0.90625</v>
      </c>
    </row>
    <row r="320" spans="1:68" ht="16.5" hidden="1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57.692307692307693</v>
      </c>
      <c r="Y321" s="569">
        <f>IFERROR(Y318/H318,"0")+IFERROR(Y319/H319,"0")+IFERROR(Y320/H320,"0")</f>
        <v>58</v>
      </c>
      <c r="Z321" s="569">
        <f>IFERROR(IF(Z318="",0,Z318),"0")+IFERROR(IF(Z319="",0,Z319),"0")+IFERROR(IF(Z320="",0,Z320),"0")</f>
        <v>1.10084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450</v>
      </c>
      <c r="Y322" s="569">
        <f>IFERROR(SUM(Y318:Y320),"0")</f>
        <v>452.4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350</v>
      </c>
      <c r="Y339" s="568">
        <f>IFERROR(IF(X339="",0,CEILING((X339/$H339),1)*$H339),"")</f>
        <v>350.7</v>
      </c>
      <c r="Z339" s="36">
        <f>IFERROR(IF(Y339=0,"",ROUNDUP(Y339/H339,0)*0.00651),"")</f>
        <v>1.08717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391.99999999999994</v>
      </c>
      <c r="BN339" s="64">
        <f>IFERROR(Y339*I339/H339,"0")</f>
        <v>392.78399999999993</v>
      </c>
      <c r="BO339" s="64">
        <f>IFERROR(1/J339*(X339/H339),"0")</f>
        <v>0.91575091575091572</v>
      </c>
      <c r="BP339" s="64">
        <f>IFERROR(1/J339*(Y339/H339),"0")</f>
        <v>0.91758241758241765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700</v>
      </c>
      <c r="Y340" s="568">
        <f>IFERROR(IF(X340="",0,CEILING((X340/$H340),1)*$H340),"")</f>
        <v>701.4</v>
      </c>
      <c r="Z340" s="36">
        <f>IFERROR(IF(Y340=0,"",ROUNDUP(Y340/H340,0)*0.00651),"")</f>
        <v>2.1743399999999999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780</v>
      </c>
      <c r="BN340" s="64">
        <f>IFERROR(Y340*I340/H340,"0")</f>
        <v>781.56</v>
      </c>
      <c r="BO340" s="64">
        <f>IFERROR(1/J340*(X340/H340),"0")</f>
        <v>1.8315018315018314</v>
      </c>
      <c r="BP340" s="64">
        <f>IFERROR(1/J340*(Y340/H340),"0")</f>
        <v>1.8351648351648353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500</v>
      </c>
      <c r="Y341" s="569">
        <f>IFERROR(Y338/H338,"0")+IFERROR(Y339/H339,"0")+IFERROR(Y340/H340,"0")</f>
        <v>501</v>
      </c>
      <c r="Z341" s="569">
        <f>IFERROR(IF(Z338="",0,Z338),"0")+IFERROR(IF(Z339="",0,Z339),"0")+IFERROR(IF(Z340="",0,Z340),"0")</f>
        <v>3.2615099999999999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1050</v>
      </c>
      <c r="Y342" s="569">
        <f>IFERROR(SUM(Y338:Y340),"0")</f>
        <v>1052.0999999999999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2000</v>
      </c>
      <c r="Y346" s="568">
        <f t="shared" ref="Y346:Y352" si="52">IFERROR(IF(X346="",0,CEILING((X346/$H346),1)*$H346),"")</f>
        <v>2010</v>
      </c>
      <c r="Z346" s="36">
        <f>IFERROR(IF(Y346=0,"",ROUNDUP(Y346/H346,0)*0.02175),"")</f>
        <v>2.9144999999999999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2064</v>
      </c>
      <c r="BN346" s="64">
        <f t="shared" ref="BN346:BN352" si="54">IFERROR(Y346*I346/H346,"0")</f>
        <v>2074.3200000000002</v>
      </c>
      <c r="BO346" s="64">
        <f t="shared" ref="BO346:BO352" si="55">IFERROR(1/J346*(X346/H346),"0")</f>
        <v>2.7777777777777777</v>
      </c>
      <c r="BP346" s="64">
        <f t="shared" ref="BP346:BP352" si="56">IFERROR(1/J346*(Y346/H346),"0")</f>
        <v>2.7916666666666665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1500</v>
      </c>
      <c r="Y347" s="568">
        <f t="shared" si="52"/>
        <v>1500</v>
      </c>
      <c r="Z347" s="36">
        <f>IFERROR(IF(Y347=0,"",ROUNDUP(Y347/H347,0)*0.02175),"")</f>
        <v>2.1749999999999998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1548</v>
      </c>
      <c r="BN347" s="64">
        <f t="shared" si="54"/>
        <v>1548</v>
      </c>
      <c r="BO347" s="64">
        <f t="shared" si="55"/>
        <v>2.083333333333333</v>
      </c>
      <c r="BP347" s="64">
        <f t="shared" si="56"/>
        <v>2.083333333333333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300</v>
      </c>
      <c r="Y348" s="568">
        <f t="shared" si="52"/>
        <v>300</v>
      </c>
      <c r="Z348" s="36">
        <f>IFERROR(IF(Y348=0,"",ROUNDUP(Y348/H348,0)*0.02175),"")</f>
        <v>0.43499999999999994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309.60000000000002</v>
      </c>
      <c r="BN348" s="64">
        <f t="shared" si="54"/>
        <v>309.60000000000002</v>
      </c>
      <c r="BO348" s="64">
        <f t="shared" si="55"/>
        <v>0.41666666666666663</v>
      </c>
      <c r="BP348" s="64">
        <f t="shared" si="56"/>
        <v>0.41666666666666663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253.33333333333334</v>
      </c>
      <c r="Y353" s="569">
        <f>IFERROR(Y346/H346,"0")+IFERROR(Y347/H347,"0")+IFERROR(Y348/H348,"0")+IFERROR(Y349/H349,"0")+IFERROR(Y350/H350,"0")+IFERROR(Y351/H351,"0")+IFERROR(Y352/H352,"0")</f>
        <v>254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5.5244999999999989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3800</v>
      </c>
      <c r="Y354" s="569">
        <f>IFERROR(SUM(Y346:Y352),"0")</f>
        <v>3810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800</v>
      </c>
      <c r="Y356" s="568">
        <f>IFERROR(IF(X356="",0,CEILING((X356/$H356),1)*$H356),"")</f>
        <v>810</v>
      </c>
      <c r="Z356" s="36">
        <f>IFERROR(IF(Y356=0,"",ROUNDUP(Y356/H356,0)*0.02175),"")</f>
        <v>1.1744999999999999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825.6</v>
      </c>
      <c r="BN356" s="64">
        <f>IFERROR(Y356*I356/H356,"0")</f>
        <v>835.92000000000007</v>
      </c>
      <c r="BO356" s="64">
        <f>IFERROR(1/J356*(X356/H356),"0")</f>
        <v>1.1111111111111112</v>
      </c>
      <c r="BP356" s="64">
        <f>IFERROR(1/J356*(Y356/H356),"0")</f>
        <v>1.125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8</v>
      </c>
      <c r="Y357" s="568">
        <f>IFERROR(IF(X357="",0,CEILING((X357/$H357),1)*$H357),"")</f>
        <v>8</v>
      </c>
      <c r="Z357" s="36">
        <f>IFERROR(IF(Y357=0,"",ROUNDUP(Y357/H357,0)*0.00902),"")</f>
        <v>1.804E-2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8.42</v>
      </c>
      <c r="BN357" s="64">
        <f>IFERROR(Y357*I357/H357,"0")</f>
        <v>8.42</v>
      </c>
      <c r="BO357" s="64">
        <f>IFERROR(1/J357*(X357/H357),"0")</f>
        <v>1.5151515151515152E-2</v>
      </c>
      <c r="BP357" s="64">
        <f>IFERROR(1/J357*(Y357/H357),"0")</f>
        <v>1.5151515151515152E-2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55.333333333333336</v>
      </c>
      <c r="Y358" s="569">
        <f>IFERROR(Y356/H356,"0")+IFERROR(Y357/H357,"0")</f>
        <v>56</v>
      </c>
      <c r="Z358" s="569">
        <f>IFERROR(IF(Z356="",0,Z356),"0")+IFERROR(IF(Z357="",0,Z357),"0")</f>
        <v>1.1925399999999999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808</v>
      </c>
      <c r="Y359" s="569">
        <f>IFERROR(SUM(Y356:Y357),"0")</f>
        <v>818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100</v>
      </c>
      <c r="Y362" s="568">
        <f>IFERROR(IF(X362="",0,CEILING((X362/$H362),1)*$H362),"")</f>
        <v>108</v>
      </c>
      <c r="Z362" s="36">
        <f>IFERROR(IF(Y362=0,"",ROUNDUP(Y362/H362,0)*0.01898),"")</f>
        <v>0.22776000000000002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105.76666666666667</v>
      </c>
      <c r="BN362" s="64">
        <f>IFERROR(Y362*I362/H362,"0")</f>
        <v>114.22799999999999</v>
      </c>
      <c r="BO362" s="64">
        <f>IFERROR(1/J362*(X362/H362),"0")</f>
        <v>0.1736111111111111</v>
      </c>
      <c r="BP362" s="64">
        <f>IFERROR(1/J362*(Y362/H362),"0")</f>
        <v>0.1875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11.111111111111111</v>
      </c>
      <c r="Y363" s="569">
        <f>IFERROR(Y361/H361,"0")+IFERROR(Y362/H362,"0")</f>
        <v>12</v>
      </c>
      <c r="Z363" s="569">
        <f>IFERROR(IF(Z361="",0,Z361),"0")+IFERROR(IF(Z362="",0,Z362),"0")</f>
        <v>0.22776000000000002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100</v>
      </c>
      <c r="Y364" s="569">
        <f>IFERROR(SUM(Y361:Y362),"0")</f>
        <v>108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60</v>
      </c>
      <c r="Y382" s="568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6.666666666666667</v>
      </c>
      <c r="Y384" s="569">
        <f>IFERROR(Y382/H382,"0")+IFERROR(Y383/H383,"0")</f>
        <v>7</v>
      </c>
      <c r="Z384" s="569">
        <f>IFERROR(IF(Z382="",0,Z382),"0")+IFERROR(IF(Z383="",0,Z383),"0")</f>
        <v>0.13286000000000001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60</v>
      </c>
      <c r="Y385" s="569">
        <f>IFERROR(SUM(Y382:Y383),"0")</f>
        <v>63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105</v>
      </c>
      <c r="Y398" s="568">
        <f t="shared" si="57"/>
        <v>105</v>
      </c>
      <c r="Z398" s="36">
        <f t="shared" si="62"/>
        <v>0.251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111.5</v>
      </c>
      <c r="BN398" s="64">
        <f t="shared" si="59"/>
        <v>111.5</v>
      </c>
      <c r="BO398" s="64">
        <f t="shared" si="60"/>
        <v>0.21367521367521369</v>
      </c>
      <c r="BP398" s="64">
        <f t="shared" si="61"/>
        <v>0.21367521367521369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14</v>
      </c>
      <c r="Y399" s="568">
        <f t="shared" si="57"/>
        <v>14.700000000000001</v>
      </c>
      <c r="Z399" s="36">
        <f t="shared" si="62"/>
        <v>3.5140000000000005E-2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14.866666666666665</v>
      </c>
      <c r="BN399" s="64">
        <f t="shared" si="59"/>
        <v>15.61</v>
      </c>
      <c r="BO399" s="64">
        <f t="shared" si="60"/>
        <v>2.8490028490028491E-2</v>
      </c>
      <c r="BP399" s="64">
        <f t="shared" si="61"/>
        <v>2.9914529914529919E-2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105</v>
      </c>
      <c r="Y401" s="568">
        <f t="shared" si="57"/>
        <v>105</v>
      </c>
      <c r="Z401" s="36">
        <f t="shared" si="62"/>
        <v>0.251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111.5</v>
      </c>
      <c r="BN401" s="64">
        <f t="shared" si="59"/>
        <v>111.5</v>
      </c>
      <c r="BO401" s="64">
        <f t="shared" si="60"/>
        <v>0.21367521367521369</v>
      </c>
      <c r="BP401" s="64">
        <f t="shared" si="61"/>
        <v>0.21367521367521369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106.66666666666666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107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0.53713999999999995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224</v>
      </c>
      <c r="Y404" s="569">
        <f>IFERROR(SUM(Y393:Y402),"0")</f>
        <v>224.7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60</v>
      </c>
      <c r="Y424" s="568">
        <f>IFERROR(IF(X424="",0,CEILING((X424/$H424),1)*$H424),"")</f>
        <v>60</v>
      </c>
      <c r="Z424" s="36">
        <f>IFERROR(IF(Y424=0,"",ROUNDUP(Y424/H424,0)*0.00651),"")</f>
        <v>0.32550000000000001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105</v>
      </c>
      <c r="BN424" s="64">
        <f>IFERROR(Y424*I424/H424,"0")</f>
        <v>105</v>
      </c>
      <c r="BO424" s="64">
        <f>IFERROR(1/J424*(X424/H424),"0")</f>
        <v>0.27472527472527475</v>
      </c>
      <c r="BP424" s="64">
        <f>IFERROR(1/J424*(Y424/H424),"0")</f>
        <v>0.27472527472527475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50</v>
      </c>
      <c r="Y425" s="569">
        <f>IFERROR(Y424/H424,"0")</f>
        <v>50</v>
      </c>
      <c r="Z425" s="569">
        <f>IFERROR(IF(Z424="",0,Z424),"0")</f>
        <v>0.32550000000000001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60</v>
      </c>
      <c r="Y426" s="569">
        <f>IFERROR(SUM(Y424:Y424),"0")</f>
        <v>60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50</v>
      </c>
      <c r="Y435" s="568">
        <f t="shared" ref="Y435:Y449" si="63">IFERROR(IF(X435="",0,CEILING((X435/$H435),1)*$H435),"")</f>
        <v>52.800000000000004</v>
      </c>
      <c r="Z435" s="36">
        <f t="shared" ref="Z435:Z441" si="64">IFERROR(IF(Y435=0,"",ROUNDUP(Y435/H435,0)*0.01196),"")</f>
        <v>0.1196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53.409090909090907</v>
      </c>
      <c r="BN435" s="64">
        <f t="shared" ref="BN435:BN449" si="66">IFERROR(Y435*I435/H435,"0")</f>
        <v>56.400000000000006</v>
      </c>
      <c r="BO435" s="64">
        <f t="shared" ref="BO435:BO449" si="67">IFERROR(1/J435*(X435/H435),"0")</f>
        <v>9.1054778554778545E-2</v>
      </c>
      <c r="BP435" s="64">
        <f t="shared" ref="BP435:BP449" si="68">IFERROR(1/J435*(Y435/H435),"0")</f>
        <v>9.6153846153846159E-2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100</v>
      </c>
      <c r="Y437" s="568">
        <f t="shared" si="63"/>
        <v>100.32000000000001</v>
      </c>
      <c r="Z437" s="36">
        <f t="shared" si="64"/>
        <v>0.22724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106.81818181818181</v>
      </c>
      <c r="BN437" s="64">
        <f t="shared" si="66"/>
        <v>107.16</v>
      </c>
      <c r="BO437" s="64">
        <f t="shared" si="67"/>
        <v>0.18210955710955709</v>
      </c>
      <c r="BP437" s="64">
        <f t="shared" si="68"/>
        <v>0.18269230769230771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80</v>
      </c>
      <c r="Y440" s="568">
        <f t="shared" si="63"/>
        <v>84.48</v>
      </c>
      <c r="Z440" s="36">
        <f t="shared" si="64"/>
        <v>0.19136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85.454545454545453</v>
      </c>
      <c r="BN440" s="64">
        <f t="shared" si="66"/>
        <v>90.24</v>
      </c>
      <c r="BO440" s="64">
        <f t="shared" si="67"/>
        <v>0.14568764568764569</v>
      </c>
      <c r="BP440" s="64">
        <f t="shared" si="68"/>
        <v>0.15384615384615385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120</v>
      </c>
      <c r="Y448" s="568">
        <f t="shared" si="63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127</v>
      </c>
      <c r="BN448" s="64">
        <f t="shared" si="66"/>
        <v>129.54000000000002</v>
      </c>
      <c r="BO448" s="64">
        <f t="shared" si="67"/>
        <v>0.25252525252525254</v>
      </c>
      <c r="BP448" s="64">
        <f t="shared" si="68"/>
        <v>0.25757575757575757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110.22727272727272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113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1.1515600000000001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470</v>
      </c>
      <c r="Y451" s="569">
        <f>IFERROR(SUM(Y435:Y449),"0")</f>
        <v>482.4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hidden="1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hidden="1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30</v>
      </c>
      <c r="Y460" s="568">
        <f t="shared" si="69"/>
        <v>31.68</v>
      </c>
      <c r="Z460" s="36">
        <f>IFERROR(IF(Y460=0,"",ROUNDUP(Y460/H460,0)*0.01196),"")</f>
        <v>7.1760000000000004E-2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32.04545454545454</v>
      </c>
      <c r="BN460" s="64">
        <f t="shared" si="71"/>
        <v>33.839999999999996</v>
      </c>
      <c r="BO460" s="64">
        <f t="shared" si="72"/>
        <v>5.4632867132867136E-2</v>
      </c>
      <c r="BP460" s="64">
        <f t="shared" si="73"/>
        <v>5.7692307692307696E-2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108</v>
      </c>
      <c r="Y463" s="568">
        <f t="shared" si="69"/>
        <v>110.39999999999999</v>
      </c>
      <c r="Z463" s="36">
        <f>IFERROR(IF(Y463=0,"",ROUNDUP(Y463/H463,0)*0.00902),"")</f>
        <v>0.20746000000000001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155.92499999999998</v>
      </c>
      <c r="BN463" s="64">
        <f t="shared" si="71"/>
        <v>159.38999999999999</v>
      </c>
      <c r="BO463" s="64">
        <f t="shared" si="72"/>
        <v>0.17045454545454547</v>
      </c>
      <c r="BP463" s="64">
        <f t="shared" si="73"/>
        <v>0.17424242424242425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36</v>
      </c>
      <c r="Y465" s="568">
        <f t="shared" si="69"/>
        <v>38.4</v>
      </c>
      <c r="Z465" s="36">
        <f>IFERROR(IF(Y465=0,"",ROUNDUP(Y465/H465,0)*0.00902),"")</f>
        <v>7.2160000000000002E-2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50.175000000000004</v>
      </c>
      <c r="BN465" s="64">
        <f t="shared" si="71"/>
        <v>53.52</v>
      </c>
      <c r="BO465" s="64">
        <f t="shared" si="72"/>
        <v>5.6818181818181823E-2</v>
      </c>
      <c r="BP465" s="64">
        <f t="shared" si="73"/>
        <v>6.0606060606060608E-2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50.833333333333329</v>
      </c>
      <c r="Y466" s="569">
        <f>IFERROR(Y459/H459,"0")+IFERROR(Y460/H460,"0")+IFERROR(Y461/H461,"0")+IFERROR(Y462/H462,"0")+IFERROR(Y463/H463,"0")+IFERROR(Y464/H464,"0")+IFERROR(Y465/H465,"0")</f>
        <v>53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0.54274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254</v>
      </c>
      <c r="Y467" s="569">
        <f>IFERROR(SUM(Y459:Y465),"0")</f>
        <v>264.95999999999998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20</v>
      </c>
      <c r="Y479" s="568">
        <f>IFERROR(IF(X479="",0,CEILING((X479/$H479),1)*$H479),"")</f>
        <v>24</v>
      </c>
      <c r="Z479" s="36">
        <f>IFERROR(IF(Y479=0,"",ROUNDUP(Y479/H479,0)*0.01898),"")</f>
        <v>3.7960000000000001E-2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20.725000000000001</v>
      </c>
      <c r="BN479" s="64">
        <f>IFERROR(Y479*I479/H479,"0")</f>
        <v>24.87</v>
      </c>
      <c r="BO479" s="64">
        <f>IFERROR(1/J479*(X479/H479),"0")</f>
        <v>2.6041666666666668E-2</v>
      </c>
      <c r="BP479" s="64">
        <f>IFERROR(1/J479*(Y479/H479),"0")</f>
        <v>3.125E-2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1.6666666666666667</v>
      </c>
      <c r="Y481" s="569">
        <f>IFERROR(Y477/H477,"0")+IFERROR(Y478/H478,"0")+IFERROR(Y479/H479,"0")+IFERROR(Y480/H480,"0")</f>
        <v>2</v>
      </c>
      <c r="Z481" s="569">
        <f>IFERROR(IF(Z477="",0,Z477),"0")+IFERROR(IF(Z478="",0,Z478),"0")+IFERROR(IF(Z479="",0,Z479),"0")+IFERROR(IF(Z480="",0,Z480),"0")</f>
        <v>3.7960000000000001E-2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20</v>
      </c>
      <c r="Y482" s="569">
        <f>IFERROR(SUM(Y477:Y480),"0")</f>
        <v>24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1000</v>
      </c>
      <c r="Y496" s="568">
        <f>IFERROR(IF(X496="",0,CEILING((X496/$H496),1)*$H496),"")</f>
        <v>1008</v>
      </c>
      <c r="Z496" s="36">
        <f>IFERROR(IF(Y496=0,"",ROUNDUP(Y496/H496,0)*0.01898),"")</f>
        <v>2.1257600000000001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1057.6666666666667</v>
      </c>
      <c r="BN496" s="64">
        <f>IFERROR(Y496*I496/H496,"0")</f>
        <v>1066.1279999999999</v>
      </c>
      <c r="BO496" s="64">
        <f>IFERROR(1/J496*(X496/H496),"0")</f>
        <v>1.7361111111111112</v>
      </c>
      <c r="BP496" s="64">
        <f>IFERROR(1/J496*(Y496/H496),"0")</f>
        <v>1.75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111.11111111111111</v>
      </c>
      <c r="Y498" s="569">
        <f>IFERROR(Y496/H496,"0")+IFERROR(Y497/H497,"0")</f>
        <v>112</v>
      </c>
      <c r="Z498" s="569">
        <f>IFERROR(IF(Z496="",0,Z496),"0")+IFERROR(IF(Z497="",0,Z497),"0")</f>
        <v>2.1257600000000001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1000</v>
      </c>
      <c r="Y499" s="569">
        <f>IFERROR(SUM(Y496:Y497),"0")</f>
        <v>1008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17625.650000000001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17790.640000000003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18757.352175956232</v>
      </c>
      <c r="Y511" s="569">
        <f>IFERROR(SUM(BN22:BN507),"0")</f>
        <v>18933.193000000007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19557.352175956232</v>
      </c>
      <c r="Y513" s="569">
        <f>GrossWeightTotalR+PalletQtyTotalR*25</f>
        <v>19758.193000000007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3841.7106769348147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3871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37.314870000000013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259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614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1541.7</v>
      </c>
      <c r="E520" s="46">
        <f>IFERROR(Y89*1,"0")+IFERROR(Y90*1,"0")+IFERROR(Y91*1,"0")+IFERROR(Y95*1,"0")+IFERROR(Y96*1,"0")+IFERROR(Y97*1,"0")+IFERROR(Y98*1,"0")+IFERROR(Y99*1,"0")+IFERROR(Y100*1,"0")</f>
        <v>1878.3000000000002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2021.3999999999999</v>
      </c>
      <c r="G520" s="46">
        <f>IFERROR(Y131*1,"0")+IFERROR(Y132*1,"0")+IFERROR(Y136*1,"0")+IFERROR(Y137*1,"0")+IFERROR(Y141*1,"0")+IFERROR(Y142*1,"0")</f>
        <v>151.28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411.6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1968.8999999999999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179.2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343.19999999999993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650.4</v>
      </c>
      <c r="S520" s="46">
        <f>IFERROR(Y338*1,"0")+IFERROR(Y339*1,"0")+IFERROR(Y340*1,"0")</f>
        <v>1052.0999999999999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4781</v>
      </c>
      <c r="U520" s="46">
        <f>IFERROR(Y371*1,"0")+IFERROR(Y372*1,"0")+IFERROR(Y373*1,"0")+IFERROR(Y374*1,"0")+IFERROR(Y378*1,"0")+IFERROR(Y382*1,"0")+IFERROR(Y383*1,"0")+IFERROR(Y387*1,"0")</f>
        <v>123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224.7</v>
      </c>
      <c r="W520" s="46">
        <f>IFERROR(Y412*1,"0")+IFERROR(Y416*1,"0")+IFERROR(Y417*1,"0")+IFERROR(Y418*1,"0")+IFERROR(Y419*1,"0")</f>
        <v>10.5</v>
      </c>
      <c r="X520" s="46">
        <f>IFERROR(Y424*1,"0")</f>
        <v>60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747.35999999999979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1032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40,00"/>
        <filter val="1 210,00"/>
        <filter val="1 340,00"/>
        <filter val="1 500,00"/>
        <filter val="1,67"/>
        <filter val="10,50"/>
        <filter val="100,00"/>
        <filter val="105,00"/>
        <filter val="106,67"/>
        <filter val="108,00"/>
        <filter val="11,11"/>
        <filter val="110,23"/>
        <filter val="111,11"/>
        <filter val="12,50"/>
        <filter val="120,00"/>
        <filter val="122,50"/>
        <filter val="13,33"/>
        <filter val="130,19"/>
        <filter val="14,00"/>
        <filter val="140,00"/>
        <filter val="141,67"/>
        <filter val="144,63"/>
        <filter val="157,50"/>
        <filter val="158,52"/>
        <filter val="16,80"/>
        <filter val="160,00"/>
        <filter val="168,00"/>
        <filter val="17 625,65"/>
        <filter val="170,24"/>
        <filter val="175,00"/>
        <filter val="18 757,35"/>
        <filter val="180,00"/>
        <filter val="19 557,35"/>
        <filter val="196,00"/>
        <filter val="2 000,00"/>
        <filter val="2,75"/>
        <filter val="20,00"/>
        <filter val="200,00"/>
        <filter val="209,44"/>
        <filter val="21,00"/>
        <filter val="217,04"/>
        <filter val="22,34"/>
        <filter val="220,00"/>
        <filter val="222,22"/>
        <filter val="224,00"/>
        <filter val="24,50"/>
        <filter val="253,33"/>
        <filter val="254,00"/>
        <filter val="260,00"/>
        <filter val="28,00"/>
        <filter val="3 800,00"/>
        <filter val="3 841,71"/>
        <filter val="3,06"/>
        <filter val="30,00"/>
        <filter val="300,00"/>
        <filter val="31,25"/>
        <filter val="315,00"/>
        <filter val="317,50"/>
        <filter val="32"/>
        <filter val="320,00"/>
        <filter val="322,22"/>
        <filter val="340,00"/>
        <filter val="350,00"/>
        <filter val="36,00"/>
        <filter val="360,00"/>
        <filter val="382,50"/>
        <filter val="39,60"/>
        <filter val="4,17"/>
        <filter val="4,44"/>
        <filter val="40,00"/>
        <filter val="400,00"/>
        <filter val="450,00"/>
        <filter val="470,00"/>
        <filter val="5,00"/>
        <filter val="5,56"/>
        <filter val="50,00"/>
        <filter val="50,83"/>
        <filter val="500,00"/>
        <filter val="504,02"/>
        <filter val="55,33"/>
        <filter val="560,00"/>
        <filter val="57,69"/>
        <filter val="597,00"/>
        <filter val="6,67"/>
        <filter val="60,00"/>
        <filter val="610,00"/>
        <filter val="630,00"/>
        <filter val="650,00"/>
        <filter val="66,00"/>
        <filter val="7,00"/>
        <filter val="70,00"/>
        <filter val="700,00"/>
        <filter val="73,15"/>
        <filter val="75,00"/>
        <filter val="8,00"/>
        <filter val="8,33"/>
        <filter val="8,40"/>
        <filter val="8,75"/>
        <filter val="80,00"/>
        <filter val="800,00"/>
        <filter val="808,00"/>
        <filter val="810,00"/>
        <filter val="82,50"/>
        <filter val="830,00"/>
        <filter val="90,00"/>
        <filter val="900,00"/>
        <filter val="95,00"/>
        <filter val="965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