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C6DEF3-5749-4544-BAA4-E2897EDB32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Z445" i="1" s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BP438" i="1" s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1" i="1"/>
  <c r="X430" i="1"/>
  <c r="BO429" i="1"/>
  <c r="BM429" i="1"/>
  <c r="Y429" i="1"/>
  <c r="Y431" i="1" s="1"/>
  <c r="P429" i="1"/>
  <c r="X426" i="1"/>
  <c r="X425" i="1"/>
  <c r="BO424" i="1"/>
  <c r="BM424" i="1"/>
  <c r="Y424" i="1"/>
  <c r="X520" i="1" s="1"/>
  <c r="P424" i="1"/>
  <c r="X421" i="1"/>
  <c r="X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U520" i="1" s="1"/>
  <c r="P371" i="1"/>
  <c r="X368" i="1"/>
  <c r="X367" i="1"/>
  <c r="BO366" i="1"/>
  <c r="BM366" i="1"/>
  <c r="Y366" i="1"/>
  <c r="Y367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X359" i="1"/>
  <c r="X358" i="1"/>
  <c r="BO357" i="1"/>
  <c r="BM357" i="1"/>
  <c r="Y357" i="1"/>
  <c r="P357" i="1"/>
  <c r="BO356" i="1"/>
  <c r="BM356" i="1"/>
  <c r="Y356" i="1"/>
  <c r="Y359" i="1" s="1"/>
  <c r="P356" i="1"/>
  <c r="X354" i="1"/>
  <c r="X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2" i="1"/>
  <c r="X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S520" i="1" s="1"/>
  <c r="P338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BO324" i="1"/>
  <c r="BM324" i="1"/>
  <c r="Y324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BP319" i="1" s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X298" i="1"/>
  <c r="X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P291" i="1"/>
  <c r="X288" i="1"/>
  <c r="X287" i="1"/>
  <c r="BO286" i="1"/>
  <c r="BM286" i="1"/>
  <c r="Y286" i="1"/>
  <c r="Q520" i="1" s="1"/>
  <c r="P286" i="1"/>
  <c r="X283" i="1"/>
  <c r="X282" i="1"/>
  <c r="BO281" i="1"/>
  <c r="BM281" i="1"/>
  <c r="Y281" i="1"/>
  <c r="Y282" i="1" s="1"/>
  <c r="P281" i="1"/>
  <c r="X279" i="1"/>
  <c r="X278" i="1"/>
  <c r="BO277" i="1"/>
  <c r="BM277" i="1"/>
  <c r="Y277" i="1"/>
  <c r="P520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Y232" i="1" s="1"/>
  <c r="P226" i="1"/>
  <c r="BP225" i="1"/>
  <c r="BO225" i="1"/>
  <c r="BN225" i="1"/>
  <c r="BM225" i="1"/>
  <c r="Z225" i="1"/>
  <c r="Y225" i="1"/>
  <c r="P225" i="1"/>
  <c r="X222" i="1"/>
  <c r="Y221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Z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J520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BP153" i="1" s="1"/>
  <c r="P153" i="1"/>
  <c r="BO152" i="1"/>
  <c r="BM152" i="1"/>
  <c r="Y152" i="1"/>
  <c r="BP152" i="1" s="1"/>
  <c r="P152" i="1"/>
  <c r="BO151" i="1"/>
  <c r="BM151" i="1"/>
  <c r="Y151" i="1"/>
  <c r="Y155" i="1" s="1"/>
  <c r="P151" i="1"/>
  <c r="X149" i="1"/>
  <c r="X148" i="1"/>
  <c r="BO147" i="1"/>
  <c r="BM147" i="1"/>
  <c r="Y147" i="1"/>
  <c r="H520" i="1" s="1"/>
  <c r="P147" i="1"/>
  <c r="X144" i="1"/>
  <c r="X143" i="1"/>
  <c r="BO142" i="1"/>
  <c r="BM142" i="1"/>
  <c r="Y142" i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F520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0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X514" i="1" s="1"/>
  <c r="BO22" i="1"/>
  <c r="BM22" i="1"/>
  <c r="X511" i="1" s="1"/>
  <c r="Y22" i="1"/>
  <c r="H10" i="1"/>
  <c r="A9" i="1"/>
  <c r="A10" i="1" s="1"/>
  <c r="D7" i="1"/>
  <c r="Q6" i="1"/>
  <c r="P2" i="1"/>
  <c r="BP30" i="1" l="1"/>
  <c r="BN30" i="1"/>
  <c r="BP57" i="1"/>
  <c r="BN57" i="1"/>
  <c r="Z57" i="1"/>
  <c r="BP90" i="1"/>
  <c r="BN90" i="1"/>
  <c r="Z90" i="1"/>
  <c r="BP108" i="1"/>
  <c r="BN108" i="1"/>
  <c r="Z108" i="1"/>
  <c r="BP141" i="1"/>
  <c r="BN141" i="1"/>
  <c r="Z141" i="1"/>
  <c r="BP191" i="1"/>
  <c r="BN191" i="1"/>
  <c r="Z191" i="1"/>
  <c r="BP254" i="1"/>
  <c r="BN254" i="1"/>
  <c r="Z254" i="1"/>
  <c r="BP304" i="1"/>
  <c r="BN304" i="1"/>
  <c r="Z304" i="1"/>
  <c r="BP332" i="1"/>
  <c r="BN332" i="1"/>
  <c r="Z332" i="1"/>
  <c r="BP374" i="1"/>
  <c r="BN374" i="1"/>
  <c r="Z374" i="1"/>
  <c r="Y413" i="1"/>
  <c r="BP412" i="1"/>
  <c r="BN412" i="1"/>
  <c r="Z412" i="1"/>
  <c r="Z413" i="1" s="1"/>
  <c r="BP416" i="1"/>
  <c r="BN416" i="1"/>
  <c r="Z416" i="1"/>
  <c r="BP464" i="1"/>
  <c r="BN464" i="1"/>
  <c r="Z464" i="1"/>
  <c r="BP492" i="1"/>
  <c r="BN492" i="1"/>
  <c r="Z492" i="1"/>
  <c r="Z30" i="1"/>
  <c r="BP75" i="1"/>
  <c r="BN75" i="1"/>
  <c r="Z75" i="1"/>
  <c r="BP95" i="1"/>
  <c r="BN95" i="1"/>
  <c r="Z95" i="1"/>
  <c r="BP120" i="1"/>
  <c r="BN120" i="1"/>
  <c r="Z120" i="1"/>
  <c r="BP168" i="1"/>
  <c r="BN168" i="1"/>
  <c r="Z168" i="1"/>
  <c r="BP203" i="1"/>
  <c r="BN203" i="1"/>
  <c r="Z203" i="1"/>
  <c r="BP229" i="1"/>
  <c r="BN229" i="1"/>
  <c r="Z229" i="1"/>
  <c r="R520" i="1"/>
  <c r="BP294" i="1"/>
  <c r="BN294" i="1"/>
  <c r="Z294" i="1"/>
  <c r="BP314" i="1"/>
  <c r="BN314" i="1"/>
  <c r="Z314" i="1"/>
  <c r="BP351" i="1"/>
  <c r="BN351" i="1"/>
  <c r="Z351" i="1"/>
  <c r="BP397" i="1"/>
  <c r="BN397" i="1"/>
  <c r="Z397" i="1"/>
  <c r="BP448" i="1"/>
  <c r="BN448" i="1"/>
  <c r="Z448" i="1"/>
  <c r="Y494" i="1"/>
  <c r="Y493" i="1"/>
  <c r="BP491" i="1"/>
  <c r="BN491" i="1"/>
  <c r="Z491" i="1"/>
  <c r="Z493" i="1" s="1"/>
  <c r="Y65" i="1"/>
  <c r="Y102" i="1"/>
  <c r="Y144" i="1"/>
  <c r="Y194" i="1"/>
  <c r="Y204" i="1"/>
  <c r="BP302" i="1"/>
  <c r="BN302" i="1"/>
  <c r="Z302" i="1"/>
  <c r="BP312" i="1"/>
  <c r="BN312" i="1"/>
  <c r="Z312" i="1"/>
  <c r="BP326" i="1"/>
  <c r="BN326" i="1"/>
  <c r="Z326" i="1"/>
  <c r="BP349" i="1"/>
  <c r="BN349" i="1"/>
  <c r="Z349" i="1"/>
  <c r="BP372" i="1"/>
  <c r="Z372" i="1"/>
  <c r="BP395" i="1"/>
  <c r="BN395" i="1"/>
  <c r="Z395" i="1"/>
  <c r="BP407" i="1"/>
  <c r="BN407" i="1"/>
  <c r="Z407" i="1"/>
  <c r="BP446" i="1"/>
  <c r="BN446" i="1"/>
  <c r="Z446" i="1"/>
  <c r="BP462" i="1"/>
  <c r="BN462" i="1"/>
  <c r="Z462" i="1"/>
  <c r="Y482" i="1"/>
  <c r="Y481" i="1"/>
  <c r="BP477" i="1"/>
  <c r="BN477" i="1"/>
  <c r="Z477" i="1"/>
  <c r="BP479" i="1"/>
  <c r="BN479" i="1"/>
  <c r="Z479" i="1"/>
  <c r="BP502" i="1"/>
  <c r="BN502" i="1"/>
  <c r="Z502" i="1"/>
  <c r="B520" i="1"/>
  <c r="X512" i="1"/>
  <c r="X513" i="1" s="1"/>
  <c r="X510" i="1"/>
  <c r="Y33" i="1"/>
  <c r="Z28" i="1"/>
  <c r="BN28" i="1"/>
  <c r="Z42" i="1"/>
  <c r="BN42" i="1"/>
  <c r="Z55" i="1"/>
  <c r="BN55" i="1"/>
  <c r="Z61" i="1"/>
  <c r="BN61" i="1"/>
  <c r="BP61" i="1"/>
  <c r="Z69" i="1"/>
  <c r="BN69" i="1"/>
  <c r="Z77" i="1"/>
  <c r="BN77" i="1"/>
  <c r="Z83" i="1"/>
  <c r="BN83" i="1"/>
  <c r="E520" i="1"/>
  <c r="Y101" i="1"/>
  <c r="Z97" i="1"/>
  <c r="BN97" i="1"/>
  <c r="Z106" i="1"/>
  <c r="BN106" i="1"/>
  <c r="Z112" i="1"/>
  <c r="BN112" i="1"/>
  <c r="BP112" i="1"/>
  <c r="Y115" i="1"/>
  <c r="Z118" i="1"/>
  <c r="BN118" i="1"/>
  <c r="BP118" i="1"/>
  <c r="Y123" i="1"/>
  <c r="Z126" i="1"/>
  <c r="BN126" i="1"/>
  <c r="Z137" i="1"/>
  <c r="BN137" i="1"/>
  <c r="Y143" i="1"/>
  <c r="Z152" i="1"/>
  <c r="BN152" i="1"/>
  <c r="I520" i="1"/>
  <c r="Y173" i="1"/>
  <c r="Z166" i="1"/>
  <c r="BN166" i="1"/>
  <c r="Z170" i="1"/>
  <c r="BN170" i="1"/>
  <c r="Y179" i="1"/>
  <c r="Z187" i="1"/>
  <c r="BN187" i="1"/>
  <c r="Y193" i="1"/>
  <c r="Z197" i="1"/>
  <c r="BN197" i="1"/>
  <c r="Z201" i="1"/>
  <c r="BN201" i="1"/>
  <c r="Z207" i="1"/>
  <c r="BN207" i="1"/>
  <c r="Z211" i="1"/>
  <c r="BN211" i="1"/>
  <c r="Z214" i="1"/>
  <c r="BN214" i="1"/>
  <c r="Z227" i="1"/>
  <c r="BN227" i="1"/>
  <c r="Z231" i="1"/>
  <c r="BN231" i="1"/>
  <c r="Y237" i="1"/>
  <c r="Y249" i="1"/>
  <c r="Z247" i="1"/>
  <c r="BN247" i="1"/>
  <c r="L520" i="1"/>
  <c r="Z256" i="1"/>
  <c r="BN256" i="1"/>
  <c r="M520" i="1"/>
  <c r="O520" i="1"/>
  <c r="Z292" i="1"/>
  <c r="BN292" i="1"/>
  <c r="Z296" i="1"/>
  <c r="BN296" i="1"/>
  <c r="BP306" i="1"/>
  <c r="BN306" i="1"/>
  <c r="Z306" i="1"/>
  <c r="Y322" i="1"/>
  <c r="BP318" i="1"/>
  <c r="BN318" i="1"/>
  <c r="Z318" i="1"/>
  <c r="BP339" i="1"/>
  <c r="BN339" i="1"/>
  <c r="Z339" i="1"/>
  <c r="BP357" i="1"/>
  <c r="BN357" i="1"/>
  <c r="Z357" i="1"/>
  <c r="BN378" i="1"/>
  <c r="Z378" i="1"/>
  <c r="Z379" i="1" s="1"/>
  <c r="BP383" i="1"/>
  <c r="BN383" i="1"/>
  <c r="Z383" i="1"/>
  <c r="BP399" i="1"/>
  <c r="BN399" i="1"/>
  <c r="Z399" i="1"/>
  <c r="BP418" i="1"/>
  <c r="BN418" i="1"/>
  <c r="Z418" i="1"/>
  <c r="BP454" i="1"/>
  <c r="BN454" i="1"/>
  <c r="Z454" i="1"/>
  <c r="BP470" i="1"/>
  <c r="BN470" i="1"/>
  <c r="Z470" i="1"/>
  <c r="BP478" i="1"/>
  <c r="BN478" i="1"/>
  <c r="Z478" i="1"/>
  <c r="BP480" i="1"/>
  <c r="BN480" i="1"/>
  <c r="Z480" i="1"/>
  <c r="Y504" i="1"/>
  <c r="Y503" i="1"/>
  <c r="BP501" i="1"/>
  <c r="BN501" i="1"/>
  <c r="Z501" i="1"/>
  <c r="Z503" i="1" s="1"/>
  <c r="Y308" i="1"/>
  <c r="Y316" i="1"/>
  <c r="Y328" i="1"/>
  <c r="Y334" i="1"/>
  <c r="T520" i="1"/>
  <c r="Y363" i="1"/>
  <c r="W520" i="1"/>
  <c r="Y421" i="1"/>
  <c r="Y451" i="1"/>
  <c r="Y467" i="1"/>
  <c r="Y489" i="1"/>
  <c r="F9" i="1"/>
  <c r="J9" i="1"/>
  <c r="F10" i="1"/>
  <c r="Y24" i="1"/>
  <c r="Z27" i="1"/>
  <c r="BN27" i="1"/>
  <c r="Z29" i="1"/>
  <c r="BN29" i="1"/>
  <c r="Z31" i="1"/>
  <c r="BN31" i="1"/>
  <c r="Y32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Z54" i="1"/>
  <c r="BN54" i="1"/>
  <c r="Z56" i="1"/>
  <c r="BN56" i="1"/>
  <c r="BP62" i="1"/>
  <c r="BN62" i="1"/>
  <c r="Z62" i="1"/>
  <c r="BP70" i="1"/>
  <c r="BN70" i="1"/>
  <c r="Z70" i="1"/>
  <c r="Y81" i="1"/>
  <c r="BP74" i="1"/>
  <c r="BN74" i="1"/>
  <c r="Z74" i="1"/>
  <c r="BP78" i="1"/>
  <c r="BN78" i="1"/>
  <c r="Z78" i="1"/>
  <c r="Y85" i="1"/>
  <c r="H9" i="1"/>
  <c r="Z22" i="1"/>
  <c r="Z23" i="1" s="1"/>
  <c r="BN22" i="1"/>
  <c r="BP22" i="1"/>
  <c r="Y23" i="1"/>
  <c r="Y45" i="1"/>
  <c r="D520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Z89" i="1"/>
  <c r="Z92" i="1" s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BP113" i="1"/>
  <c r="Z119" i="1"/>
  <c r="Z122" i="1" s="1"/>
  <c r="BN119" i="1"/>
  <c r="BP119" i="1"/>
  <c r="Z121" i="1"/>
  <c r="BN121" i="1"/>
  <c r="Z125" i="1"/>
  <c r="BN125" i="1"/>
  <c r="BP125" i="1"/>
  <c r="Y128" i="1"/>
  <c r="G520" i="1"/>
  <c r="Z132" i="1"/>
  <c r="Z133" i="1" s="1"/>
  <c r="BN132" i="1"/>
  <c r="BP132" i="1"/>
  <c r="Y133" i="1"/>
  <c r="Z136" i="1"/>
  <c r="Z138" i="1" s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BN151" i="1"/>
  <c r="BP151" i="1"/>
  <c r="Z153" i="1"/>
  <c r="BN153" i="1"/>
  <c r="Y154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BN175" i="1"/>
  <c r="BP175" i="1"/>
  <c r="Z177" i="1"/>
  <c r="BN177" i="1"/>
  <c r="Y178" i="1"/>
  <c r="Z181" i="1"/>
  <c r="Z182" i="1" s="1"/>
  <c r="BN181" i="1"/>
  <c r="BP181" i="1"/>
  <c r="Y182" i="1"/>
  <c r="Z186" i="1"/>
  <c r="BN186" i="1"/>
  <c r="BP186" i="1"/>
  <c r="Y189" i="1"/>
  <c r="Z192" i="1"/>
  <c r="Z193" i="1" s="1"/>
  <c r="BN192" i="1"/>
  <c r="BP192" i="1"/>
  <c r="Z196" i="1"/>
  <c r="Z204" i="1" s="1"/>
  <c r="BN196" i="1"/>
  <c r="BP196" i="1"/>
  <c r="Z198" i="1"/>
  <c r="BN198" i="1"/>
  <c r="Z200" i="1"/>
  <c r="BN200" i="1"/>
  <c r="Z202" i="1"/>
  <c r="BN202" i="1"/>
  <c r="Y205" i="1"/>
  <c r="Y216" i="1"/>
  <c r="Z208" i="1"/>
  <c r="BN208" i="1"/>
  <c r="Z210" i="1"/>
  <c r="BN210" i="1"/>
  <c r="Z212" i="1"/>
  <c r="BN212" i="1"/>
  <c r="BP213" i="1"/>
  <c r="BN213" i="1"/>
  <c r="BP215" i="1"/>
  <c r="BN215" i="1"/>
  <c r="Z215" i="1"/>
  <c r="Y217" i="1"/>
  <c r="Y222" i="1"/>
  <c r="BP219" i="1"/>
  <c r="BN219" i="1"/>
  <c r="Z219" i="1"/>
  <c r="Z221" i="1" s="1"/>
  <c r="BP228" i="1"/>
  <c r="BN228" i="1"/>
  <c r="Z228" i="1"/>
  <c r="Y93" i="1"/>
  <c r="Y109" i="1"/>
  <c r="Y149" i="1"/>
  <c r="Y161" i="1"/>
  <c r="Y188" i="1"/>
  <c r="BP226" i="1"/>
  <c r="BN226" i="1"/>
  <c r="Z226" i="1"/>
  <c r="BP230" i="1"/>
  <c r="BN230" i="1"/>
  <c r="Z230" i="1"/>
  <c r="Z232" i="1" s="1"/>
  <c r="Y238" i="1"/>
  <c r="Y250" i="1"/>
  <c r="Y259" i="1"/>
  <c r="Y267" i="1"/>
  <c r="Y274" i="1"/>
  <c r="Y279" i="1"/>
  <c r="Y283" i="1"/>
  <c r="Y288" i="1"/>
  <c r="Y297" i="1"/>
  <c r="Y307" i="1"/>
  <c r="Y315" i="1"/>
  <c r="Y321" i="1"/>
  <c r="Y329" i="1"/>
  <c r="Y335" i="1"/>
  <c r="Y342" i="1"/>
  <c r="Y354" i="1"/>
  <c r="Y358" i="1"/>
  <c r="Y364" i="1"/>
  <c r="Y368" i="1"/>
  <c r="BN372" i="1"/>
  <c r="Y375" i="1"/>
  <c r="K520" i="1"/>
  <c r="Y233" i="1"/>
  <c r="Z236" i="1"/>
  <c r="Z237" i="1" s="1"/>
  <c r="BN236" i="1"/>
  <c r="Z246" i="1"/>
  <c r="BN246" i="1"/>
  <c r="Z248" i="1"/>
  <c r="BN248" i="1"/>
  <c r="Z253" i="1"/>
  <c r="BN253" i="1"/>
  <c r="BP253" i="1"/>
  <c r="Z255" i="1"/>
  <c r="BN255" i="1"/>
  <c r="Z257" i="1"/>
  <c r="BN257" i="1"/>
  <c r="Y258" i="1"/>
  <c r="Z262" i="1"/>
  <c r="BN262" i="1"/>
  <c r="BP262" i="1"/>
  <c r="Z264" i="1"/>
  <c r="BN264" i="1"/>
  <c r="Z265" i="1"/>
  <c r="BN265" i="1"/>
  <c r="Y266" i="1"/>
  <c r="Z270" i="1"/>
  <c r="BN270" i="1"/>
  <c r="BP270" i="1"/>
  <c r="Z272" i="1"/>
  <c r="BN272" i="1"/>
  <c r="Y273" i="1"/>
  <c r="Z277" i="1"/>
  <c r="Z278" i="1" s="1"/>
  <c r="BN277" i="1"/>
  <c r="BP277" i="1"/>
  <c r="Y278" i="1"/>
  <c r="Z281" i="1"/>
  <c r="Z282" i="1" s="1"/>
  <c r="BN281" i="1"/>
  <c r="BP281" i="1"/>
  <c r="Z286" i="1"/>
  <c r="Z287" i="1" s="1"/>
  <c r="BN286" i="1"/>
  <c r="BP286" i="1"/>
  <c r="Y287" i="1"/>
  <c r="Z291" i="1"/>
  <c r="BN291" i="1"/>
  <c r="BP291" i="1"/>
  <c r="Z293" i="1"/>
  <c r="BN293" i="1"/>
  <c r="Z295" i="1"/>
  <c r="BN295" i="1"/>
  <c r="Y298" i="1"/>
  <c r="Z301" i="1"/>
  <c r="BN301" i="1"/>
  <c r="Z303" i="1"/>
  <c r="BN303" i="1"/>
  <c r="Z305" i="1"/>
  <c r="BN305" i="1"/>
  <c r="Z311" i="1"/>
  <c r="BN311" i="1"/>
  <c r="Z313" i="1"/>
  <c r="BN313" i="1"/>
  <c r="Z319" i="1"/>
  <c r="BN319" i="1"/>
  <c r="Z324" i="1"/>
  <c r="BN324" i="1"/>
  <c r="BP324" i="1"/>
  <c r="Z325" i="1"/>
  <c r="BN325" i="1"/>
  <c r="Z327" i="1"/>
  <c r="BN327" i="1"/>
  <c r="Z331" i="1"/>
  <c r="BN331" i="1"/>
  <c r="BP331" i="1"/>
  <c r="Z333" i="1"/>
  <c r="BN333" i="1"/>
  <c r="Z338" i="1"/>
  <c r="BN338" i="1"/>
  <c r="BP338" i="1"/>
  <c r="Z340" i="1"/>
  <c r="BN340" i="1"/>
  <c r="Y341" i="1"/>
  <c r="Z346" i="1"/>
  <c r="BN346" i="1"/>
  <c r="BP346" i="1"/>
  <c r="Z348" i="1"/>
  <c r="BN348" i="1"/>
  <c r="Z350" i="1"/>
  <c r="BN350" i="1"/>
  <c r="Z352" i="1"/>
  <c r="BN352" i="1"/>
  <c r="Y353" i="1"/>
  <c r="Z356" i="1"/>
  <c r="BN356" i="1"/>
  <c r="BP356" i="1"/>
  <c r="Z362" i="1"/>
  <c r="Z363" i="1" s="1"/>
  <c r="BN362" i="1"/>
  <c r="Z366" i="1"/>
  <c r="Z367" i="1" s="1"/>
  <c r="BN366" i="1"/>
  <c r="BP366" i="1"/>
  <c r="Z371" i="1"/>
  <c r="BN371" i="1"/>
  <c r="BP371" i="1"/>
  <c r="Z373" i="1"/>
  <c r="BN373" i="1"/>
  <c r="Y376" i="1"/>
  <c r="Y379" i="1"/>
  <c r="BP378" i="1"/>
  <c r="Y380" i="1"/>
  <c r="Y385" i="1"/>
  <c r="BP382" i="1"/>
  <c r="BN382" i="1"/>
  <c r="Z382" i="1"/>
  <c r="Z384" i="1" s="1"/>
  <c r="V520" i="1"/>
  <c r="Z394" i="1"/>
  <c r="BN394" i="1"/>
  <c r="Z396" i="1"/>
  <c r="BN396" i="1"/>
  <c r="Z398" i="1"/>
  <c r="BN398" i="1"/>
  <c r="Z400" i="1"/>
  <c r="BN400" i="1"/>
  <c r="Z402" i="1"/>
  <c r="BN402" i="1"/>
  <c r="Y403" i="1"/>
  <c r="Z406" i="1"/>
  <c r="Z408" i="1" s="1"/>
  <c r="BN406" i="1"/>
  <c r="BP406" i="1"/>
  <c r="Y409" i="1"/>
  <c r="Y414" i="1"/>
  <c r="Z417" i="1"/>
  <c r="BN417" i="1"/>
  <c r="Z419" i="1"/>
  <c r="BN419" i="1"/>
  <c r="Y420" i="1"/>
  <c r="Z424" i="1"/>
  <c r="Z425" i="1" s="1"/>
  <c r="BN424" i="1"/>
  <c r="BP424" i="1"/>
  <c r="Y425" i="1"/>
  <c r="Z429" i="1"/>
  <c r="Z430" i="1" s="1"/>
  <c r="BN429" i="1"/>
  <c r="BP429" i="1"/>
  <c r="Y430" i="1"/>
  <c r="Z435" i="1"/>
  <c r="BN435" i="1"/>
  <c r="BP435" i="1"/>
  <c r="Z437" i="1"/>
  <c r="BN437" i="1"/>
  <c r="Z438" i="1"/>
  <c r="BN438" i="1"/>
  <c r="Z440" i="1"/>
  <c r="BN440" i="1"/>
  <c r="Z442" i="1"/>
  <c r="BN442" i="1"/>
  <c r="Z444" i="1"/>
  <c r="BN444" i="1"/>
  <c r="BP449" i="1"/>
  <c r="BN449" i="1"/>
  <c r="Z449" i="1"/>
  <c r="Y456" i="1"/>
  <c r="BP453" i="1"/>
  <c r="BN453" i="1"/>
  <c r="Z453" i="1"/>
  <c r="BP461" i="1"/>
  <c r="BN461" i="1"/>
  <c r="Z461" i="1"/>
  <c r="BP465" i="1"/>
  <c r="BN465" i="1"/>
  <c r="Z465" i="1"/>
  <c r="Y472" i="1"/>
  <c r="BP469" i="1"/>
  <c r="BN469" i="1"/>
  <c r="Z469" i="1"/>
  <c r="BP485" i="1"/>
  <c r="BN485" i="1"/>
  <c r="Z485" i="1"/>
  <c r="BP487" i="1"/>
  <c r="BN487" i="1"/>
  <c r="Z487" i="1"/>
  <c r="Y498" i="1"/>
  <c r="BP496" i="1"/>
  <c r="BN496" i="1"/>
  <c r="Z496" i="1"/>
  <c r="Y520" i="1"/>
  <c r="Y404" i="1"/>
  <c r="Y426" i="1"/>
  <c r="Z520" i="1"/>
  <c r="Y450" i="1"/>
  <c r="Z439" i="1"/>
  <c r="BN439" i="1"/>
  <c r="Z441" i="1"/>
  <c r="BN441" i="1"/>
  <c r="Z443" i="1"/>
  <c r="BN443" i="1"/>
  <c r="BP445" i="1"/>
  <c r="BN445" i="1"/>
  <c r="BP447" i="1"/>
  <c r="BN447" i="1"/>
  <c r="Z447" i="1"/>
  <c r="BP455" i="1"/>
  <c r="BN455" i="1"/>
  <c r="Z455" i="1"/>
  <c r="Y457" i="1"/>
  <c r="Y466" i="1"/>
  <c r="BP459" i="1"/>
  <c r="BN459" i="1"/>
  <c r="Z459" i="1"/>
  <c r="BP463" i="1"/>
  <c r="BN463" i="1"/>
  <c r="Z463" i="1"/>
  <c r="BP471" i="1"/>
  <c r="BN471" i="1"/>
  <c r="Z471" i="1"/>
  <c r="Y473" i="1"/>
  <c r="Y488" i="1"/>
  <c r="BP484" i="1"/>
  <c r="BN484" i="1"/>
  <c r="Z484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AA520" i="1"/>
  <c r="Z249" i="1" l="1"/>
  <c r="Z32" i="1"/>
  <c r="Z481" i="1"/>
  <c r="Z466" i="1"/>
  <c r="Z498" i="1"/>
  <c r="Z456" i="1"/>
  <c r="Z420" i="1"/>
  <c r="Z403" i="1"/>
  <c r="Z375" i="1"/>
  <c r="Z358" i="1"/>
  <c r="Z353" i="1"/>
  <c r="Z341" i="1"/>
  <c r="Z328" i="1"/>
  <c r="Z321" i="1"/>
  <c r="Z315" i="1"/>
  <c r="Z307" i="1"/>
  <c r="Z297" i="1"/>
  <c r="Z216" i="1"/>
  <c r="Z188" i="1"/>
  <c r="Z127" i="1"/>
  <c r="Z115" i="1"/>
  <c r="Z71" i="1"/>
  <c r="Z472" i="1"/>
  <c r="Y514" i="1"/>
  <c r="Y511" i="1"/>
  <c r="Z65" i="1"/>
  <c r="Z58" i="1"/>
  <c r="Z44" i="1"/>
  <c r="Y510" i="1"/>
  <c r="Z488" i="1"/>
  <c r="Z450" i="1"/>
  <c r="Z334" i="1"/>
  <c r="Z273" i="1"/>
  <c r="Z266" i="1"/>
  <c r="Z258" i="1"/>
  <c r="Z178" i="1"/>
  <c r="Z172" i="1"/>
  <c r="Z154" i="1"/>
  <c r="Z109" i="1"/>
  <c r="Y512" i="1"/>
  <c r="Z80" i="1"/>
  <c r="Z515" i="1" l="1"/>
  <c r="Y513" i="1"/>
</calcChain>
</file>

<file path=xl/sharedStrings.xml><?xml version="1.0" encoding="utf-8"?>
<sst xmlns="http://schemas.openxmlformats.org/spreadsheetml/2006/main" count="2283" uniqueCount="831">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</sst>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830</v>
      </c>
      <c r="I5" s="812"/>
      <c r="J5" s="812"/>
      <c r="K5" s="812"/>
      <c r="L5" s="812"/>
      <c r="M5" s="650"/>
      <c r="N5" s="58"/>
      <c r="P5" s="24" t="s">
        <v>10</v>
      </c>
      <c r="Q5" s="882">
        <v>45866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807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Понедельник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5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/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19</v>
      </c>
      <c r="Q8" s="706">
        <v>0.41666666666666669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20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52"/>
      <c r="R10" s="753"/>
      <c r="U10" s="24" t="s">
        <v>22</v>
      </c>
      <c r="V10" s="615" t="s">
        <v>23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9"/>
      <c r="R11" s="690"/>
      <c r="U11" s="24" t="s">
        <v>26</v>
      </c>
      <c r="V11" s="764" t="s">
        <v>27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34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15" t="s">
        <v>37</v>
      </c>
      <c r="D17" s="617" t="s">
        <v>38</v>
      </c>
      <c r="E17" s="666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65"/>
      <c r="R17" s="665"/>
      <c r="S17" s="665"/>
      <c r="T17" s="666"/>
      <c r="U17" s="900" t="s">
        <v>50</v>
      </c>
      <c r="V17" s="578"/>
      <c r="W17" s="617" t="s">
        <v>51</v>
      </c>
      <c r="X17" s="617" t="s">
        <v>52</v>
      </c>
      <c r="Y17" s="898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4"/>
      <c r="AF17" s="865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hidden="1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hidden="1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95</v>
      </c>
      <c r="Y53" s="568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98.826388888888886</v>
      </c>
      <c r="BN53" s="64">
        <f t="shared" si="8"/>
        <v>101.11499999999998</v>
      </c>
      <c r="BO53" s="64">
        <f t="shared" si="9"/>
        <v>0.13744212962962962</v>
      </c>
      <c r="BP53" s="64">
        <f t="shared" si="10"/>
        <v>0.140625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51</v>
      </c>
      <c r="Y55" s="568">
        <f t="shared" si="6"/>
        <v>52</v>
      </c>
      <c r="Z55" s="36">
        <f>IFERROR(IF(Y55=0,"",ROUNDUP(Y55/H55,0)*0.00902),"")</f>
        <v>0.11726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53.677500000000002</v>
      </c>
      <c r="BN55" s="64">
        <f t="shared" si="8"/>
        <v>54.73</v>
      </c>
      <c r="BO55" s="64">
        <f t="shared" si="9"/>
        <v>9.6590909090909088E-2</v>
      </c>
      <c r="BP55" s="64">
        <f t="shared" si="10"/>
        <v>9.8484848484848481E-2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21.546296296296298</v>
      </c>
      <c r="Y58" s="569">
        <f>IFERROR(Y52/H52,"0")+IFERROR(Y53/H53,"0")+IFERROR(Y54/H54,"0")+IFERROR(Y55/H55,"0")+IFERROR(Y56/H56,"0")+IFERROR(Y57/H57,"0")</f>
        <v>22</v>
      </c>
      <c r="Z58" s="569">
        <f>IFERROR(IF(Z52="",0,Z52),"0")+IFERROR(IF(Z53="",0,Z53),"0")+IFERROR(IF(Z54="",0,Z54),"0")+IFERROR(IF(Z55="",0,Z55),"0")+IFERROR(IF(Z56="",0,Z56),"0")+IFERROR(IF(Z57="",0,Z57),"0")</f>
        <v>0.28808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146</v>
      </c>
      <c r="Y59" s="569">
        <f>IFERROR(SUM(Y52:Y57),"0")</f>
        <v>149.19999999999999</v>
      </c>
      <c r="Z59" s="37"/>
      <c r="AA59" s="570"/>
      <c r="AB59" s="570"/>
      <c r="AC59" s="570"/>
    </row>
    <row r="60" spans="1:68" ht="14.25" hidden="1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12</v>
      </c>
      <c r="Y61" s="568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12.483333333333333</v>
      </c>
      <c r="BN61" s="64">
        <f>IFERROR(Y61*I61/H61,"0")</f>
        <v>22.47</v>
      </c>
      <c r="BO61" s="64">
        <f>IFERROR(1/J61*(X61/H61),"0")</f>
        <v>1.7361111111111108E-2</v>
      </c>
      <c r="BP61" s="64">
        <f>IFERROR(1/J61*(Y61/H61),"0")</f>
        <v>3.125E-2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1.1111111111111109</v>
      </c>
      <c r="Y65" s="569">
        <f>IFERROR(Y61/H61,"0")+IFERROR(Y62/H62,"0")+IFERROR(Y63/H63,"0")+IFERROR(Y64/H64,"0")</f>
        <v>2</v>
      </c>
      <c r="Z65" s="569">
        <f>IFERROR(IF(Z61="",0,Z61),"0")+IFERROR(IF(Z62="",0,Z62),"0")+IFERROR(IF(Z63="",0,Z63),"0")+IFERROR(IF(Z64="",0,Z64),"0")</f>
        <v>3.7960000000000001E-2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12</v>
      </c>
      <c r="Y66" s="569">
        <f>IFERROR(SUM(Y61:Y64),"0")</f>
        <v>21.6</v>
      </c>
      <c r="Z66" s="37"/>
      <c r="AA66" s="570"/>
      <c r="AB66" s="570"/>
      <c r="AC66" s="570"/>
    </row>
    <row r="67" spans="1:68" ht="14.25" hidden="1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5</v>
      </c>
      <c r="Y70" s="568">
        <f>IFERROR(IF(X70="",0,CEILING((X70/$H70),1)*$H70),"")</f>
        <v>5.4</v>
      </c>
      <c r="Z70" s="36">
        <f>IFERROR(IF(Y70=0,"",ROUNDUP(Y70/H70,0)*0.00502),"")</f>
        <v>1.506E-2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5.2777777777777777</v>
      </c>
      <c r="BN70" s="64">
        <f>IFERROR(Y70*I70/H70,"0")</f>
        <v>5.7</v>
      </c>
      <c r="BO70" s="64">
        <f>IFERROR(1/J70*(X70/H70),"0")</f>
        <v>1.1870845204178538E-2</v>
      </c>
      <c r="BP70" s="64">
        <f>IFERROR(1/J70*(Y70/H70),"0")</f>
        <v>1.2820512820512822E-2</v>
      </c>
    </row>
    <row r="71" spans="1:68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2.7777777777777777</v>
      </c>
      <c r="Y71" s="569">
        <f>IFERROR(Y68/H68,"0")+IFERROR(Y69/H69,"0")+IFERROR(Y70/H70,"0")</f>
        <v>3</v>
      </c>
      <c r="Z71" s="569">
        <f>IFERROR(IF(Z68="",0,Z68),"0")+IFERROR(IF(Z69="",0,Z69),"0")+IFERROR(IF(Z70="",0,Z70),"0")</f>
        <v>1.506E-2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5</v>
      </c>
      <c r="Y72" s="569">
        <f>IFERROR(SUM(Y68:Y70),"0")</f>
        <v>5.4</v>
      </c>
      <c r="Z72" s="37"/>
      <c r="AA72" s="570"/>
      <c r="AB72" s="570"/>
      <c r="AC72" s="570"/>
    </row>
    <row r="73" spans="1:68" ht="14.25" hidden="1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8</v>
      </c>
      <c r="Y83" s="568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8.4461538461538463</v>
      </c>
      <c r="BN83" s="64">
        <f>IFERROR(Y83*I83/H83,"0")</f>
        <v>16.47</v>
      </c>
      <c r="BO83" s="64">
        <f>IFERROR(1/J83*(X83/H83),"0")</f>
        <v>1.6025641025641028E-2</v>
      </c>
      <c r="BP83" s="64">
        <f>IFERROR(1/J83*(Y83/H83),"0")</f>
        <v>3.125E-2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1.0256410256410258</v>
      </c>
      <c r="Y85" s="569">
        <f>IFERROR(Y83/H83,"0")+IFERROR(Y84/H84,"0")</f>
        <v>2</v>
      </c>
      <c r="Z85" s="569">
        <f>IFERROR(IF(Z83="",0,Z83),"0")+IFERROR(IF(Z84="",0,Z84),"0")</f>
        <v>3.7960000000000001E-2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8</v>
      </c>
      <c r="Y86" s="569">
        <f>IFERROR(SUM(Y83:Y84),"0")</f>
        <v>15.6</v>
      </c>
      <c r="Z86" s="37"/>
      <c r="AA86" s="570"/>
      <c r="AB86" s="570"/>
      <c r="AC86" s="570"/>
    </row>
    <row r="87" spans="1:68" ht="16.5" hidden="1" customHeight="1" x14ac:dyDescent="0.25">
      <c r="A87" s="595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500</v>
      </c>
      <c r="Y89" s="568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74</v>
      </c>
      <c r="Y91" s="568">
        <f>IFERROR(IF(X91="",0,CEILING((X91/$H91),1)*$H91),"")</f>
        <v>76.5</v>
      </c>
      <c r="Z91" s="36">
        <f>IFERROR(IF(Y91=0,"",ROUNDUP(Y91/H91,0)*0.00902),"")</f>
        <v>0.15334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77.453333333333333</v>
      </c>
      <c r="BN91" s="64">
        <f>IFERROR(Y91*I91/H91,"0")</f>
        <v>80.069999999999993</v>
      </c>
      <c r="BO91" s="64">
        <f>IFERROR(1/J91*(X91/H91),"0")</f>
        <v>0.12457912457912457</v>
      </c>
      <c r="BP91" s="64">
        <f>IFERROR(1/J91*(Y91/H91),"0")</f>
        <v>0.12878787878787878</v>
      </c>
    </row>
    <row r="92" spans="1:68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62.740740740740733</v>
      </c>
      <c r="Y92" s="569">
        <f>IFERROR(Y89/H89,"0")+IFERROR(Y90/H90,"0")+IFERROR(Y91/H91,"0")</f>
        <v>64</v>
      </c>
      <c r="Z92" s="569">
        <f>IFERROR(IF(Z89="",0,Z89),"0")+IFERROR(IF(Z90="",0,Z90),"0")+IFERROR(IF(Z91="",0,Z91),"0")</f>
        <v>1.0453999999999999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574</v>
      </c>
      <c r="Y93" s="569">
        <f>IFERROR(SUM(Y89:Y91),"0")</f>
        <v>584.1</v>
      </c>
      <c r="Z93" s="37"/>
      <c r="AA93" s="570"/>
      <c r="AB93" s="570"/>
      <c r="AC93" s="570"/>
    </row>
    <row r="94" spans="1:68" ht="14.25" hidden="1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8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84</v>
      </c>
      <c r="Y95" s="568">
        <f t="shared" ref="Y95:Y100" si="16">IFERROR(IF(X95="",0,CEILING((X95/$H95),1)*$H95),"")</f>
        <v>89.1</v>
      </c>
      <c r="Z95" s="36">
        <f>IFERROR(IF(Y95=0,"",ROUNDUP(Y95/H95,0)*0.01898),"")</f>
        <v>0.20877999999999999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89.382222222222225</v>
      </c>
      <c r="BN95" s="64">
        <f t="shared" ref="BN95:BN100" si="18">IFERROR(Y95*I95/H95,"0")</f>
        <v>94.808999999999983</v>
      </c>
      <c r="BO95" s="64">
        <f t="shared" ref="BO95:BO100" si="19">IFERROR(1/J95*(X95/H95),"0")</f>
        <v>0.16203703703703703</v>
      </c>
      <c r="BP95" s="64">
        <f t="shared" ref="BP95:BP100" si="20">IFERROR(1/J95*(Y95/H95),"0")</f>
        <v>0.171875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315</v>
      </c>
      <c r="Y99" s="568">
        <f t="shared" si="16"/>
        <v>315.90000000000003</v>
      </c>
      <c r="Z99" s="36">
        <f>IFERROR(IF(Y99=0,"",ROUNDUP(Y99/H99,0)*0.00651),"")</f>
        <v>0.76167000000000007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344.4</v>
      </c>
      <c r="BN99" s="64">
        <f t="shared" si="18"/>
        <v>345.38400000000001</v>
      </c>
      <c r="BO99" s="64">
        <f t="shared" si="19"/>
        <v>0.64102564102564097</v>
      </c>
      <c r="BP99" s="64">
        <f t="shared" si="20"/>
        <v>0.6428571428571429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127.03703703703702</v>
      </c>
      <c r="Y101" s="569">
        <f>IFERROR(Y95/H95,"0")+IFERROR(Y96/H96,"0")+IFERROR(Y97/H97,"0")+IFERROR(Y98/H98,"0")+IFERROR(Y99/H99,"0")+IFERROR(Y100/H100,"0")</f>
        <v>128</v>
      </c>
      <c r="Z101" s="569">
        <f>IFERROR(IF(Z95="",0,Z95),"0")+IFERROR(IF(Z96="",0,Z96),"0")+IFERROR(IF(Z97="",0,Z97),"0")+IFERROR(IF(Z98="",0,Z98),"0")+IFERROR(IF(Z99="",0,Z99),"0")+IFERROR(IF(Z100="",0,Z100),"0")</f>
        <v>0.97045000000000003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399</v>
      </c>
      <c r="Y102" s="569">
        <f>IFERROR(SUM(Y95:Y100),"0")</f>
        <v>405</v>
      </c>
      <c r="Z102" s="37"/>
      <c r="AA102" s="570"/>
      <c r="AB102" s="570"/>
      <c r="AC102" s="570"/>
    </row>
    <row r="103" spans="1:68" ht="16.5" hidden="1" customHeight="1" x14ac:dyDescent="0.25">
      <c r="A103" s="595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500</v>
      </c>
      <c r="Y105" s="568">
        <f>IFERROR(IF(X105="",0,CEILING((X105/$H105),1)*$H105),"")</f>
        <v>507.6</v>
      </c>
      <c r="Z105" s="36">
        <f>IFERROR(IF(Y105=0,"",ROUNDUP(Y105/H105,0)*0.01898),"")</f>
        <v>0.89205999999999996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520.1388888888888</v>
      </c>
      <c r="BN105" s="64">
        <f>IFERROR(Y105*I105/H105,"0")</f>
        <v>528.04499999999996</v>
      </c>
      <c r="BO105" s="64">
        <f>IFERROR(1/J105*(X105/H105),"0")</f>
        <v>0.72337962962962954</v>
      </c>
      <c r="BP105" s="64">
        <f>IFERROR(1/J105*(Y105/H105),"0")</f>
        <v>0.734375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90</v>
      </c>
      <c r="Y107" s="568">
        <f>IFERROR(IF(X107="",0,CEILING((X107/$H107),1)*$H107),"")</f>
        <v>90</v>
      </c>
      <c r="Z107" s="36">
        <f>IFERROR(IF(Y107=0,"",ROUNDUP(Y107/H107,0)*0.00902),"")</f>
        <v>0.1804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94.199999999999989</v>
      </c>
      <c r="BN107" s="64">
        <f>IFERROR(Y107*I107/H107,"0")</f>
        <v>94.199999999999989</v>
      </c>
      <c r="BO107" s="64">
        <f>IFERROR(1/J107*(X107/H107),"0")</f>
        <v>0.15151515151515152</v>
      </c>
      <c r="BP107" s="64">
        <f>IFERROR(1/J107*(Y107/H107),"0")</f>
        <v>0.15151515151515152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66.296296296296291</v>
      </c>
      <c r="Y109" s="569">
        <f>IFERROR(Y105/H105,"0")+IFERROR(Y106/H106,"0")+IFERROR(Y107/H107,"0")+IFERROR(Y108/H108,"0")</f>
        <v>67</v>
      </c>
      <c r="Z109" s="569">
        <f>IFERROR(IF(Z105="",0,Z105),"0")+IFERROR(IF(Z106="",0,Z106),"0")+IFERROR(IF(Z107="",0,Z107),"0")+IFERROR(IF(Z108="",0,Z108),"0")</f>
        <v>1.07246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590</v>
      </c>
      <c r="Y110" s="569">
        <f>IFERROR(SUM(Y105:Y108),"0")</f>
        <v>597.6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78</v>
      </c>
      <c r="Y112" s="568">
        <f>IFERROR(IF(X112="",0,CEILING((X112/$H112),1)*$H112),"")</f>
        <v>86.4</v>
      </c>
      <c r="Z112" s="36">
        <f>IFERROR(IF(Y112=0,"",ROUNDUP(Y112/H112,0)*0.01898),"")</f>
        <v>0.15184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81.141666666666652</v>
      </c>
      <c r="BN112" s="64">
        <f>IFERROR(Y112*I112/H112,"0")</f>
        <v>89.88</v>
      </c>
      <c r="BO112" s="64">
        <f>IFERROR(1/J112*(X112/H112),"0")</f>
        <v>0.11284722222222221</v>
      </c>
      <c r="BP112" s="64">
        <f>IFERROR(1/J112*(Y112/H112),"0")</f>
        <v>0.125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24</v>
      </c>
      <c r="Y114" s="568">
        <f>IFERROR(IF(X114="",0,CEILING((X114/$H114),1)*$H114),"")</f>
        <v>24</v>
      </c>
      <c r="Z114" s="36">
        <f>IFERROR(IF(Y114=0,"",ROUNDUP(Y114/H114,0)*0.00651),"")</f>
        <v>6.5100000000000005E-2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25.8</v>
      </c>
      <c r="BN114" s="64">
        <f>IFERROR(Y114*I114/H114,"0")</f>
        <v>25.8</v>
      </c>
      <c r="BO114" s="64">
        <f>IFERROR(1/J114*(X114/H114),"0")</f>
        <v>5.4945054945054951E-2</v>
      </c>
      <c r="BP114" s="64">
        <f>IFERROR(1/J114*(Y114/H114),"0")</f>
        <v>5.4945054945054951E-2</v>
      </c>
    </row>
    <row r="115" spans="1:68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17.222222222222221</v>
      </c>
      <c r="Y115" s="569">
        <f>IFERROR(Y112/H112,"0")+IFERROR(Y113/H113,"0")+IFERROR(Y114/H114,"0")</f>
        <v>18</v>
      </c>
      <c r="Z115" s="569">
        <f>IFERROR(IF(Z112="",0,Z112),"0")+IFERROR(IF(Z113="",0,Z113),"0")+IFERROR(IF(Z114="",0,Z114),"0")</f>
        <v>0.21694000000000002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102</v>
      </c>
      <c r="Y116" s="569">
        <f>IFERROR(SUM(Y112:Y114),"0")</f>
        <v>110.4</v>
      </c>
      <c r="Z116" s="37"/>
      <c r="AA116" s="570"/>
      <c r="AB116" s="570"/>
      <c r="AC116" s="570"/>
    </row>
    <row r="117" spans="1:68" ht="14.25" hidden="1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485</v>
      </c>
      <c r="Y118" s="568">
        <f>IFERROR(IF(X118="",0,CEILING((X118/$H118),1)*$H118),"")</f>
        <v>486</v>
      </c>
      <c r="Z118" s="36">
        <f>IFERROR(IF(Y118=0,"",ROUNDUP(Y118/H118,0)*0.01898),"")</f>
        <v>1.1388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515.71666666666658</v>
      </c>
      <c r="BN118" s="64">
        <f>IFERROR(Y118*I118/H118,"0")</f>
        <v>516.78</v>
      </c>
      <c r="BO118" s="64">
        <f>IFERROR(1/J118*(X118/H118),"0")</f>
        <v>0.93557098765432101</v>
      </c>
      <c r="BP118" s="64">
        <f>IFERROR(1/J118*(Y118/H118),"0")</f>
        <v>0.9375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315</v>
      </c>
      <c r="Y120" s="568">
        <f>IFERROR(IF(X120="",0,CEILING((X120/$H120),1)*$H120),"")</f>
        <v>315.90000000000003</v>
      </c>
      <c r="Z120" s="36">
        <f>IFERROR(IF(Y120=0,"",ROUNDUP(Y120/H120,0)*0.00651),"")</f>
        <v>0.76167000000000007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344.4</v>
      </c>
      <c r="BN120" s="64">
        <f>IFERROR(Y120*I120/H120,"0")</f>
        <v>345.38400000000001</v>
      </c>
      <c r="BO120" s="64">
        <f>IFERROR(1/J120*(X120/H120),"0")</f>
        <v>0.64102564102564097</v>
      </c>
      <c r="BP120" s="64">
        <f>IFERROR(1/J120*(Y120/H120),"0")</f>
        <v>0.6428571428571429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176.54320987654319</v>
      </c>
      <c r="Y122" s="569">
        <f>IFERROR(Y118/H118,"0")+IFERROR(Y119/H119,"0")+IFERROR(Y120/H120,"0")+IFERROR(Y121/H121,"0")</f>
        <v>177</v>
      </c>
      <c r="Z122" s="569">
        <f>IFERROR(IF(Z118="",0,Z118),"0")+IFERROR(IF(Z119="",0,Z119),"0")+IFERROR(IF(Z120="",0,Z120),"0")+IFERROR(IF(Z121="",0,Z121),"0")</f>
        <v>1.9004700000000001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800</v>
      </c>
      <c r="Y123" s="569">
        <f>IFERROR(SUM(Y118:Y121),"0")</f>
        <v>801.90000000000009</v>
      </c>
      <c r="Z123" s="37"/>
      <c r="AA123" s="570"/>
      <c r="AB123" s="570"/>
      <c r="AC123" s="570"/>
    </row>
    <row r="124" spans="1:68" ht="14.25" hidden="1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95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hidden="1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hidden="1" customHeight="1" x14ac:dyDescent="0.25">
      <c r="A145" s="595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256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hidden="1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54</v>
      </c>
      <c r="Y165" s="568">
        <f t="shared" si="21"/>
        <v>54.6</v>
      </c>
      <c r="Z165" s="36">
        <f>IFERROR(IF(Y165=0,"",ROUNDUP(Y165/H165,0)*0.00902),"")</f>
        <v>0.11726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56.7</v>
      </c>
      <c r="BN165" s="64">
        <f t="shared" si="23"/>
        <v>57.33</v>
      </c>
      <c r="BO165" s="64">
        <f t="shared" si="24"/>
        <v>9.7402597402597393E-2</v>
      </c>
      <c r="BP165" s="64">
        <f t="shared" si="25"/>
        <v>9.8484848484848481E-2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50</v>
      </c>
      <c r="Y166" s="568">
        <f t="shared" si="21"/>
        <v>50.400000000000006</v>
      </c>
      <c r="Z166" s="36">
        <f>IFERROR(IF(Y166=0,"",ROUNDUP(Y166/H166,0)*0.00502),"")</f>
        <v>0.12048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53.095238095238095</v>
      </c>
      <c r="BN166" s="64">
        <f t="shared" si="23"/>
        <v>53.52</v>
      </c>
      <c r="BO166" s="64">
        <f t="shared" si="24"/>
        <v>0.10175010175010177</v>
      </c>
      <c r="BP166" s="64">
        <f t="shared" si="25"/>
        <v>0.10256410256410257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2</v>
      </c>
      <c r="Y168" s="568">
        <f t="shared" si="21"/>
        <v>3.6</v>
      </c>
      <c r="Z168" s="36">
        <f>IFERROR(IF(Y168=0,"",ROUNDUP(Y168/H168,0)*0.00502),"")</f>
        <v>1.004E-2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2.1444444444444444</v>
      </c>
      <c r="BN168" s="64">
        <f t="shared" si="23"/>
        <v>3.8599999999999994</v>
      </c>
      <c r="BO168" s="64">
        <f t="shared" si="24"/>
        <v>4.7483380816714157E-3</v>
      </c>
      <c r="BP168" s="64">
        <f t="shared" si="25"/>
        <v>8.5470085470085479E-3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63</v>
      </c>
      <c r="Y169" s="568">
        <f t="shared" si="21"/>
        <v>63</v>
      </c>
      <c r="Z169" s="36">
        <f>IFERROR(IF(Y169=0,"",ROUNDUP(Y169/H169,0)*0.00502),"")</f>
        <v>0.15060000000000001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66.000000000000014</v>
      </c>
      <c r="BN169" s="64">
        <f t="shared" si="23"/>
        <v>66.000000000000014</v>
      </c>
      <c r="BO169" s="64">
        <f t="shared" si="24"/>
        <v>0.12820512820512822</v>
      </c>
      <c r="BP169" s="64">
        <f t="shared" si="25"/>
        <v>0.12820512820512822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67.777777777777771</v>
      </c>
      <c r="Y172" s="569">
        <f>IFERROR(Y163/H163,"0")+IFERROR(Y164/H164,"0")+IFERROR(Y165/H165,"0")+IFERROR(Y166/H166,"0")+IFERROR(Y167/H167,"0")+IFERROR(Y168/H168,"0")+IFERROR(Y169/H169,"0")+IFERROR(Y170/H170,"0")+IFERROR(Y171/H171,"0")</f>
        <v>69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0.39838000000000001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169</v>
      </c>
      <c r="Y173" s="569">
        <f>IFERROR(SUM(Y163:Y171),"0")</f>
        <v>171.6</v>
      </c>
      <c r="Z173" s="37"/>
      <c r="AA173" s="570"/>
      <c r="AB173" s="570"/>
      <c r="AC173" s="570"/>
    </row>
    <row r="174" spans="1:68" ht="14.25" hidden="1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hidden="1" customHeight="1" x14ac:dyDescent="0.25">
      <c r="A184" s="595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29</v>
      </c>
      <c r="Y197" s="568">
        <f t="shared" si="26"/>
        <v>32.400000000000006</v>
      </c>
      <c r="Z197" s="36">
        <f>IFERROR(IF(Y197=0,"",ROUNDUP(Y197/H197,0)*0.00902),"")</f>
        <v>5.4120000000000001E-2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30.127777777777776</v>
      </c>
      <c r="BN197" s="64">
        <f t="shared" si="28"/>
        <v>33.660000000000004</v>
      </c>
      <c r="BO197" s="64">
        <f t="shared" si="29"/>
        <v>4.0684624017957353E-2</v>
      </c>
      <c r="BP197" s="64">
        <f t="shared" si="30"/>
        <v>4.5454545454545463E-2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16</v>
      </c>
      <c r="Y200" s="568">
        <f t="shared" si="26"/>
        <v>16.2</v>
      </c>
      <c r="Z200" s="36">
        <f>IFERROR(IF(Y200=0,"",ROUNDUP(Y200/H200,0)*0.00502),"")</f>
        <v>4.5179999999999998E-2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17.155555555555555</v>
      </c>
      <c r="BN200" s="64">
        <f t="shared" si="28"/>
        <v>17.369999999999997</v>
      </c>
      <c r="BO200" s="64">
        <f t="shared" si="29"/>
        <v>3.7986704653371325E-2</v>
      </c>
      <c r="BP200" s="64">
        <f t="shared" si="30"/>
        <v>3.8461538461538464E-2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6</v>
      </c>
      <c r="Y201" s="568">
        <f t="shared" si="26"/>
        <v>7.2</v>
      </c>
      <c r="Z201" s="36">
        <f>IFERROR(IF(Y201=0,"",ROUNDUP(Y201/H201,0)*0.00502),"")</f>
        <v>2.0080000000000001E-2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6.3333333333333321</v>
      </c>
      <c r="BN201" s="64">
        <f t="shared" si="28"/>
        <v>7.6</v>
      </c>
      <c r="BO201" s="64">
        <f t="shared" si="29"/>
        <v>1.4245014245014245E-2</v>
      </c>
      <c r="BP201" s="64">
        <f t="shared" si="30"/>
        <v>1.7094017094017096E-2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17.592592592592592</v>
      </c>
      <c r="Y204" s="569">
        <f>IFERROR(Y196/H196,"0")+IFERROR(Y197/H197,"0")+IFERROR(Y198/H198,"0")+IFERROR(Y199/H199,"0")+IFERROR(Y200/H200,"0")+IFERROR(Y201/H201,"0")+IFERROR(Y202/H202,"0")+IFERROR(Y203/H203,"0")</f>
        <v>19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0.11938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51</v>
      </c>
      <c r="Y205" s="569">
        <f>IFERROR(SUM(Y196:Y203),"0")</f>
        <v>55.800000000000011</v>
      </c>
      <c r="Z205" s="37"/>
      <c r="AA205" s="570"/>
      <c r="AB205" s="570"/>
      <c r="AC205" s="570"/>
    </row>
    <row r="206" spans="1:68" ht="14.25" hidden="1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63</v>
      </c>
      <c r="Y209" s="568">
        <f t="shared" si="31"/>
        <v>69.599999999999994</v>
      </c>
      <c r="Z209" s="36">
        <f>IFERROR(IF(Y209=0,"",ROUNDUP(Y209/H209,0)*0.01898),"")</f>
        <v>0.15184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66.758275862068956</v>
      </c>
      <c r="BN209" s="64">
        <f t="shared" si="33"/>
        <v>73.751999999999995</v>
      </c>
      <c r="BO209" s="64">
        <f t="shared" si="34"/>
        <v>0.11314655172413794</v>
      </c>
      <c r="BP209" s="64">
        <f t="shared" si="35"/>
        <v>0.125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609</v>
      </c>
      <c r="Y210" s="568">
        <f t="shared" si="31"/>
        <v>609.6</v>
      </c>
      <c r="Z210" s="36">
        <f t="shared" ref="Z210:Z215" si="36">IFERROR(IF(Y210=0,"",ROUNDUP(Y210/H210,0)*0.00651),"")</f>
        <v>1.65354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677.51250000000005</v>
      </c>
      <c r="BN210" s="64">
        <f t="shared" si="33"/>
        <v>678.18000000000006</v>
      </c>
      <c r="BO210" s="64">
        <f t="shared" si="34"/>
        <v>1.3942307692307694</v>
      </c>
      <c r="BP210" s="64">
        <f t="shared" si="35"/>
        <v>1.395604395604396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120</v>
      </c>
      <c r="Y212" s="568">
        <f t="shared" si="31"/>
        <v>120</v>
      </c>
      <c r="Z212" s="36">
        <f t="shared" si="36"/>
        <v>0.32550000000000001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132.60000000000002</v>
      </c>
      <c r="BN212" s="64">
        <f t="shared" si="33"/>
        <v>132.60000000000002</v>
      </c>
      <c r="BO212" s="64">
        <f t="shared" si="34"/>
        <v>0.27472527472527475</v>
      </c>
      <c r="BP212" s="64">
        <f t="shared" si="35"/>
        <v>0.27472527472527475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362</v>
      </c>
      <c r="Y213" s="568">
        <f t="shared" si="31"/>
        <v>362.4</v>
      </c>
      <c r="Z213" s="36">
        <f t="shared" si="36"/>
        <v>0.98301000000000005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400.01</v>
      </c>
      <c r="BN213" s="64">
        <f t="shared" si="33"/>
        <v>400.452</v>
      </c>
      <c r="BO213" s="64">
        <f t="shared" si="34"/>
        <v>0.82875457875457892</v>
      </c>
      <c r="BP213" s="64">
        <f t="shared" si="35"/>
        <v>0.82967032967032972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69</v>
      </c>
      <c r="Y214" s="568">
        <f t="shared" si="31"/>
        <v>69.599999999999994</v>
      </c>
      <c r="Z214" s="36">
        <f t="shared" si="36"/>
        <v>0.18879000000000001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76.245000000000005</v>
      </c>
      <c r="BN214" s="64">
        <f t="shared" si="33"/>
        <v>76.908000000000001</v>
      </c>
      <c r="BO214" s="64">
        <f t="shared" si="34"/>
        <v>0.15796703296703299</v>
      </c>
      <c r="BP214" s="64">
        <f t="shared" si="35"/>
        <v>0.15934065934065936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333</v>
      </c>
      <c r="Y215" s="568">
        <f t="shared" si="31"/>
        <v>333.59999999999997</v>
      </c>
      <c r="Z215" s="36">
        <f t="shared" si="36"/>
        <v>0.90488999999999997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368.79749999999996</v>
      </c>
      <c r="BN215" s="64">
        <f t="shared" si="33"/>
        <v>369.46199999999999</v>
      </c>
      <c r="BO215" s="64">
        <f t="shared" si="34"/>
        <v>0.76236263736263743</v>
      </c>
      <c r="BP215" s="64">
        <f t="shared" si="35"/>
        <v>0.7637362637362638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629.32471264367814</v>
      </c>
      <c r="Y216" s="569">
        <f>IFERROR(Y207/H207,"0")+IFERROR(Y208/H208,"0")+IFERROR(Y209/H209,"0")+IFERROR(Y210/H210,"0")+IFERROR(Y211/H211,"0")+IFERROR(Y212/H212,"0")+IFERROR(Y213/H213,"0")+IFERROR(Y214/H214,"0")+IFERROR(Y215/H215,"0")</f>
        <v>631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4.2075700000000005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1556</v>
      </c>
      <c r="Y217" s="569">
        <f>IFERROR(SUM(Y207:Y215),"0")</f>
        <v>1564.7999999999997</v>
      </c>
      <c r="Z217" s="37"/>
      <c r="AA217" s="570"/>
      <c r="AB217" s="570"/>
      <c r="AC217" s="570"/>
    </row>
    <row r="218" spans="1:68" ht="14.25" hidden="1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13</v>
      </c>
      <c r="Y219" s="568">
        <f>IFERROR(IF(X219="",0,CEILING((X219/$H219),1)*$H219),"")</f>
        <v>14.399999999999999</v>
      </c>
      <c r="Z219" s="36">
        <f>IFERROR(IF(Y219=0,"",ROUNDUP(Y219/H219,0)*0.00651),"")</f>
        <v>3.9059999999999997E-2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14.365</v>
      </c>
      <c r="BN219" s="64">
        <f>IFERROR(Y219*I219/H219,"0")</f>
        <v>15.912000000000001</v>
      </c>
      <c r="BO219" s="64">
        <f>IFERROR(1/J219*(X219/H219),"0")</f>
        <v>2.9761904761904767E-2</v>
      </c>
      <c r="BP219" s="64">
        <f>IFERROR(1/J219*(Y219/H219),"0")</f>
        <v>3.2967032967032968E-2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4</v>
      </c>
      <c r="Y220" s="568">
        <f>IFERROR(IF(X220="",0,CEILING((X220/$H220),1)*$H220),"")</f>
        <v>4.8</v>
      </c>
      <c r="Z220" s="36">
        <f>IFERROR(IF(Y220=0,"",ROUNDUP(Y220/H220,0)*0.00651),"")</f>
        <v>1.302E-2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4.4200000000000008</v>
      </c>
      <c r="BN220" s="64">
        <f>IFERROR(Y220*I220/H220,"0")</f>
        <v>5.3040000000000003</v>
      </c>
      <c r="BO220" s="64">
        <f>IFERROR(1/J220*(X220/H220),"0")</f>
        <v>9.1575091575091579E-3</v>
      </c>
      <c r="BP220" s="64">
        <f>IFERROR(1/J220*(Y220/H220),"0")</f>
        <v>1.098901098901099E-2</v>
      </c>
    </row>
    <row r="221" spans="1:68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7.0833333333333339</v>
      </c>
      <c r="Y221" s="569">
        <f>IFERROR(Y219/H219,"0")+IFERROR(Y220/H220,"0")</f>
        <v>8</v>
      </c>
      <c r="Z221" s="569">
        <f>IFERROR(IF(Z219="",0,Z219),"0")+IFERROR(IF(Z220="",0,Z220),"0")</f>
        <v>5.2080000000000001E-2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17</v>
      </c>
      <c r="Y222" s="569">
        <f>IFERROR(SUM(Y219:Y220),"0")</f>
        <v>19.2</v>
      </c>
      <c r="Z222" s="37"/>
      <c r="AA222" s="570"/>
      <c r="AB222" s="570"/>
      <c r="AC222" s="570"/>
    </row>
    <row r="223" spans="1:68" ht="16.5" hidden="1" customHeight="1" x14ac:dyDescent="0.25">
      <c r="A223" s="595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5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6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hidden="1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hidden="1" customHeight="1" x14ac:dyDescent="0.25">
      <c r="A251" s="595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59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33</v>
      </c>
      <c r="Y271" s="568">
        <f>IFERROR(IF(X271="",0,CEILING((X271/$H271),1)*$H271),"")</f>
        <v>33.6</v>
      </c>
      <c r="Z271" s="36">
        <f>IFERROR(IF(Y271=0,"",ROUNDUP(Y271/H271,0)*0.00651),"")</f>
        <v>9.1139999999999999E-2</v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36.465000000000003</v>
      </c>
      <c r="BN271" s="64">
        <f>IFERROR(Y271*I271/H271,"0")</f>
        <v>37.128000000000007</v>
      </c>
      <c r="BO271" s="64">
        <f>IFERROR(1/J271*(X271/H271),"0")</f>
        <v>7.5549450549450559E-2</v>
      </c>
      <c r="BP271" s="64">
        <f>IFERROR(1/J271*(Y271/H271),"0")</f>
        <v>7.6923076923076941E-2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98</v>
      </c>
      <c r="Y272" s="568">
        <f>IFERROR(IF(X272="",0,CEILING((X272/$H272),1)*$H272),"")</f>
        <v>98.399999999999991</v>
      </c>
      <c r="Z272" s="36">
        <f>IFERROR(IF(Y272=0,"",ROUNDUP(Y272/H272,0)*0.00651),"")</f>
        <v>0.26690999999999998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105.35000000000001</v>
      </c>
      <c r="BN272" s="64">
        <f>IFERROR(Y272*I272/H272,"0")</f>
        <v>105.78</v>
      </c>
      <c r="BO272" s="64">
        <f>IFERROR(1/J272*(X272/H272),"0")</f>
        <v>0.22435897435897439</v>
      </c>
      <c r="BP272" s="64">
        <f>IFERROR(1/J272*(Y272/H272),"0")</f>
        <v>0.22527472527472528</v>
      </c>
    </row>
    <row r="273" spans="1:68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54.583333333333336</v>
      </c>
      <c r="Y273" s="569">
        <f>IFERROR(Y270/H270,"0")+IFERROR(Y271/H271,"0")+IFERROR(Y272/H272,"0")</f>
        <v>55</v>
      </c>
      <c r="Z273" s="569">
        <f>IFERROR(IF(Z270="",0,Z270),"0")+IFERROR(IF(Z271="",0,Z271),"0")+IFERROR(IF(Z272="",0,Z272),"0")</f>
        <v>0.35804999999999998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131</v>
      </c>
      <c r="Y274" s="569">
        <f>IFERROR(SUM(Y270:Y272),"0")</f>
        <v>132</v>
      </c>
      <c r="Z274" s="37"/>
      <c r="AA274" s="570"/>
      <c r="AB274" s="570"/>
      <c r="AC274" s="570"/>
    </row>
    <row r="275" spans="1:68" ht="16.5" hidden="1" customHeight="1" x14ac:dyDescent="0.25">
      <c r="A275" s="595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4</v>
      </c>
      <c r="Y292" s="568">
        <f t="shared" si="42"/>
        <v>10.8</v>
      </c>
      <c r="Z292" s="36">
        <f>IFERROR(IF(Y292=0,"",ROUNDUP(Y292/H292,0)*0.01898),"")</f>
        <v>1.898E-2</v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4.1611111111111105</v>
      </c>
      <c r="BN292" s="64">
        <f t="shared" si="44"/>
        <v>11.234999999999999</v>
      </c>
      <c r="BO292" s="64">
        <f t="shared" si="45"/>
        <v>5.7870370370370367E-3</v>
      </c>
      <c r="BP292" s="64">
        <f t="shared" si="46"/>
        <v>1.5625E-2</v>
      </c>
    </row>
    <row r="293" spans="1:68" ht="27" hidden="1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0.37037037037037035</v>
      </c>
      <c r="Y297" s="569">
        <f>IFERROR(Y291/H291,"0")+IFERROR(Y292/H292,"0")+IFERROR(Y293/H293,"0")+IFERROR(Y294/H294,"0")+IFERROR(Y295/H295,"0")+IFERROR(Y296/H296,"0")</f>
        <v>1</v>
      </c>
      <c r="Z297" s="569">
        <f>IFERROR(IF(Z291="",0,Z291),"0")+IFERROR(IF(Z292="",0,Z292),"0")+IFERROR(IF(Z293="",0,Z293),"0")+IFERROR(IF(Z294="",0,Z294),"0")+IFERROR(IF(Z295="",0,Z295),"0")+IFERROR(IF(Z296="",0,Z296),"0")</f>
        <v>1.898E-2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4</v>
      </c>
      <c r="Y298" s="569">
        <f>IFERROR(SUM(Y291:Y296),"0")</f>
        <v>10.8</v>
      </c>
      <c r="Z298" s="37"/>
      <c r="AA298" s="570"/>
      <c r="AB298" s="570"/>
      <c r="AC298" s="570"/>
    </row>
    <row r="299" spans="1:68" ht="14.25" hidden="1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idden="1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hidden="1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hidden="1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hidden="1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300</v>
      </c>
      <c r="Y319" s="568">
        <f>IFERROR(IF(X319="",0,CEILING((X319/$H319),1)*$H319),"")</f>
        <v>304.2</v>
      </c>
      <c r="Z319" s="36">
        <f>IFERROR(IF(Y319=0,"",ROUNDUP(Y319/H319,0)*0.01898),"")</f>
        <v>0.74021999999999999</v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319.96153846153851</v>
      </c>
      <c r="BN319" s="64">
        <f>IFERROR(Y319*I319/H319,"0")</f>
        <v>324.44100000000003</v>
      </c>
      <c r="BO319" s="64">
        <f>IFERROR(1/J319*(X319/H319),"0")</f>
        <v>0.60096153846153844</v>
      </c>
      <c r="BP319" s="64">
        <f>IFERROR(1/J319*(Y319/H319),"0")</f>
        <v>0.609375</v>
      </c>
    </row>
    <row r="320" spans="1:68" ht="16.5" hidden="1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38.46153846153846</v>
      </c>
      <c r="Y321" s="569">
        <f>IFERROR(Y318/H318,"0")+IFERROR(Y319/H319,"0")+IFERROR(Y320/H320,"0")</f>
        <v>39</v>
      </c>
      <c r="Z321" s="569">
        <f>IFERROR(IF(Z318="",0,Z318),"0")+IFERROR(IF(Z319="",0,Z319),"0")+IFERROR(IF(Z320="",0,Z320),"0")</f>
        <v>0.74021999999999999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300</v>
      </c>
      <c r="Y322" s="569">
        <f>IFERROR(SUM(Y318:Y320),"0")</f>
        <v>304.2</v>
      </c>
      <c r="Z322" s="37"/>
      <c r="AA322" s="570"/>
      <c r="AB322" s="570"/>
      <c r="AC322" s="570"/>
    </row>
    <row r="323" spans="1:68" ht="14.25" hidden="1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24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87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1</v>
      </c>
      <c r="Y326" s="568">
        <f>IFERROR(IF(X326="",0,CEILING((X326/$H326),1)*$H326),"")</f>
        <v>2.5499999999999998</v>
      </c>
      <c r="Z326" s="36">
        <f>IFERROR(IF(Y326=0,"",ROUNDUP(Y326/H326,0)*0.00651),"")</f>
        <v>6.5100000000000002E-3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1.1588235294117648</v>
      </c>
      <c r="BN326" s="64">
        <f>IFERROR(Y326*I326/H326,"0")</f>
        <v>2.9550000000000001</v>
      </c>
      <c r="BO326" s="64">
        <f>IFERROR(1/J326*(X326/H326),"0")</f>
        <v>2.1547080370609788E-3</v>
      </c>
      <c r="BP326" s="64">
        <f>IFERROR(1/J326*(Y326/H326),"0")</f>
        <v>5.4945054945054949E-3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9</v>
      </c>
      <c r="Y327" s="568">
        <f>IFERROR(IF(X327="",0,CEILING((X327/$H327),1)*$H327),"")</f>
        <v>10.199999999999999</v>
      </c>
      <c r="Z327" s="36">
        <f>IFERROR(IF(Y327=0,"",ROUNDUP(Y327/H327,0)*0.00651),"")</f>
        <v>2.6040000000000001E-2</v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10.164705882352941</v>
      </c>
      <c r="BN327" s="64">
        <f>IFERROR(Y327*I327/H327,"0")</f>
        <v>11.52</v>
      </c>
      <c r="BO327" s="64">
        <f>IFERROR(1/J327*(X327/H327),"0")</f>
        <v>1.9392372333548808E-2</v>
      </c>
      <c r="BP327" s="64">
        <f>IFERROR(1/J327*(Y327/H327),"0")</f>
        <v>2.197802197802198E-2</v>
      </c>
    </row>
    <row r="328" spans="1:68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3.9215686274509807</v>
      </c>
      <c r="Y328" s="569">
        <f>IFERROR(Y324/H324,"0")+IFERROR(Y325/H325,"0")+IFERROR(Y326/H326,"0")+IFERROR(Y327/H327,"0")</f>
        <v>5</v>
      </c>
      <c r="Z328" s="569">
        <f>IFERROR(IF(Z324="",0,Z324),"0")+IFERROR(IF(Z325="",0,Z325),"0")+IFERROR(IF(Z326="",0,Z326),"0")+IFERROR(IF(Z327="",0,Z327),"0")</f>
        <v>3.2550000000000003E-2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10</v>
      </c>
      <c r="Y329" s="569">
        <f>IFERROR(SUM(Y324:Y327),"0")</f>
        <v>12.75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hidden="1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hidden="1" customHeight="1" x14ac:dyDescent="0.2">
      <c r="A343" s="656" t="s">
        <v>542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2223</v>
      </c>
      <c r="Y346" s="568">
        <f t="shared" ref="Y346:Y352" si="52">IFERROR(IF(X346="",0,CEILING((X346/$H346),1)*$H346),"")</f>
        <v>2235</v>
      </c>
      <c r="Z346" s="36">
        <f>IFERROR(IF(Y346=0,"",ROUNDUP(Y346/H346,0)*0.02175),"")</f>
        <v>3.2407499999999998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2294.136</v>
      </c>
      <c r="BN346" s="64">
        <f t="shared" ref="BN346:BN352" si="54">IFERROR(Y346*I346/H346,"0")</f>
        <v>2306.52</v>
      </c>
      <c r="BO346" s="64">
        <f t="shared" ref="BO346:BO352" si="55">IFERROR(1/J346*(X346/H346),"0")</f>
        <v>3.0874999999999995</v>
      </c>
      <c r="BP346" s="64">
        <f t="shared" ref="BP346:BP352" si="56">IFERROR(1/J346*(Y346/H346),"0")</f>
        <v>3.1041666666666665</v>
      </c>
    </row>
    <row r="347" spans="1:68" ht="27" hidden="1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2"/>
        <v>0</v>
      </c>
      <c r="Z347" s="36" t="str">
        <f>IFERROR(IF(Y347=0,"",ROUNDUP(Y347/H347,0)*0.02175),"")</f>
        <v/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609</v>
      </c>
      <c r="Y348" s="568">
        <f t="shared" si="52"/>
        <v>615</v>
      </c>
      <c r="Z348" s="36">
        <f>IFERROR(IF(Y348=0,"",ROUNDUP(Y348/H348,0)*0.02175),"")</f>
        <v>0.89174999999999993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628.48799999999994</v>
      </c>
      <c r="BN348" s="64">
        <f t="shared" si="54"/>
        <v>634.68000000000006</v>
      </c>
      <c r="BO348" s="64">
        <f t="shared" si="55"/>
        <v>0.84583333333333333</v>
      </c>
      <c r="BP348" s="64">
        <f t="shared" si="56"/>
        <v>0.85416666666666663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1072</v>
      </c>
      <c r="Y349" s="568">
        <f t="shared" si="52"/>
        <v>1080</v>
      </c>
      <c r="Z349" s="36">
        <f>IFERROR(IF(Y349=0,"",ROUNDUP(Y349/H349,0)*0.02175),"")</f>
        <v>1.5659999999999998</v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1106.3040000000001</v>
      </c>
      <c r="BN349" s="64">
        <f t="shared" si="54"/>
        <v>1114.5600000000002</v>
      </c>
      <c r="BO349" s="64">
        <f t="shared" si="55"/>
        <v>1.4888888888888889</v>
      </c>
      <c r="BP349" s="64">
        <f t="shared" si="56"/>
        <v>1.5</v>
      </c>
    </row>
    <row r="350" spans="1:68" ht="27" hidden="1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260.26666666666665</v>
      </c>
      <c r="Y353" s="569">
        <f>IFERROR(Y346/H346,"0")+IFERROR(Y347/H347,"0")+IFERROR(Y348/H348,"0")+IFERROR(Y349/H349,"0")+IFERROR(Y350/H350,"0")+IFERROR(Y351/H351,"0")+IFERROR(Y352/H352,"0")</f>
        <v>262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5.6984999999999992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3904</v>
      </c>
      <c r="Y354" s="569">
        <f>IFERROR(SUM(Y346:Y352),"0")</f>
        <v>3930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2224</v>
      </c>
      <c r="Y356" s="568">
        <f>IFERROR(IF(X356="",0,CEILING((X356/$H356),1)*$H356),"")</f>
        <v>2235</v>
      </c>
      <c r="Z356" s="36">
        <f>IFERROR(IF(Y356=0,"",ROUNDUP(Y356/H356,0)*0.02175),"")</f>
        <v>3.2407499999999998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2295.1680000000001</v>
      </c>
      <c r="BN356" s="64">
        <f>IFERROR(Y356*I356/H356,"0")</f>
        <v>2306.52</v>
      </c>
      <c r="BO356" s="64">
        <f>IFERROR(1/J356*(X356/H356),"0")</f>
        <v>3.088888888888889</v>
      </c>
      <c r="BP356" s="64">
        <f>IFERROR(1/J356*(Y356/H356),"0")</f>
        <v>3.1041666666666665</v>
      </c>
    </row>
    <row r="357" spans="1:68" ht="16.5" hidden="1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148.26666666666668</v>
      </c>
      <c r="Y358" s="569">
        <f>IFERROR(Y356/H356,"0")+IFERROR(Y357/H357,"0")</f>
        <v>149</v>
      </c>
      <c r="Z358" s="569">
        <f>IFERROR(IF(Z356="",0,Z356),"0")+IFERROR(IF(Z357="",0,Z357),"0")</f>
        <v>3.2407499999999998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2224</v>
      </c>
      <c r="Y359" s="569">
        <f>IFERROR(SUM(Y356:Y357),"0")</f>
        <v>2235</v>
      </c>
      <c r="Z359" s="37"/>
      <c r="AA359" s="570"/>
      <c r="AB359" s="570"/>
      <c r="AC359" s="570"/>
    </row>
    <row r="360" spans="1:68" ht="14.25" hidden="1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hidden="1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hidden="1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hidden="1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0</v>
      </c>
      <c r="Y366" s="568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0</v>
      </c>
      <c r="Y367" s="569">
        <f>IFERROR(Y366/H366,"0")</f>
        <v>0</v>
      </c>
      <c r="Z367" s="569">
        <f>IFERROR(IF(Z366="",0,Z366),"0")</f>
        <v>0</v>
      </c>
      <c r="AA367" s="570"/>
      <c r="AB367" s="570"/>
      <c r="AC367" s="570"/>
    </row>
    <row r="368" spans="1:68" hidden="1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0</v>
      </c>
      <c r="Y368" s="569">
        <f>IFERROR(SUM(Y366:Y366),"0")</f>
        <v>0</v>
      </c>
      <c r="Z368" s="37"/>
      <c r="AA368" s="570"/>
      <c r="AB368" s="570"/>
      <c r="AC368" s="570"/>
    </row>
    <row r="369" spans="1:68" ht="16.5" hidden="1" customHeight="1" x14ac:dyDescent="0.25">
      <c r="A369" s="595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hidden="1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2281</v>
      </c>
      <c r="Y382" s="568">
        <f>IFERROR(IF(X382="",0,CEILING((X382/$H382),1)*$H382),"")</f>
        <v>2286</v>
      </c>
      <c r="Z382" s="36">
        <f>IFERROR(IF(Y382=0,"",ROUNDUP(Y382/H382,0)*0.01898),"")</f>
        <v>4.8209200000000001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2412.5376666666666</v>
      </c>
      <c r="BN382" s="64">
        <f>IFERROR(Y382*I382/H382,"0")</f>
        <v>2417.826</v>
      </c>
      <c r="BO382" s="64">
        <f>IFERROR(1/J382*(X382/H382),"0")</f>
        <v>3.9600694444444446</v>
      </c>
      <c r="BP382" s="64">
        <f>IFERROR(1/J382*(Y382/H382),"0")</f>
        <v>3.96875</v>
      </c>
    </row>
    <row r="383" spans="1:68" ht="27" hidden="1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253.44444444444446</v>
      </c>
      <c r="Y384" s="569">
        <f>IFERROR(Y382/H382,"0")+IFERROR(Y383/H383,"0")</f>
        <v>254</v>
      </c>
      <c r="Z384" s="569">
        <f>IFERROR(IF(Z382="",0,Z382),"0")+IFERROR(IF(Z383="",0,Z383),"0")</f>
        <v>4.8209200000000001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2281</v>
      </c>
      <c r="Y385" s="569">
        <f>IFERROR(SUM(Y382:Y383),"0")</f>
        <v>2286</v>
      </c>
      <c r="Z385" s="37"/>
      <c r="AA385" s="570"/>
      <c r="AB385" s="570"/>
      <c r="AC385" s="570"/>
    </row>
    <row r="386" spans="1:68" ht="14.25" hidden="1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599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hidden="1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hidden="1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2</v>
      </c>
      <c r="Y399" s="568">
        <f t="shared" si="57"/>
        <v>2.1</v>
      </c>
      <c r="Z399" s="36">
        <f t="shared" si="62"/>
        <v>5.0200000000000002E-3</v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2.1238095238095238</v>
      </c>
      <c r="BN399" s="64">
        <f t="shared" si="59"/>
        <v>2.23</v>
      </c>
      <c r="BO399" s="64">
        <f t="shared" si="60"/>
        <v>4.0700040700040706E-3</v>
      </c>
      <c r="BP399" s="64">
        <f t="shared" si="61"/>
        <v>4.2735042735042739E-3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19</v>
      </c>
      <c r="Y401" s="568">
        <f t="shared" si="57"/>
        <v>21</v>
      </c>
      <c r="Z401" s="36">
        <f t="shared" si="62"/>
        <v>5.0200000000000002E-2</v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20.176190476190474</v>
      </c>
      <c r="BN401" s="64">
        <f t="shared" si="59"/>
        <v>22.299999999999997</v>
      </c>
      <c r="BO401" s="64">
        <f t="shared" si="60"/>
        <v>3.8665038665038669E-2</v>
      </c>
      <c r="BP401" s="64">
        <f t="shared" si="61"/>
        <v>4.2735042735042736E-2</v>
      </c>
    </row>
    <row r="402" spans="1:68" ht="37.5" hidden="1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10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11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5.5220000000000005E-2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21</v>
      </c>
      <c r="Y404" s="569">
        <f>IFERROR(SUM(Y393:Y402),"0")</f>
        <v>23.1</v>
      </c>
      <c r="Z404" s="37"/>
      <c r="AA404" s="570"/>
      <c r="AB404" s="570"/>
      <c r="AC404" s="570"/>
    </row>
    <row r="405" spans="1:68" ht="14.25" hidden="1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hidden="1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hidden="1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hidden="1" customHeight="1" x14ac:dyDescent="0.25">
      <c r="A422" s="595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hidden="1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hidden="1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hidden="1" customHeight="1" x14ac:dyDescent="0.25">
      <c r="A427" s="595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655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97</v>
      </c>
      <c r="Y435" s="568">
        <f t="shared" ref="Y435:Y449" si="63">IFERROR(IF(X435="",0,CEILING((X435/$H435),1)*$H435),"")</f>
        <v>100.32000000000001</v>
      </c>
      <c r="Z435" s="36">
        <f t="shared" ref="Z435:Z441" si="64">IFERROR(IF(Y435=0,"",ROUNDUP(Y435/H435,0)*0.01196),"")</f>
        <v>0.22724</v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103.61363636363635</v>
      </c>
      <c r="BN435" s="64">
        <f t="shared" ref="BN435:BN449" si="66">IFERROR(Y435*I435/H435,"0")</f>
        <v>107.16</v>
      </c>
      <c r="BO435" s="64">
        <f t="shared" ref="BO435:BO449" si="67">IFERROR(1/J435*(X435/H435),"0")</f>
        <v>0.1766462703962704</v>
      </c>
      <c r="BP435" s="64">
        <f t="shared" ref="BP435:BP449" si="68">IFERROR(1/J435*(Y435/H435),"0")</f>
        <v>0.18269230769230771</v>
      </c>
    </row>
    <row r="436" spans="1:68" ht="27" hidden="1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768</v>
      </c>
      <c r="Y437" s="568">
        <f t="shared" si="63"/>
        <v>770.88</v>
      </c>
      <c r="Z437" s="36">
        <f t="shared" si="64"/>
        <v>1.7461599999999999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820.36363636363626</v>
      </c>
      <c r="BN437" s="64">
        <f t="shared" si="66"/>
        <v>823.43999999999983</v>
      </c>
      <c r="BO437" s="64">
        <f t="shared" si="67"/>
        <v>1.3986013986013985</v>
      </c>
      <c r="BP437" s="64">
        <f t="shared" si="68"/>
        <v>1.403846153846154</v>
      </c>
    </row>
    <row r="438" spans="1:68" ht="27" hidden="1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0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994</v>
      </c>
      <c r="Y440" s="568">
        <f t="shared" si="63"/>
        <v>997.92000000000007</v>
      </c>
      <c r="Z440" s="36">
        <f t="shared" si="64"/>
        <v>2.26044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1061.7727272727273</v>
      </c>
      <c r="BN440" s="64">
        <f t="shared" si="66"/>
        <v>1065.9599999999998</v>
      </c>
      <c r="BO440" s="64">
        <f t="shared" si="67"/>
        <v>1.8101689976689976</v>
      </c>
      <c r="BP440" s="64">
        <f t="shared" si="68"/>
        <v>1.8173076923076925</v>
      </c>
    </row>
    <row r="441" spans="1:68" ht="16.5" hidden="1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68</v>
      </c>
      <c r="Y443" s="568">
        <f t="shared" si="63"/>
        <v>68.400000000000006</v>
      </c>
      <c r="Z443" s="36">
        <f>IFERROR(IF(Y443=0,"",ROUNDUP(Y443/H443,0)*0.00902),"")</f>
        <v>0.17138</v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71.966666666666654</v>
      </c>
      <c r="BN443" s="64">
        <f t="shared" si="66"/>
        <v>72.390000000000015</v>
      </c>
      <c r="BO443" s="64">
        <f t="shared" si="67"/>
        <v>0.14309764309764311</v>
      </c>
      <c r="BP443" s="64">
        <f t="shared" si="68"/>
        <v>0.14393939393939395</v>
      </c>
    </row>
    <row r="444" spans="1:68" ht="27" hidden="1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370.97222222222223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373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4.4052199999999999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1927</v>
      </c>
      <c r="Y451" s="569">
        <f>IFERROR(SUM(Y435:Y449),"0")</f>
        <v>1937.5200000000002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1104</v>
      </c>
      <c r="Y453" s="568">
        <f>IFERROR(IF(X453="",0,CEILING((X453/$H453),1)*$H453),"")</f>
        <v>1108.8</v>
      </c>
      <c r="Z453" s="36">
        <f>IFERROR(IF(Y453=0,"",ROUNDUP(Y453/H453,0)*0.01196),"")</f>
        <v>2.5116000000000001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1179.272727272727</v>
      </c>
      <c r="BN453" s="64">
        <f>IFERROR(Y453*I453/H453,"0")</f>
        <v>1184.3999999999999</v>
      </c>
      <c r="BO453" s="64">
        <f>IFERROR(1/J453*(X453/H453),"0")</f>
        <v>2.0104895104895104</v>
      </c>
      <c r="BP453" s="64">
        <f>IFERROR(1/J453*(Y453/H453),"0")</f>
        <v>2.0192307692307692</v>
      </c>
    </row>
    <row r="454" spans="1:68" ht="16.5" hidden="1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38</v>
      </c>
      <c r="Y455" s="568">
        <f>IFERROR(IF(X455="",0,CEILING((X455/$H455),1)*$H455),"")</f>
        <v>38.4</v>
      </c>
      <c r="Z455" s="36">
        <f>IFERROR(IF(Y455=0,"",ROUNDUP(Y455/H455,0)*0.00902),"")</f>
        <v>7.2160000000000002E-2</v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54.862499999999997</v>
      </c>
      <c r="BN455" s="64">
        <f>IFERROR(Y455*I455/H455,"0")</f>
        <v>55.44</v>
      </c>
      <c r="BO455" s="64">
        <f>IFERROR(1/J455*(X455/H455),"0")</f>
        <v>5.9974747474747479E-2</v>
      </c>
      <c r="BP455" s="64">
        <f>IFERROR(1/J455*(Y455/H455),"0")</f>
        <v>6.0606060606060608E-2</v>
      </c>
    </row>
    <row r="456" spans="1:68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217.00757575757575</v>
      </c>
      <c r="Y456" s="569">
        <f>IFERROR(Y453/H453,"0")+IFERROR(Y454/H454,"0")+IFERROR(Y455/H455,"0")</f>
        <v>217.99999999999997</v>
      </c>
      <c r="Z456" s="569">
        <f>IFERROR(IF(Z453="",0,Z453),"0")+IFERROR(IF(Z454="",0,Z454),"0")+IFERROR(IF(Z455="",0,Z455),"0")</f>
        <v>2.5837599999999998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1142</v>
      </c>
      <c r="Y457" s="569">
        <f>IFERROR(SUM(Y453:Y455),"0")</f>
        <v>1147.2</v>
      </c>
      <c r="Z457" s="37"/>
      <c r="AA457" s="570"/>
      <c r="AB457" s="570"/>
      <c r="AC457" s="570"/>
    </row>
    <row r="458" spans="1:68" ht="14.25" hidden="1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369</v>
      </c>
      <c r="Y459" s="568">
        <f t="shared" ref="Y459:Y465" si="69">IFERROR(IF(X459="",0,CEILING((X459/$H459),1)*$H459),"")</f>
        <v>369.6</v>
      </c>
      <c r="Z459" s="36">
        <f>IFERROR(IF(Y459=0,"",ROUNDUP(Y459/H459,0)*0.01196),"")</f>
        <v>0.83720000000000006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394.15909090909088</v>
      </c>
      <c r="BN459" s="64">
        <f t="shared" ref="BN459:BN465" si="71">IFERROR(Y459*I459/H459,"0")</f>
        <v>394.79999999999995</v>
      </c>
      <c r="BO459" s="64">
        <f t="shared" ref="BO459:BO465" si="72">IFERROR(1/J459*(X459/H459),"0")</f>
        <v>0.67198426573426562</v>
      </c>
      <c r="BP459" s="64">
        <f t="shared" ref="BP459:BP465" si="73">IFERROR(1/J459*(Y459/H459),"0")</f>
        <v>0.67307692307692313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338</v>
      </c>
      <c r="Y460" s="568">
        <f t="shared" si="69"/>
        <v>343.2</v>
      </c>
      <c r="Z460" s="36">
        <f>IFERROR(IF(Y460=0,"",ROUNDUP(Y460/H460,0)*0.01196),"")</f>
        <v>0.77739999999999998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361.0454545454545</v>
      </c>
      <c r="BN460" s="64">
        <f t="shared" si="71"/>
        <v>366.59999999999997</v>
      </c>
      <c r="BO460" s="64">
        <f t="shared" si="72"/>
        <v>0.61553030303030309</v>
      </c>
      <c r="BP460" s="64">
        <f t="shared" si="73"/>
        <v>0.625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503</v>
      </c>
      <c r="Y461" s="568">
        <f t="shared" si="69"/>
        <v>506.88</v>
      </c>
      <c r="Z461" s="36">
        <f>IFERROR(IF(Y461=0,"",ROUNDUP(Y461/H461,0)*0.01196),"")</f>
        <v>1.1481600000000001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537.2954545454545</v>
      </c>
      <c r="BN461" s="64">
        <f t="shared" si="71"/>
        <v>541.43999999999994</v>
      </c>
      <c r="BO461" s="64">
        <f t="shared" si="72"/>
        <v>0.91601107226107237</v>
      </c>
      <c r="BP461" s="64">
        <f t="shared" si="73"/>
        <v>0.92307692307692313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229.16666666666663</v>
      </c>
      <c r="Y466" s="569">
        <f>IFERROR(Y459/H459,"0")+IFERROR(Y460/H460,"0")+IFERROR(Y461/H461,"0")+IFERROR(Y462/H462,"0")+IFERROR(Y463/H463,"0")+IFERROR(Y464/H464,"0")+IFERROR(Y465/H465,"0")</f>
        <v>231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2.7627600000000001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1210</v>
      </c>
      <c r="Y467" s="569">
        <f>IFERROR(SUM(Y459:Y465),"0")</f>
        <v>1219.6799999999998</v>
      </c>
      <c r="Z467" s="37"/>
      <c r="AA467" s="570"/>
      <c r="AB467" s="570"/>
      <c r="AC467" s="570"/>
    </row>
    <row r="468" spans="1:68" ht="14.25" hidden="1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725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75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5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705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hidden="1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7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8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4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7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18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hidden="1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44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84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hidden="1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17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592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835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17583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17740.45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18584.294185171715</v>
      </c>
      <c r="Y511" s="569">
        <f>IFERROR(SUM(BN22:BN507),"0")</f>
        <v>18750.116999999991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30</v>
      </c>
      <c r="Y512" s="38">
        <f>ROUNDUP(SUM(BP22:BP507),0)</f>
        <v>31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19334.294185171715</v>
      </c>
      <c r="Y513" s="569">
        <f>GrossWeightTotalR+PalletQtyTotalR*25</f>
        <v>19525.116999999991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2784.5398019479831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2808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35.079120000000003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23"/>
      <c r="E517" s="623"/>
      <c r="F517" s="623"/>
      <c r="G517" s="623"/>
      <c r="H517" s="572"/>
      <c r="I517" s="571" t="s">
        <v>256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542</v>
      </c>
      <c r="U517" s="572"/>
      <c r="V517" s="571" t="s">
        <v>599</v>
      </c>
      <c r="W517" s="623"/>
      <c r="X517" s="623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95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191.79999999999998</v>
      </c>
      <c r="E520" s="46">
        <f>IFERROR(Y89*1,"0")+IFERROR(Y90*1,"0")+IFERROR(Y91*1,"0")+IFERROR(Y95*1,"0")+IFERROR(Y96*1,"0")+IFERROR(Y97*1,"0")+IFERROR(Y98*1,"0")+IFERROR(Y99*1,"0")+IFERROR(Y100*1,"0")</f>
        <v>989.10000000000014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1509.9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171.6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1639.8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132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327.75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6165</v>
      </c>
      <c r="U520" s="46">
        <f>IFERROR(Y371*1,"0")+IFERROR(Y372*1,"0")+IFERROR(Y373*1,"0")+IFERROR(Y374*1,"0")+IFERROR(Y378*1,"0")+IFERROR(Y382*1,"0")+IFERROR(Y383*1,"0")+IFERROR(Y387*1,"0")</f>
        <v>2286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23.1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4304.3999999999996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7"/>
        <filter val="1 072,00"/>
        <filter val="1 104,00"/>
        <filter val="1 142,00"/>
        <filter val="1 210,00"/>
        <filter val="1 556,00"/>
        <filter val="1 927,00"/>
        <filter val="1,00"/>
        <filter val="1,03"/>
        <filter val="1,11"/>
        <filter val="10,00"/>
        <filter val="102,00"/>
        <filter val="12,00"/>
        <filter val="120,00"/>
        <filter val="127,04"/>
        <filter val="13,00"/>
        <filter val="131,00"/>
        <filter val="146,00"/>
        <filter val="148,27"/>
        <filter val="16,00"/>
        <filter val="169,00"/>
        <filter val="17 583,00"/>
        <filter val="17,00"/>
        <filter val="17,22"/>
        <filter val="17,59"/>
        <filter val="176,54"/>
        <filter val="18 584,29"/>
        <filter val="19 334,29"/>
        <filter val="19,00"/>
        <filter val="2 223,00"/>
        <filter val="2 224,00"/>
        <filter val="2 281,00"/>
        <filter val="2 784,54"/>
        <filter val="2,00"/>
        <filter val="2,78"/>
        <filter val="21,00"/>
        <filter val="21,55"/>
        <filter val="217,01"/>
        <filter val="229,17"/>
        <filter val="24,00"/>
        <filter val="253,44"/>
        <filter val="260,27"/>
        <filter val="29,00"/>
        <filter val="3 904,00"/>
        <filter val="3,92"/>
        <filter val="30"/>
        <filter val="300,00"/>
        <filter val="315,00"/>
        <filter val="33,00"/>
        <filter val="333,00"/>
        <filter val="338,00"/>
        <filter val="362,00"/>
        <filter val="369,00"/>
        <filter val="370,97"/>
        <filter val="38,00"/>
        <filter val="38,46"/>
        <filter val="399,00"/>
        <filter val="4,00"/>
        <filter val="485,00"/>
        <filter val="5,00"/>
        <filter val="50,00"/>
        <filter val="500,00"/>
        <filter val="503,00"/>
        <filter val="51,00"/>
        <filter val="54,00"/>
        <filter val="54,58"/>
        <filter val="574,00"/>
        <filter val="590,00"/>
        <filter val="6,00"/>
        <filter val="609,00"/>
        <filter val="62,74"/>
        <filter val="629,32"/>
        <filter val="63,00"/>
        <filter val="66,30"/>
        <filter val="67,78"/>
        <filter val="68,00"/>
        <filter val="69,00"/>
        <filter val="7,08"/>
        <filter val="74,00"/>
        <filter val="768,00"/>
        <filter val="78,00"/>
        <filter val="8,00"/>
        <filter val="800,00"/>
        <filter val="84,00"/>
        <filter val="9,00"/>
        <filter val="90,00"/>
        <filter val="95,00"/>
        <filter val="97,00"/>
        <filter val="98,00"/>
        <filter val="994,00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2025-07-25T11:33:46Z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