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7C6D5CC-D93F-435A-B9BF-BAAC969A73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O520" i="1" s="1"/>
  <c r="P271" i="1"/>
  <c r="BP270" i="1"/>
  <c r="BO270" i="1"/>
  <c r="BN270" i="1"/>
  <c r="BM270" i="1"/>
  <c r="Z270" i="1"/>
  <c r="Y270" i="1"/>
  <c r="Y274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0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F520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BP254" i="1"/>
  <c r="BN254" i="1"/>
  <c r="Z254" i="1"/>
  <c r="Z258" i="1" s="1"/>
  <c r="Y258" i="1"/>
  <c r="BP263" i="1"/>
  <c r="BN263" i="1"/>
  <c r="Z263" i="1"/>
  <c r="Z266" i="1" s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Y322" i="1"/>
  <c r="BP326" i="1"/>
  <c r="BN326" i="1"/>
  <c r="Z326" i="1"/>
  <c r="Z328" i="1" s="1"/>
  <c r="BP339" i="1"/>
  <c r="BN339" i="1"/>
  <c r="Z339" i="1"/>
  <c r="Z341" i="1" s="1"/>
  <c r="BP349" i="1"/>
  <c r="BN349" i="1"/>
  <c r="Z349" i="1"/>
  <c r="Y353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6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H9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C520" i="1"/>
  <c r="Z42" i="1"/>
  <c r="Z44" i="1" s="1"/>
  <c r="BN42" i="1"/>
  <c r="Y45" i="1"/>
  <c r="D520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0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Z106" i="1"/>
  <c r="Z109" i="1" s="1"/>
  <c r="BN106" i="1"/>
  <c r="Z108" i="1"/>
  <c r="BN108" i="1"/>
  <c r="Y109" i="1"/>
  <c r="Z112" i="1"/>
  <c r="Z115" i="1" s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H520" i="1"/>
  <c r="Y149" i="1"/>
  <c r="Z152" i="1"/>
  <c r="Z154" i="1" s="1"/>
  <c r="BN152" i="1"/>
  <c r="I520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J520" i="1"/>
  <c r="Z187" i="1"/>
  <c r="Z188" i="1" s="1"/>
  <c r="BN187" i="1"/>
  <c r="Y188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BN219" i="1"/>
  <c r="BP219" i="1"/>
  <c r="BP220" i="1"/>
  <c r="BN220" i="1"/>
  <c r="Z220" i="1"/>
  <c r="Y222" i="1"/>
  <c r="K520" i="1"/>
  <c r="Y232" i="1"/>
  <c r="BP225" i="1"/>
  <c r="BN225" i="1"/>
  <c r="Z225" i="1"/>
  <c r="Z232" i="1" s="1"/>
  <c r="BP229" i="1"/>
  <c r="BN229" i="1"/>
  <c r="Z229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266" i="1"/>
  <c r="BP271" i="1"/>
  <c r="BN271" i="1"/>
  <c r="Z271" i="1"/>
  <c r="Z273" i="1" s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Z315" i="1" s="1"/>
  <c r="BP314" i="1"/>
  <c r="BN314" i="1"/>
  <c r="Z314" i="1"/>
  <c r="Y316" i="1"/>
  <c r="Y321" i="1"/>
  <c r="BP318" i="1"/>
  <c r="BN318" i="1"/>
  <c r="Z318" i="1"/>
  <c r="Z321" i="1" s="1"/>
  <c r="Y329" i="1"/>
  <c r="Y328" i="1"/>
  <c r="BP332" i="1"/>
  <c r="BN332" i="1"/>
  <c r="Z332" i="1"/>
  <c r="Z334" i="1" s="1"/>
  <c r="S520" i="1"/>
  <c r="Y341" i="1"/>
  <c r="BP347" i="1"/>
  <c r="BN347" i="1"/>
  <c r="Z347" i="1"/>
  <c r="Z353" i="1" s="1"/>
  <c r="BP351" i="1"/>
  <c r="BN351" i="1"/>
  <c r="Z351" i="1"/>
  <c r="Y358" i="1"/>
  <c r="Y363" i="1"/>
  <c r="BP372" i="1"/>
  <c r="BN372" i="1"/>
  <c r="Z372" i="1"/>
  <c r="Z375" i="1" s="1"/>
  <c r="BP396" i="1"/>
  <c r="BN396" i="1"/>
  <c r="Z396" i="1"/>
  <c r="BP400" i="1"/>
  <c r="BN400" i="1"/>
  <c r="Z400" i="1"/>
  <c r="BP417" i="1"/>
  <c r="BN417" i="1"/>
  <c r="Z417" i="1"/>
  <c r="Z420" i="1" s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Y512" i="1"/>
  <c r="Z488" i="1"/>
  <c r="Z466" i="1"/>
  <c r="Z249" i="1"/>
  <c r="Z221" i="1"/>
  <c r="Z122" i="1"/>
  <c r="Z32" i="1"/>
  <c r="Z515" i="1" s="1"/>
  <c r="Y514" i="1"/>
  <c r="Y511" i="1"/>
  <c r="Y513" i="1" s="1"/>
  <c r="Z307" i="1"/>
  <c r="Y510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<sst xmlns="http://schemas.openxmlformats.org/spreadsheetml/2006/main" count="2282" uniqueCount="830">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</sst>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503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8</v>
      </c>
      <c r="Y43" s="568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8.4540540540540547</v>
      </c>
      <c r="BN43" s="64">
        <f>IFERROR(Y43*I43/H43,"0")</f>
        <v>11.730000000000002</v>
      </c>
      <c r="BO43" s="64">
        <f>IFERROR(1/J43*(X43/H43),"0")</f>
        <v>1.6380016380016377E-2</v>
      </c>
      <c r="BP43" s="64">
        <f>IFERROR(1/J43*(Y43/H43),"0")</f>
        <v>2.2727272727272731E-2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2.1621621621621618</v>
      </c>
      <c r="Y44" s="569">
        <f>IFERROR(Y41/H41,"0")+IFERROR(Y42/H42,"0")+IFERROR(Y43/H43,"0")</f>
        <v>3.0000000000000004</v>
      </c>
      <c r="Z44" s="569">
        <f>IFERROR(IF(Z41="",0,Z41),"0")+IFERROR(IF(Z42="",0,Z42),"0")+IFERROR(IF(Z43="",0,Z43),"0")</f>
        <v>2.7060000000000001E-2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8</v>
      </c>
      <c r="Y45" s="569">
        <f>IFERROR(SUM(Y41:Y43),"0")</f>
        <v>11.100000000000001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32</v>
      </c>
      <c r="Y52" s="568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33.242857142857147</v>
      </c>
      <c r="BN52" s="64">
        <f t="shared" ref="BN52:BN57" si="8">IFERROR(Y52*I52/H52,"0")</f>
        <v>34.904999999999994</v>
      </c>
      <c r="BO52" s="64">
        <f t="shared" ref="BO52:BO57" si="9">IFERROR(1/J52*(X52/H52),"0")</f>
        <v>4.4642857142857144E-2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9</v>
      </c>
      <c r="Y55" s="568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9.4725000000000001</v>
      </c>
      <c r="BN55" s="64">
        <f t="shared" si="8"/>
        <v>12.629999999999999</v>
      </c>
      <c r="BO55" s="64">
        <f t="shared" si="9"/>
        <v>1.7045454545454544E-2</v>
      </c>
      <c r="BP55" s="64">
        <f t="shared" si="10"/>
        <v>2.2727272727272728E-2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5.1071428571428577</v>
      </c>
      <c r="Y58" s="569">
        <f>IFERROR(Y52/H52,"0")+IFERROR(Y53/H53,"0")+IFERROR(Y54/H54,"0")+IFERROR(Y55/H55,"0")+IFERROR(Y56/H56,"0")+IFERROR(Y57/H57,"0")</f>
        <v>6</v>
      </c>
      <c r="Z58" s="569">
        <f>IFERROR(IF(Z52="",0,Z52),"0")+IFERROR(IF(Z53="",0,Z53),"0")+IFERROR(IF(Z54="",0,Z54),"0")+IFERROR(IF(Z55="",0,Z55),"0")+IFERROR(IF(Z56="",0,Z56),"0")+IFERROR(IF(Z57="",0,Z57),"0")</f>
        <v>8.4000000000000005E-2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41</v>
      </c>
      <c r="Y59" s="569">
        <f>IFERROR(SUM(Y52:Y57),"0")</f>
        <v>45.599999999999994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25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2.3148148148148149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25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76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79.061111111111103</v>
      </c>
      <c r="BN89" s="64">
        <f>IFERROR(Y89*I89/H89,"0")</f>
        <v>89.88</v>
      </c>
      <c r="BO89" s="64">
        <f>IFERROR(1/J89*(X89/H89),"0")</f>
        <v>0.10995370370370369</v>
      </c>
      <c r="BP89" s="64">
        <f>IFERROR(1/J89*(Y89/H89),"0")</f>
        <v>0.125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10</v>
      </c>
      <c r="Y91" s="568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10.466666666666667</v>
      </c>
      <c r="BN91" s="64">
        <f>IFERROR(Y91*I91/H91,"0")</f>
        <v>14.13</v>
      </c>
      <c r="BO91" s="64">
        <f>IFERROR(1/J91*(X91/H91),"0")</f>
        <v>1.6835016835016835E-2</v>
      </c>
      <c r="BP91" s="64">
        <f>IFERROR(1/J91*(Y91/H91),"0")</f>
        <v>2.2727272727272728E-2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9.2592592592592595</v>
      </c>
      <c r="Y92" s="569">
        <f>IFERROR(Y89/H89,"0")+IFERROR(Y90/H90,"0")+IFERROR(Y91/H91,"0")</f>
        <v>11</v>
      </c>
      <c r="Z92" s="569">
        <f>IFERROR(IF(Z89="",0,Z89),"0")+IFERROR(IF(Z90="",0,Z90),"0")+IFERROR(IF(Z91="",0,Z91),"0")</f>
        <v>0.1789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86</v>
      </c>
      <c r="Y93" s="569">
        <f>IFERROR(SUM(Y89:Y91),"0")</f>
        <v>99.9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8</v>
      </c>
      <c r="Y95" s="568">
        <f t="shared" ref="Y95:Y100" si="16">IFERROR(IF(X95="",0,CEILING((X95/$H95),1)*$H95),"")</f>
        <v>8.1</v>
      </c>
      <c r="Z95" s="36">
        <f>IFERROR(IF(Y95=0,"",ROUNDUP(Y95/H95,0)*0.01898),"")</f>
        <v>1.898E-2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8.5125925925925934</v>
      </c>
      <c r="BN95" s="64">
        <f t="shared" ref="BN95:BN100" si="18">IFERROR(Y95*I95/H95,"0")</f>
        <v>8.6189999999999998</v>
      </c>
      <c r="BO95" s="64">
        <f t="shared" ref="BO95:BO100" si="19">IFERROR(1/J95*(X95/H95),"0")</f>
        <v>1.54320987654321E-2</v>
      </c>
      <c r="BP95" s="64">
        <f t="shared" ref="BP95:BP100" si="20">IFERROR(1/J95*(Y95/H95),"0")</f>
        <v>1.5625E-2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0.98765432098765438</v>
      </c>
      <c r="Y101" s="569">
        <f>IFERROR(Y95/H95,"0")+IFERROR(Y96/H96,"0")+IFERROR(Y97/H97,"0")+IFERROR(Y98/H98,"0")+IFERROR(Y99/H99,"0")+IFERROR(Y100/H100,"0")</f>
        <v>1</v>
      </c>
      <c r="Z101" s="569">
        <f>IFERROR(IF(Z95="",0,Z95),"0")+IFERROR(IF(Z96="",0,Z96),"0")+IFERROR(IF(Z97="",0,Z97),"0")+IFERROR(IF(Z98="",0,Z98),"0")+IFERROR(IF(Z99="",0,Z99),"0")+IFERROR(IF(Z100="",0,Z100),"0")</f>
        <v>1.898E-2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8</v>
      </c>
      <c r="Y102" s="569">
        <f>IFERROR(SUM(Y95:Y100),"0")</f>
        <v>8.1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42</v>
      </c>
      <c r="Y107" s="568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43.96</v>
      </c>
      <c r="BN107" s="64">
        <f>IFERROR(Y107*I107/H107,"0")</f>
        <v>47.099999999999994</v>
      </c>
      <c r="BO107" s="64">
        <f>IFERROR(1/J107*(X107/H107),"0")</f>
        <v>7.0707070707070718E-2</v>
      </c>
      <c r="BP107" s="64">
        <f>IFERROR(1/J107*(Y107/H107),"0")</f>
        <v>7.575757575757576E-2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9.3333333333333339</v>
      </c>
      <c r="Y109" s="569">
        <f>IFERROR(Y105/H105,"0")+IFERROR(Y106/H106,"0")+IFERROR(Y107/H107,"0")+IFERROR(Y108/H108,"0")</f>
        <v>10</v>
      </c>
      <c r="Z109" s="569">
        <f>IFERROR(IF(Z105="",0,Z105),"0")+IFERROR(IF(Z106="",0,Z106),"0")+IFERROR(IF(Z107="",0,Z107),"0")+IFERROR(IF(Z108="",0,Z108),"0")</f>
        <v>9.0200000000000002E-2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42</v>
      </c>
      <c r="Y110" s="569">
        <f>IFERROR(SUM(Y105:Y108),"0")</f>
        <v>45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60</v>
      </c>
      <c r="Y112" s="568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62.416666666666657</v>
      </c>
      <c r="BN112" s="64">
        <f>IFERROR(Y112*I112/H112,"0")</f>
        <v>67.410000000000011</v>
      </c>
      <c r="BO112" s="64">
        <f>IFERROR(1/J112*(X112/H112),"0")</f>
        <v>8.6805555555555552E-2</v>
      </c>
      <c r="BP112" s="64">
        <f>IFERROR(1/J112*(Y112/H112),"0")</f>
        <v>9.3750000000000014E-2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17</v>
      </c>
      <c r="Y114" s="568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18.275000000000002</v>
      </c>
      <c r="BN114" s="64">
        <f>IFERROR(Y114*I114/H114,"0")</f>
        <v>20.64</v>
      </c>
      <c r="BO114" s="64">
        <f>IFERROR(1/J114*(X114/H114),"0")</f>
        <v>3.8919413919413927E-2</v>
      </c>
      <c r="BP114" s="64">
        <f>IFERROR(1/J114*(Y114/H114),"0")</f>
        <v>4.3956043956043959E-2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12.638888888888889</v>
      </c>
      <c r="Y115" s="569">
        <f>IFERROR(Y112/H112,"0")+IFERROR(Y113/H113,"0")+IFERROR(Y114/H114,"0")</f>
        <v>14</v>
      </c>
      <c r="Z115" s="569">
        <f>IFERROR(IF(Z112="",0,Z112),"0")+IFERROR(IF(Z113="",0,Z113),"0")+IFERROR(IF(Z114="",0,Z114),"0")</f>
        <v>0.16596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77</v>
      </c>
      <c r="Y116" s="569">
        <f>IFERROR(SUM(Y112:Y114),"0")</f>
        <v>84.000000000000014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8</v>
      </c>
      <c r="Y118" s="568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8.5066666666666659</v>
      </c>
      <c r="BN118" s="64">
        <f>IFERROR(Y118*I118/H118,"0")</f>
        <v>8.6129999999999995</v>
      </c>
      <c r="BO118" s="64">
        <f>IFERROR(1/J118*(X118/H118),"0")</f>
        <v>1.54320987654321E-2</v>
      </c>
      <c r="BP118" s="64">
        <f>IFERROR(1/J118*(Y118/H118),"0")</f>
        <v>1.5625E-2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22</v>
      </c>
      <c r="Y120" s="568">
        <f>IFERROR(IF(X120="",0,CEILING((X120/$H120),1)*$H120),"")</f>
        <v>24.3</v>
      </c>
      <c r="Z120" s="36">
        <f>IFERROR(IF(Y120=0,"",ROUNDUP(Y120/H120,0)*0.00651),"")</f>
        <v>5.8590000000000003E-2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24.053333333333331</v>
      </c>
      <c r="BN120" s="64">
        <f>IFERROR(Y120*I120/H120,"0")</f>
        <v>26.567999999999998</v>
      </c>
      <c r="BO120" s="64">
        <f>IFERROR(1/J120*(X120/H120),"0")</f>
        <v>4.4770044770044766E-2</v>
      </c>
      <c r="BP120" s="64">
        <f>IFERROR(1/J120*(Y120/H120),"0")</f>
        <v>4.9450549450549455E-2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9.1358024691358022</v>
      </c>
      <c r="Y122" s="569">
        <f>IFERROR(Y118/H118,"0")+IFERROR(Y119/H119,"0")+IFERROR(Y120/H120,"0")+IFERROR(Y121/H121,"0")</f>
        <v>10</v>
      </c>
      <c r="Z122" s="569">
        <f>IFERROR(IF(Z118="",0,Z118),"0")+IFERROR(IF(Z119="",0,Z119),"0")+IFERROR(IF(Z120="",0,Z120),"0")+IFERROR(IF(Z121="",0,Z121),"0")</f>
        <v>7.757E-2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30</v>
      </c>
      <c r="Y123" s="569">
        <f>IFERROR(SUM(Y118:Y121),"0")</f>
        <v>32.4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21</v>
      </c>
      <c r="Y159" s="568">
        <f>IFERROR(IF(X159="",0,CEILING((X159/$H159),1)*$H159),"")</f>
        <v>21.78</v>
      </c>
      <c r="Z159" s="36">
        <f>IFERROR(IF(Y159=0,"",ROUNDUP(Y159/H159,0)*0.00502),"")</f>
        <v>5.5220000000000005E-2</v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22.060606060606062</v>
      </c>
      <c r="BN159" s="64">
        <f>IFERROR(Y159*I159/H159,"0")</f>
        <v>22.880000000000003</v>
      </c>
      <c r="BO159" s="64">
        <f>IFERROR(1/J159*(X159/H159),"0")</f>
        <v>4.5325045325045325E-2</v>
      </c>
      <c r="BP159" s="64">
        <f>IFERROR(1/J159*(Y159/H159),"0")</f>
        <v>4.7008547008547015E-2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10.606060606060606</v>
      </c>
      <c r="Y160" s="569">
        <f>IFERROR(Y159/H159,"0")</f>
        <v>11</v>
      </c>
      <c r="Z160" s="569">
        <f>IFERROR(IF(Z159="",0,Z159),"0")</f>
        <v>5.5220000000000005E-2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21</v>
      </c>
      <c r="Y161" s="569">
        <f>IFERROR(SUM(Y159:Y159),"0")</f>
        <v>21.78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45</v>
      </c>
      <c r="Y163" s="568">
        <f t="shared" ref="Y163:Y171" si="21">IFERROR(IF(X163="",0,CEILING((X163/$H163),1)*$H163),"")</f>
        <v>46.2</v>
      </c>
      <c r="Z163" s="36">
        <f>IFERROR(IF(Y163=0,"",ROUNDUP(Y163/H163,0)*0.00902),"")</f>
        <v>9.9220000000000003E-2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47.892857142857139</v>
      </c>
      <c r="BN163" s="64">
        <f t="shared" ref="BN163:BN171" si="23">IFERROR(Y163*I163/H163,"0")</f>
        <v>49.17</v>
      </c>
      <c r="BO163" s="64">
        <f t="shared" ref="BO163:BO171" si="24">IFERROR(1/J163*(X163/H163),"0")</f>
        <v>8.1168831168831168E-2</v>
      </c>
      <c r="BP163" s="64">
        <f t="shared" ref="BP163:BP171" si="25">IFERROR(1/J163*(Y163/H163),"0")</f>
        <v>8.3333333333333343E-2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41</v>
      </c>
      <c r="Y165" s="568">
        <f t="shared" si="21"/>
        <v>42</v>
      </c>
      <c r="Z165" s="36">
        <f>IFERROR(IF(Y165=0,"",ROUNDUP(Y165/H165,0)*0.00902),"")</f>
        <v>9.0200000000000002E-2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43.05</v>
      </c>
      <c r="BN165" s="64">
        <f t="shared" si="23"/>
        <v>44.099999999999994</v>
      </c>
      <c r="BO165" s="64">
        <f t="shared" si="24"/>
        <v>7.3953823953823952E-2</v>
      </c>
      <c r="BP165" s="64">
        <f t="shared" si="25"/>
        <v>7.575757575757576E-2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3</v>
      </c>
      <c r="Y166" s="568">
        <f t="shared" si="21"/>
        <v>4.2</v>
      </c>
      <c r="Z166" s="36">
        <f>IFERROR(IF(Y166=0,"",ROUNDUP(Y166/H166,0)*0.00502),"")</f>
        <v>1.004E-2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3.1857142857142855</v>
      </c>
      <c r="BN166" s="64">
        <f t="shared" si="23"/>
        <v>4.46</v>
      </c>
      <c r="BO166" s="64">
        <f t="shared" si="24"/>
        <v>6.1050061050061059E-3</v>
      </c>
      <c r="BP166" s="64">
        <f t="shared" si="25"/>
        <v>8.5470085470085479E-3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3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3.2166666666666668</v>
      </c>
      <c r="BN168" s="64">
        <f t="shared" si="23"/>
        <v>3.8599999999999994</v>
      </c>
      <c r="BO168" s="64">
        <f t="shared" si="24"/>
        <v>7.1225071225071226E-3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7</v>
      </c>
      <c r="Y169" s="568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7.3333333333333339</v>
      </c>
      <c r="BN169" s="64">
        <f t="shared" si="23"/>
        <v>8.8000000000000007</v>
      </c>
      <c r="BO169" s="64">
        <f t="shared" si="24"/>
        <v>1.4245014245014245E-2</v>
      </c>
      <c r="BP169" s="64">
        <f t="shared" si="25"/>
        <v>1.7094017094017096E-2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26.904761904761902</v>
      </c>
      <c r="Y172" s="569">
        <f>IFERROR(Y163/H163,"0")+IFERROR(Y164/H164,"0")+IFERROR(Y165/H165,"0")+IFERROR(Y166/H166,"0")+IFERROR(Y167/H167,"0")+IFERROR(Y168/H168,"0")+IFERROR(Y169/H169,"0")+IFERROR(Y170/H170,"0")+IFERROR(Y171/H171,"0")</f>
        <v>29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0.22958000000000001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99</v>
      </c>
      <c r="Y173" s="569">
        <f>IFERROR(SUM(Y163:Y171),"0")</f>
        <v>104.4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57</v>
      </c>
      <c r="Y196" s="568">
        <f t="shared" ref="Y196:Y203" si="26">IFERROR(IF(X196="",0,CEILING((X196/$H196),1)*$H196),"")</f>
        <v>59.400000000000006</v>
      </c>
      <c r="Z196" s="36">
        <f>IFERROR(IF(Y196=0,"",ROUNDUP(Y196/H196,0)*0.00902),"")</f>
        <v>9.9220000000000003E-2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59.216666666666669</v>
      </c>
      <c r="BN196" s="64">
        <f t="shared" ref="BN196:BN203" si="28">IFERROR(Y196*I196/H196,"0")</f>
        <v>61.71</v>
      </c>
      <c r="BO196" s="64">
        <f t="shared" ref="BO196:BO203" si="29">IFERROR(1/J196*(X196/H196),"0")</f>
        <v>7.9966329966329963E-2</v>
      </c>
      <c r="BP196" s="64">
        <f t="shared" ref="BP196:BP203" si="30">IFERROR(1/J196*(Y196/H196),"0")</f>
        <v>8.3333333333333343E-2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4</v>
      </c>
      <c r="Y197" s="568">
        <f t="shared" si="26"/>
        <v>5.4</v>
      </c>
      <c r="Z197" s="36">
        <f>IFERROR(IF(Y197=0,"",ROUNDUP(Y197/H197,0)*0.00902),"")</f>
        <v>9.0200000000000002E-3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4.1555555555555559</v>
      </c>
      <c r="BN197" s="64">
        <f t="shared" si="28"/>
        <v>5.61</v>
      </c>
      <c r="BO197" s="64">
        <f t="shared" si="29"/>
        <v>5.6116722783389446E-3</v>
      </c>
      <c r="BP197" s="64">
        <f t="shared" si="30"/>
        <v>7.575757575757576E-3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144</v>
      </c>
      <c r="Y199" s="568">
        <f t="shared" si="26"/>
        <v>145.80000000000001</v>
      </c>
      <c r="Z199" s="36">
        <f>IFERROR(IF(Y199=0,"",ROUNDUP(Y199/H199,0)*0.00902),"")</f>
        <v>0.24354000000000001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149.6</v>
      </c>
      <c r="BN199" s="64">
        <f t="shared" si="28"/>
        <v>151.47</v>
      </c>
      <c r="BO199" s="64">
        <f t="shared" si="29"/>
        <v>0.20202020202020202</v>
      </c>
      <c r="BP199" s="64">
        <f t="shared" si="30"/>
        <v>0.20454545454545456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3</v>
      </c>
      <c r="Y200" s="568">
        <f t="shared" si="26"/>
        <v>3.6</v>
      </c>
      <c r="Z200" s="36">
        <f>IFERROR(IF(Y200=0,"",ROUNDUP(Y200/H200,0)*0.00502),"")</f>
        <v>1.004E-2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3.2166666666666668</v>
      </c>
      <c r="BN200" s="64">
        <f t="shared" si="28"/>
        <v>3.8599999999999994</v>
      </c>
      <c r="BO200" s="64">
        <f t="shared" si="29"/>
        <v>7.1225071225071226E-3</v>
      </c>
      <c r="BP200" s="64">
        <f t="shared" si="30"/>
        <v>8.5470085470085479E-3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2</v>
      </c>
      <c r="Y201" s="568">
        <f t="shared" si="26"/>
        <v>3.6</v>
      </c>
      <c r="Z201" s="36">
        <f>IFERROR(IF(Y201=0,"",ROUNDUP(Y201/H201,0)*0.00502),"")</f>
        <v>1.004E-2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2.1111111111111112</v>
      </c>
      <c r="BN201" s="64">
        <f t="shared" si="28"/>
        <v>3.8</v>
      </c>
      <c r="BO201" s="64">
        <f t="shared" si="29"/>
        <v>4.7483380816714157E-3</v>
      </c>
      <c r="BP201" s="64">
        <f t="shared" si="30"/>
        <v>8.5470085470085479E-3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8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8.4444444444444446</v>
      </c>
      <c r="BN203" s="64">
        <f t="shared" si="28"/>
        <v>9.4999999999999982</v>
      </c>
      <c r="BO203" s="64">
        <f t="shared" si="29"/>
        <v>1.8993352326685663E-2</v>
      </c>
      <c r="BP203" s="64">
        <f t="shared" si="30"/>
        <v>2.1367521367521368E-2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45.185185185185183</v>
      </c>
      <c r="Y204" s="569">
        <f>IFERROR(Y196/H196,"0")+IFERROR(Y197/H197,"0")+IFERROR(Y198/H198,"0")+IFERROR(Y199/H199,"0")+IFERROR(Y200/H200,"0")+IFERROR(Y201/H201,"0")+IFERROR(Y202/H202,"0")+IFERROR(Y203/H203,"0")</f>
        <v>48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0.39695999999999998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218</v>
      </c>
      <c r="Y205" s="569">
        <f>IFERROR(SUM(Y196:Y203),"0")</f>
        <v>226.8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62</v>
      </c>
      <c r="Y210" s="568">
        <f t="shared" si="31"/>
        <v>62.4</v>
      </c>
      <c r="Z210" s="36">
        <f t="shared" ref="Z210:Z215" si="36">IFERROR(IF(Y210=0,"",ROUNDUP(Y210/H210,0)*0.00651),"")</f>
        <v>0.16925999999999999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68.974999999999994</v>
      </c>
      <c r="BN210" s="64">
        <f t="shared" si="33"/>
        <v>69.42</v>
      </c>
      <c r="BO210" s="64">
        <f t="shared" si="34"/>
        <v>0.14194139194139196</v>
      </c>
      <c r="BP210" s="64">
        <f t="shared" si="35"/>
        <v>0.14285714285714288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0</v>
      </c>
      <c r="Y212" s="568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23</v>
      </c>
      <c r="Y214" s="568">
        <f t="shared" si="31"/>
        <v>24</v>
      </c>
      <c r="Z214" s="36">
        <f t="shared" si="36"/>
        <v>6.5100000000000005E-2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25.415000000000003</v>
      </c>
      <c r="BN214" s="64">
        <f t="shared" si="33"/>
        <v>26.520000000000003</v>
      </c>
      <c r="BO214" s="64">
        <f t="shared" si="34"/>
        <v>5.2655677655677663E-2</v>
      </c>
      <c r="BP214" s="64">
        <f t="shared" si="35"/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61</v>
      </c>
      <c r="Y215" s="568">
        <f t="shared" si="31"/>
        <v>62.4</v>
      </c>
      <c r="Z215" s="36">
        <f t="shared" si="36"/>
        <v>0.16925999999999999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67.557500000000005</v>
      </c>
      <c r="BN215" s="64">
        <f t="shared" si="33"/>
        <v>69.108000000000004</v>
      </c>
      <c r="BO215" s="64">
        <f t="shared" si="34"/>
        <v>0.13965201465201468</v>
      </c>
      <c r="BP215" s="64">
        <f t="shared" si="35"/>
        <v>0.14285714285714288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60.833333333333343</v>
      </c>
      <c r="Y216" s="569">
        <f>IFERROR(Y207/H207,"0")+IFERROR(Y208/H208,"0")+IFERROR(Y209/H209,"0")+IFERROR(Y210/H210,"0")+IFERROR(Y211/H211,"0")+IFERROR(Y212/H212,"0")+IFERROR(Y213/H213,"0")+IFERROR(Y214/H214,"0")+IFERROR(Y215/H215,"0")</f>
        <v>62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0.40361999999999998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146</v>
      </c>
      <c r="Y217" s="569">
        <f>IFERROR(SUM(Y207:Y215),"0")</f>
        <v>148.80000000000001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3</v>
      </c>
      <c r="Y219" s="568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10</v>
      </c>
      <c r="Y220" s="568">
        <f>IFERROR(IF(X220="",0,CEILING((X220/$H220),1)*$H220),"")</f>
        <v>12</v>
      </c>
      <c r="Z220" s="36">
        <f>IFERROR(IF(Y220=0,"",ROUNDUP(Y220/H220,0)*0.00651),"")</f>
        <v>3.2550000000000003E-2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11.050000000000002</v>
      </c>
      <c r="BN220" s="64">
        <f>IFERROR(Y220*I220/H220,"0")</f>
        <v>13.260000000000002</v>
      </c>
      <c r="BO220" s="64">
        <f>IFERROR(1/J220*(X220/H220),"0")</f>
        <v>2.2893772893772896E-2</v>
      </c>
      <c r="BP220" s="64">
        <f>IFERROR(1/J220*(Y220/H220),"0")</f>
        <v>2.7472527472527476E-2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5.416666666666667</v>
      </c>
      <c r="Y221" s="569">
        <f>IFERROR(Y219/H219,"0")+IFERROR(Y220/H220,"0")</f>
        <v>7</v>
      </c>
      <c r="Z221" s="569">
        <f>IFERROR(IF(Z219="",0,Z219),"0")+IFERROR(IF(Z220="",0,Z220),"0")</f>
        <v>4.5569999999999999E-2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13</v>
      </c>
      <c r="Y222" s="569">
        <f>IFERROR(SUM(Y219:Y220),"0")</f>
        <v>16.8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19</v>
      </c>
      <c r="Y272" s="568">
        <f>IFERROR(IF(X272="",0,CEILING((X272/$H272),1)*$H272),"")</f>
        <v>19.2</v>
      </c>
      <c r="Z272" s="36">
        <f>IFERROR(IF(Y272=0,"",ROUNDUP(Y272/H272,0)*0.00651),"")</f>
        <v>5.2080000000000001E-2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20.425000000000001</v>
      </c>
      <c r="BN272" s="64">
        <f>IFERROR(Y272*I272/H272,"0")</f>
        <v>20.64</v>
      </c>
      <c r="BO272" s="64">
        <f>IFERROR(1/J272*(X272/H272),"0")</f>
        <v>4.3498168498168503E-2</v>
      </c>
      <c r="BP272" s="64">
        <f>IFERROR(1/J272*(Y272/H272),"0")</f>
        <v>4.3956043956043959E-2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7.916666666666667</v>
      </c>
      <c r="Y273" s="569">
        <f>IFERROR(Y270/H270,"0")+IFERROR(Y271/H271,"0")+IFERROR(Y272/H272,"0")</f>
        <v>8</v>
      </c>
      <c r="Z273" s="569">
        <f>IFERROR(IF(Z270="",0,Z270),"0")+IFERROR(IF(Z271="",0,Z271),"0")+IFERROR(IF(Z272="",0,Z272),"0")</f>
        <v>5.2080000000000001E-2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19</v>
      </c>
      <c r="Y274" s="569">
        <f>IFERROR(SUM(Y270:Y272),"0")</f>
        <v>19.2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13</v>
      </c>
      <c r="Y306" s="568">
        <f t="shared" si="47"/>
        <v>14.4</v>
      </c>
      <c r="Z306" s="36">
        <f>IFERROR(IF(Y306=0,"",ROUNDUP(Y306/H306,0)*0.00651),"")</f>
        <v>5.2080000000000001E-2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14.646666666666667</v>
      </c>
      <c r="BN306" s="64">
        <f t="shared" si="49"/>
        <v>16.224</v>
      </c>
      <c r="BO306" s="64">
        <f t="shared" si="50"/>
        <v>3.9682539682539687E-2</v>
      </c>
      <c r="BP306" s="64">
        <f t="shared" si="51"/>
        <v>4.3956043956043959E-2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7.2222222222222223</v>
      </c>
      <c r="Y307" s="569">
        <f>IFERROR(Y300/H300,"0")+IFERROR(Y301/H301,"0")+IFERROR(Y302/H302,"0")+IFERROR(Y303/H303,"0")+IFERROR(Y304/H304,"0")+IFERROR(Y305/H305,"0")+IFERROR(Y306/H306,"0")</f>
        <v>8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5.2080000000000001E-2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13</v>
      </c>
      <c r="Y308" s="569">
        <f>IFERROR(SUM(Y300:Y306),"0")</f>
        <v>14.4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388</v>
      </c>
      <c r="Y346" s="568">
        <f t="shared" ref="Y346:Y352" si="52">IFERROR(IF(X346="",0,CEILING((X346/$H346),1)*$H346),"")</f>
        <v>390</v>
      </c>
      <c r="Z346" s="36">
        <f>IFERROR(IF(Y346=0,"",ROUNDUP(Y346/H346,0)*0.02175),"")</f>
        <v>0.5655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400.416</v>
      </c>
      <c r="BN346" s="64">
        <f t="shared" ref="BN346:BN352" si="54">IFERROR(Y346*I346/H346,"0")</f>
        <v>402.47999999999996</v>
      </c>
      <c r="BO346" s="64">
        <f t="shared" ref="BO346:BO352" si="55">IFERROR(1/J346*(X346/H346),"0")</f>
        <v>0.53888888888888886</v>
      </c>
      <c r="BP346" s="64">
        <f t="shared" ref="BP346:BP352" si="56">IFERROR(1/J346*(Y346/H346),"0")</f>
        <v>0.54166666666666663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93</v>
      </c>
      <c r="Y348" s="568">
        <f t="shared" si="52"/>
        <v>105</v>
      </c>
      <c r="Z348" s="36">
        <f>IFERROR(IF(Y348=0,"",ROUNDUP(Y348/H348,0)*0.02175),"")</f>
        <v>0.15225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95.976000000000013</v>
      </c>
      <c r="BN348" s="64">
        <f t="shared" si="54"/>
        <v>108.36</v>
      </c>
      <c r="BO348" s="64">
        <f t="shared" si="55"/>
        <v>0.12916666666666665</v>
      </c>
      <c r="BP348" s="64">
        <f t="shared" si="56"/>
        <v>0.14583333333333331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32.06666666666667</v>
      </c>
      <c r="Y353" s="569">
        <f>IFERROR(Y346/H346,"0")+IFERROR(Y347/H347,"0")+IFERROR(Y348/H348,"0")+IFERROR(Y349/H349,"0")+IFERROR(Y350/H350,"0")+IFERROR(Y351/H351,"0")+IFERROR(Y352/H352,"0")</f>
        <v>33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0.71775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481</v>
      </c>
      <c r="Y354" s="569">
        <f>IFERROR(SUM(Y346:Y352),"0")</f>
        <v>495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175</v>
      </c>
      <c r="Y356" s="568">
        <f>IFERROR(IF(X356="",0,CEILING((X356/$H356),1)*$H356),"")</f>
        <v>180</v>
      </c>
      <c r="Z356" s="36">
        <f>IFERROR(IF(Y356=0,"",ROUNDUP(Y356/H356,0)*0.02175),"")</f>
        <v>0.26100000000000001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180.6</v>
      </c>
      <c r="BN356" s="64">
        <f>IFERROR(Y356*I356/H356,"0")</f>
        <v>185.76000000000002</v>
      </c>
      <c r="BO356" s="64">
        <f>IFERROR(1/J356*(X356/H356),"0")</f>
        <v>0.24305555555555552</v>
      </c>
      <c r="BP356" s="64">
        <f>IFERROR(1/J356*(Y356/H356),"0")</f>
        <v>0.25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11.666666666666666</v>
      </c>
      <c r="Y358" s="569">
        <f>IFERROR(Y356/H356,"0")+IFERROR(Y357/H357,"0")</f>
        <v>12</v>
      </c>
      <c r="Z358" s="569">
        <f>IFERROR(IF(Z356="",0,Z356),"0")+IFERROR(IF(Z357="",0,Z357),"0")</f>
        <v>0.26100000000000001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175</v>
      </c>
      <c r="Y359" s="569">
        <f>IFERROR(SUM(Y356:Y357),"0")</f>
        <v>180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87</v>
      </c>
      <c r="Y366" s="568">
        <f>IFERROR(IF(X366="",0,CEILING((X366/$H366),1)*$H366),"")</f>
        <v>90</v>
      </c>
      <c r="Z366" s="36">
        <f>IFERROR(IF(Y366=0,"",ROUNDUP(Y366/H366,0)*0.01898),"")</f>
        <v>0.1898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92.016999999999996</v>
      </c>
      <c r="BN366" s="64">
        <f>IFERROR(Y366*I366/H366,"0")</f>
        <v>95.19</v>
      </c>
      <c r="BO366" s="64">
        <f>IFERROR(1/J366*(X366/H366),"0")</f>
        <v>0.15104166666666666</v>
      </c>
      <c r="BP366" s="64">
        <f>IFERROR(1/J366*(Y366/H366),"0")</f>
        <v>0.15625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9.6666666666666661</v>
      </c>
      <c r="Y367" s="569">
        <f>IFERROR(Y366/H366,"0")</f>
        <v>10</v>
      </c>
      <c r="Z367" s="569">
        <f>IFERROR(IF(Z366="",0,Z366),"0")</f>
        <v>0.1898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87</v>
      </c>
      <c r="Y368" s="569">
        <f>IFERROR(SUM(Y366:Y366),"0")</f>
        <v>90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102</v>
      </c>
      <c r="Y382" s="568">
        <f>IFERROR(IF(X382="",0,CEILING((X382/$H382),1)*$H382),"")</f>
        <v>108</v>
      </c>
      <c r="Z382" s="36">
        <f>IFERROR(IF(Y382=0,"",ROUNDUP(Y382/H382,0)*0.01898),"")</f>
        <v>0.22776000000000002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107.88200000000001</v>
      </c>
      <c r="BN382" s="64">
        <f>IFERROR(Y382*I382/H382,"0")</f>
        <v>114.22799999999999</v>
      </c>
      <c r="BO382" s="64">
        <f>IFERROR(1/J382*(X382/H382),"0")</f>
        <v>0.17708333333333334</v>
      </c>
      <c r="BP382" s="64">
        <f>IFERROR(1/J382*(Y382/H382),"0")</f>
        <v>0.1875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11.333333333333334</v>
      </c>
      <c r="Y384" s="569">
        <f>IFERROR(Y382/H382,"0")+IFERROR(Y383/H383,"0")</f>
        <v>12</v>
      </c>
      <c r="Z384" s="569">
        <f>IFERROR(IF(Z382="",0,Z382),"0")+IFERROR(IF(Z383="",0,Z383),"0")</f>
        <v>0.22776000000000002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102</v>
      </c>
      <c r="Y385" s="569">
        <f>IFERROR(SUM(Y382:Y383),"0")</f>
        <v>108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25</v>
      </c>
      <c r="Y393" s="568">
        <f t="shared" ref="Y393:Y402" si="57">IFERROR(IF(X393="",0,CEILING((X393/$H393),1)*$H393),"")</f>
        <v>27</v>
      </c>
      <c r="Z393" s="36">
        <f>IFERROR(IF(Y393=0,"",ROUNDUP(Y393/H393,0)*0.00902),"")</f>
        <v>4.5100000000000001E-2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25.972222222222221</v>
      </c>
      <c r="BN393" s="64">
        <f t="shared" ref="BN393:BN402" si="59">IFERROR(Y393*I393/H393,"0")</f>
        <v>28.049999999999997</v>
      </c>
      <c r="BO393" s="64">
        <f t="shared" ref="BO393:BO402" si="60">IFERROR(1/J393*(X393/H393),"0")</f>
        <v>3.5072951739618406E-2</v>
      </c>
      <c r="BP393" s="64">
        <f t="shared" ref="BP393:BP402" si="61">IFERROR(1/J393*(Y393/H393),"0")</f>
        <v>3.787878787878788E-2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4.6296296296296298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4.5100000000000001E-2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25</v>
      </c>
      <c r="Y404" s="569">
        <f>IFERROR(SUM(Y393:Y402),"0")</f>
        <v>27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12</v>
      </c>
      <c r="Y435" s="568">
        <f t="shared" ref="Y435:Y449" si="63">IFERROR(IF(X435="",0,CEILING((X435/$H435),1)*$H435),"")</f>
        <v>15.84</v>
      </c>
      <c r="Z435" s="36">
        <f t="shared" ref="Z435:Z441" si="64">IFERROR(IF(Y435=0,"",ROUNDUP(Y435/H435,0)*0.01196),"")</f>
        <v>3.5880000000000002E-2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12.818181818181817</v>
      </c>
      <c r="BN435" s="64">
        <f t="shared" ref="BN435:BN449" si="66">IFERROR(Y435*I435/H435,"0")</f>
        <v>16.919999999999998</v>
      </c>
      <c r="BO435" s="64">
        <f t="shared" ref="BO435:BO449" si="67">IFERROR(1/J435*(X435/H435),"0")</f>
        <v>2.1853146853146852E-2</v>
      </c>
      <c r="BP435" s="64">
        <f t="shared" ref="BP435:BP449" si="68">IFERROR(1/J435*(Y435/H435),"0")</f>
        <v>2.8846153846153848E-2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4</v>
      </c>
      <c r="Y436" s="568">
        <f t="shared" si="63"/>
        <v>5.28</v>
      </c>
      <c r="Z436" s="36">
        <f t="shared" si="64"/>
        <v>1.196E-2</v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4.2727272727272725</v>
      </c>
      <c r="BN436" s="64">
        <f t="shared" si="66"/>
        <v>5.64</v>
      </c>
      <c r="BO436" s="64">
        <f t="shared" si="67"/>
        <v>7.2843822843822849E-3</v>
      </c>
      <c r="BP436" s="64">
        <f t="shared" si="68"/>
        <v>9.6153846153846159E-3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3.0303030303030303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4.7840000000000001E-2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16</v>
      </c>
      <c r="Y451" s="569">
        <f>IFERROR(SUM(Y435:Y449),"0")</f>
        <v>21.12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33</v>
      </c>
      <c r="Y453" s="568">
        <f>IFERROR(IF(X453="",0,CEILING((X453/$H453),1)*$H453),"")</f>
        <v>36.96</v>
      </c>
      <c r="Z453" s="36">
        <f>IFERROR(IF(Y453=0,"",ROUNDUP(Y453/H453,0)*0.01196),"")</f>
        <v>8.3720000000000003E-2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35.249999999999993</v>
      </c>
      <c r="BN453" s="64">
        <f>IFERROR(Y453*I453/H453,"0")</f>
        <v>39.479999999999997</v>
      </c>
      <c r="BO453" s="64">
        <f>IFERROR(1/J453*(X453/H453),"0")</f>
        <v>6.0096153846153848E-2</v>
      </c>
      <c r="BP453" s="64">
        <f>IFERROR(1/J453*(Y453/H453),"0")</f>
        <v>6.7307692307692318E-2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6.25</v>
      </c>
      <c r="Y456" s="569">
        <f>IFERROR(Y453/H453,"0")+IFERROR(Y454/H454,"0")+IFERROR(Y455/H455,"0")</f>
        <v>7</v>
      </c>
      <c r="Z456" s="569">
        <f>IFERROR(IF(Z453="",0,Z453),"0")+IFERROR(IF(Z454="",0,Z454),"0")+IFERROR(IF(Z455="",0,Z455),"0")</f>
        <v>8.3720000000000003E-2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33</v>
      </c>
      <c r="Y457" s="569">
        <f>IFERROR(SUM(Y453:Y455),"0")</f>
        <v>36.96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51</v>
      </c>
      <c r="Y460" s="568">
        <f t="shared" si="69"/>
        <v>52.800000000000004</v>
      </c>
      <c r="Z460" s="36">
        <f>IFERROR(IF(Y460=0,"",ROUNDUP(Y460/H460,0)*0.01196),"")</f>
        <v>0.1196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54.47727272727272</v>
      </c>
      <c r="BN460" s="64">
        <f t="shared" si="71"/>
        <v>56.400000000000006</v>
      </c>
      <c r="BO460" s="64">
        <f t="shared" si="72"/>
        <v>9.2875874125874128E-2</v>
      </c>
      <c r="BP460" s="64">
        <f t="shared" si="73"/>
        <v>9.6153846153846159E-2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41</v>
      </c>
      <c r="Y461" s="568">
        <f t="shared" si="69"/>
        <v>42.24</v>
      </c>
      <c r="Z461" s="36">
        <f>IFERROR(IF(Y461=0,"",ROUNDUP(Y461/H461,0)*0.01196),"")</f>
        <v>9.5680000000000001E-2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43.79545454545454</v>
      </c>
      <c r="BN461" s="64">
        <f t="shared" si="71"/>
        <v>45.12</v>
      </c>
      <c r="BO461" s="64">
        <f t="shared" si="72"/>
        <v>7.4664918414918416E-2</v>
      </c>
      <c r="BP461" s="64">
        <f t="shared" si="73"/>
        <v>7.6923076923076927E-2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17.424242424242422</v>
      </c>
      <c r="Y466" s="569">
        <f>IFERROR(Y459/H459,"0")+IFERROR(Y460/H460,"0")+IFERROR(Y461/H461,"0")+IFERROR(Y462/H462,"0")+IFERROR(Y463/H463,"0")+IFERROR(Y464/H464,"0")+IFERROR(Y465/H465,"0")</f>
        <v>18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0.21528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92</v>
      </c>
      <c r="Y467" s="569">
        <f>IFERROR(SUM(Y459:Y465),"0")</f>
        <v>95.04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58</v>
      </c>
      <c r="Y496" s="568">
        <f>IFERROR(IF(X496="",0,CEILING((X496/$H496),1)*$H496),"")</f>
        <v>63</v>
      </c>
      <c r="Z496" s="36">
        <f>IFERROR(IF(Y496=0,"",ROUNDUP(Y496/H496,0)*0.01898),"")</f>
        <v>0.13286000000000001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61.344666666666662</v>
      </c>
      <c r="BN496" s="64">
        <f>IFERROR(Y496*I496/H496,"0")</f>
        <v>66.632999999999996</v>
      </c>
      <c r="BO496" s="64">
        <f>IFERROR(1/J496*(X496/H496),"0")</f>
        <v>0.10069444444444445</v>
      </c>
      <c r="BP496" s="64">
        <f>IFERROR(1/J496*(Y496/H496),"0")</f>
        <v>0.109375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6.4444444444444446</v>
      </c>
      <c r="Y498" s="569">
        <f>IFERROR(Y496/H496,"0")+IFERROR(Y497/H497,"0")</f>
        <v>7</v>
      </c>
      <c r="Z498" s="569">
        <f>IFERROR(IF(Z496="",0,Z496),"0")+IFERROR(IF(Z497="",0,Z497),"0")</f>
        <v>0.13286000000000001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58</v>
      </c>
      <c r="Y499" s="569">
        <f>IFERROR(SUM(Y496:Y497),"0")</f>
        <v>63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1915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2026.7999999999997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2012.1177065312063</v>
      </c>
      <c r="Y511" s="569">
        <f>IFERROR(SUM(BN22:BN507),"0")</f>
        <v>2129.8869999999997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4</v>
      </c>
      <c r="Y512" s="38">
        <f>ROUNDUP(SUM(BP22:BP507),0)</f>
        <v>4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2112.1177065312063</v>
      </c>
      <c r="Y513" s="569">
        <f>GrossWeightTotalR+PalletQtyTotalR*25</f>
        <v>2229.8869999999997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317.5359075525742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339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3.8558300000000001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11.100000000000001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</v>
      </c>
      <c r="E520" s="46">
        <f>IFERROR(Y89*1,"0")+IFERROR(Y90*1,"0")+IFERROR(Y91*1,"0")+IFERROR(Y95*1,"0")+IFERROR(Y96*1,"0")+IFERROR(Y97*1,"0")+IFERROR(Y98*1,"0")+IFERROR(Y99*1,"0")+IFERROR(Y100*1,"0")</f>
        <v>108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161.4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126.18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392.4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19.2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14.4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765</v>
      </c>
      <c r="U520" s="46">
        <f>IFERROR(Y371*1,"0")+IFERROR(Y372*1,"0")+IFERROR(Y373*1,"0")+IFERROR(Y374*1,"0")+IFERROR(Y378*1,"0")+IFERROR(Y382*1,"0")+IFERROR(Y383*1,"0")+IFERROR(Y387*1,"0")</f>
        <v>108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27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153.12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63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