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Мираторг КИ Ташкент\"/>
    </mc:Choice>
  </mc:AlternateContent>
  <xr:revisionPtr revIDLastSave="0" documentId="13_ncr:1_{B18C0F6D-BCD6-47C4-8FD4-A5ABEF44CE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6" i="1"/>
  <c r="AJ6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6" i="1"/>
  <c r="AJ5" i="1" l="1"/>
  <c r="AI5" i="1"/>
  <c r="AG8" i="1" l="1"/>
  <c r="AG10" i="1"/>
  <c r="AG12" i="1"/>
  <c r="AG14" i="1"/>
  <c r="AG16" i="1"/>
  <c r="AG18" i="1"/>
  <c r="AG20" i="1"/>
  <c r="AG22" i="1"/>
  <c r="P7" i="1"/>
  <c r="P8" i="1"/>
  <c r="U8" i="1" s="1"/>
  <c r="P9" i="1"/>
  <c r="P10" i="1"/>
  <c r="U10" i="1" s="1"/>
  <c r="P11" i="1"/>
  <c r="P12" i="1"/>
  <c r="U12" i="1" s="1"/>
  <c r="P13" i="1"/>
  <c r="P14" i="1"/>
  <c r="U14" i="1" s="1"/>
  <c r="P15" i="1"/>
  <c r="P16" i="1"/>
  <c r="U16" i="1" s="1"/>
  <c r="P17" i="1"/>
  <c r="P18" i="1"/>
  <c r="U18" i="1" s="1"/>
  <c r="P19" i="1"/>
  <c r="P20" i="1"/>
  <c r="U20" i="1" s="1"/>
  <c r="P21" i="1"/>
  <c r="P22" i="1"/>
  <c r="U22" i="1" s="1"/>
  <c r="P6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20" i="1" l="1"/>
  <c r="T12" i="1"/>
  <c r="T16" i="1"/>
  <c r="T8" i="1"/>
  <c r="L5" i="1"/>
  <c r="T22" i="1"/>
  <c r="T18" i="1"/>
  <c r="T14" i="1"/>
  <c r="T10" i="1"/>
  <c r="T6" i="1"/>
  <c r="AG6" i="1"/>
  <c r="T21" i="1"/>
  <c r="AG21" i="1"/>
  <c r="AG19" i="1"/>
  <c r="T19" i="1"/>
  <c r="T17" i="1"/>
  <c r="AG17" i="1"/>
  <c r="AG15" i="1"/>
  <c r="T15" i="1"/>
  <c r="T13" i="1"/>
  <c r="AG13" i="1"/>
  <c r="AG11" i="1"/>
  <c r="T11" i="1"/>
  <c r="T9" i="1"/>
  <c r="AG9" i="1"/>
  <c r="AG7" i="1"/>
  <c r="T7" i="1"/>
  <c r="U6" i="1"/>
  <c r="U21" i="1"/>
  <c r="U19" i="1"/>
  <c r="U17" i="1"/>
  <c r="U15" i="1"/>
  <c r="U13" i="1"/>
  <c r="U11" i="1"/>
  <c r="U9" i="1"/>
  <c r="U7" i="1"/>
  <c r="Q5" i="1"/>
  <c r="P5" i="1"/>
  <c r="AG5" i="1" l="1"/>
</calcChain>
</file>

<file path=xl/sharedStrings.xml><?xml version="1.0" encoding="utf-8"?>
<sst xmlns="http://schemas.openxmlformats.org/spreadsheetml/2006/main" count="97" uniqueCount="68">
  <si>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</si>
  <si>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</si>
  <si>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</si>
  <si>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</si>
  <si>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</si>
  <si>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</si>
  <si>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</si>
  <si>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</si>
  <si>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</si>
  <si>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</si>
  <si>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</si>
  <si>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</si>
  <si>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</si>
  <si>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</si>
  <si>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</si>
  <si>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</si>
  <si>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</si>
  <si>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</si>
  <si>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</si>
  <si>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</si>
  <si>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</si>
  <si>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</si>
  <si>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</si>
  <si>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</si>
  <si>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30,06,</t>
  </si>
  <si>
    <t>23,06,</t>
  </si>
  <si>
    <t>09,06,</t>
  </si>
  <si>
    <t>02,06,</t>
  </si>
  <si>
    <t>26,05,</t>
  </si>
  <si>
    <t>19,05,</t>
  </si>
  <si>
    <t>12,05,</t>
  </si>
  <si>
    <t>28,04,</t>
  </si>
  <si>
    <t>14,04,</t>
  </si>
  <si>
    <t>07,04,</t>
  </si>
  <si>
    <t>МХБ Ветчина для завтрака ШТ. ОХЛ п/а 400г*6 (2,4кг) МИРАТОРГ</t>
  </si>
  <si>
    <t>шт</t>
  </si>
  <si>
    <t>остатки сроки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</si>
  <si>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</si>
  <si>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</si>
  <si>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</si>
  <si>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</si>
  <si>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</si>
  <si>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</si>
  <si>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</si>
  <si>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</si>
  <si>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</si>
  <si>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</si>
  <si>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</si>
  <si>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</si>
  <si>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</si>
  <si>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</si>
  <si>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</si>
  <si>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</si>
  <si>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</si>
  <si>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</si>
  <si>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Сервелат полусухой с/к ВУ ОХЛ 300гр МИРАТОРГ</t>
  </si>
  <si>
    <t>16,06,25 завод не отгрузил</t>
  </si>
  <si>
    <t>нужно увеличить продажи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</si>
  <si>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</si>
  <si>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</si>
  <si>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</si>
  <si>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22,05,25 списание 203шт.</t>
    </r>
  </si>
  <si>
    <t>06,07,(1)</t>
  </si>
  <si>
    <t>заказ</t>
  </si>
  <si>
    <t>06,07,(2)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</si>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</sst>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2" fontId="6" fillId="2" borderId="1" xfId="1" applyNumberFormat="1" applyFont="1" applyFill="1"/>
    <xf numFmtId="164" fontId="6" fillId="2" borderId="1" xfId="1" applyNumberFormat="1" applyFont="1" applyFill="1"/>
    <xf numFmtId="2" fontId="1" fillId="0" borderId="1" xfId="1" applyNumberFormat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23,06,25%20&#1090;&#1096;&#1088;&#1089;&#1095;%20&#1084;&#1088;&#1090;&#1088;&#1075;%20&#1082;&#1080;%20&#1086;&#1090;%20&#1051;&#1099;&#1075;&#1080;&#1085;&#1072;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Q2" t="str">
            <v>исправлена дата отгрузки</v>
          </cell>
        </row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кор.</v>
          </cell>
        </row>
        <row r="4">
          <cell r="O4" t="str">
            <v>16,06,</v>
          </cell>
          <cell r="P4" t="str">
            <v>23,06,</v>
          </cell>
          <cell r="Q4" t="str">
            <v>07,07,(1)</v>
          </cell>
          <cell r="V4" t="str">
            <v>16,06,</v>
          </cell>
          <cell r="W4" t="str">
            <v>09,06,</v>
          </cell>
          <cell r="X4" t="str">
            <v>02,06,</v>
          </cell>
          <cell r="Y4" t="str">
            <v>26,05,</v>
          </cell>
          <cell r="Z4" t="str">
            <v>19,05,</v>
          </cell>
          <cell r="AA4" t="str">
            <v>12,05,</v>
          </cell>
          <cell r="AB4" t="str">
            <v>28,04,</v>
          </cell>
          <cell r="AC4" t="str">
            <v>14,04,</v>
          </cell>
          <cell r="AD4" t="str">
            <v>07,04,</v>
          </cell>
          <cell r="AE4" t="str">
            <v>31,03,</v>
          </cell>
        </row>
        <row r="5">
          <cell r="K5">
            <v>0</v>
          </cell>
          <cell r="L5">
            <v>1478</v>
          </cell>
          <cell r="M5">
            <v>0</v>
          </cell>
          <cell r="N5">
            <v>0</v>
          </cell>
          <cell r="O5">
            <v>4530</v>
          </cell>
          <cell r="P5">
            <v>295.60000000000002</v>
          </cell>
          <cell r="Q5">
            <v>2000</v>
          </cell>
          <cell r="R5">
            <v>753</v>
          </cell>
          <cell r="V5">
            <v>482</v>
          </cell>
          <cell r="W5">
            <v>379.20000000000005</v>
          </cell>
          <cell r="X5">
            <v>820.20000000000016</v>
          </cell>
          <cell r="Y5">
            <v>84.4</v>
          </cell>
          <cell r="Z5">
            <v>161.99999999999997</v>
          </cell>
          <cell r="AA5">
            <v>159.4</v>
          </cell>
          <cell r="AB5">
            <v>125.6</v>
          </cell>
          <cell r="AC5">
            <v>412.6</v>
          </cell>
          <cell r="AD5">
            <v>365.2</v>
          </cell>
          <cell r="AE5">
            <v>325.8</v>
          </cell>
          <cell r="AG5">
            <v>595.20000000000005</v>
          </cell>
        </row>
        <row r="6">
          <cell r="I6">
            <v>1010016111</v>
          </cell>
          <cell r="L6">
            <v>54</v>
          </cell>
          <cell r="O6">
            <v>130</v>
          </cell>
          <cell r="P6">
            <v>10.8</v>
          </cell>
          <cell r="Q6">
            <v>160</v>
          </cell>
          <cell r="R6">
            <v>118</v>
          </cell>
          <cell r="T6">
            <v>28.888888888888886</v>
          </cell>
          <cell r="U6">
            <v>14.074074074074073</v>
          </cell>
          <cell r="V6">
            <v>4.8</v>
          </cell>
          <cell r="W6">
            <v>12.6</v>
          </cell>
          <cell r="X6">
            <v>30.8</v>
          </cell>
          <cell r="Y6">
            <v>-1</v>
          </cell>
          <cell r="Z6">
            <v>-3</v>
          </cell>
          <cell r="AA6">
            <v>-6.2</v>
          </cell>
          <cell r="AB6">
            <v>6.8</v>
          </cell>
          <cell r="AC6">
            <v>12.6</v>
          </cell>
          <cell r="AD6">
            <v>14.2</v>
          </cell>
          <cell r="AE6">
            <v>15.4</v>
          </cell>
          <cell r="AF6" t="str">
            <v>остатки сроки</v>
          </cell>
          <cell r="AG6">
            <v>64</v>
          </cell>
          <cell r="AH6">
            <v>2.4</v>
          </cell>
        </row>
        <row r="7">
          <cell r="I7">
            <v>1010028068</v>
          </cell>
          <cell r="L7">
            <v>224</v>
          </cell>
          <cell r="O7">
            <v>700</v>
          </cell>
          <cell r="P7">
            <v>44.8</v>
          </cell>
          <cell r="Q7">
            <v>600</v>
          </cell>
          <cell r="R7">
            <v>139</v>
          </cell>
          <cell r="T7">
            <v>35.290178571428577</v>
          </cell>
          <cell r="U7">
            <v>21.897321428571431</v>
          </cell>
          <cell r="V7">
            <v>87.2</v>
          </cell>
          <cell r="W7">
            <v>61.4</v>
          </cell>
          <cell r="X7">
            <v>89.6</v>
          </cell>
          <cell r="Y7">
            <v>53.4</v>
          </cell>
          <cell r="Z7">
            <v>89.6</v>
          </cell>
          <cell r="AA7">
            <v>56.6</v>
          </cell>
          <cell r="AB7">
            <v>24.2</v>
          </cell>
          <cell r="AC7">
            <v>76.599999999999994</v>
          </cell>
          <cell r="AD7">
            <v>103.8</v>
          </cell>
          <cell r="AE7">
            <v>72</v>
          </cell>
          <cell r="AG7">
            <v>180</v>
          </cell>
          <cell r="AH7">
            <v>1.8</v>
          </cell>
        </row>
        <row r="8">
          <cell r="I8">
            <v>1010015954</v>
          </cell>
          <cell r="L8">
            <v>59</v>
          </cell>
          <cell r="O8">
            <v>80</v>
          </cell>
          <cell r="P8">
            <v>11.8</v>
          </cell>
          <cell r="Q8">
            <v>120</v>
          </cell>
          <cell r="R8">
            <v>134</v>
          </cell>
          <cell r="T8">
            <v>23.813559322033896</v>
          </cell>
          <cell r="U8">
            <v>13.64406779661017</v>
          </cell>
          <cell r="V8">
            <v>15.4</v>
          </cell>
          <cell r="W8">
            <v>11.2</v>
          </cell>
          <cell r="X8">
            <v>28</v>
          </cell>
          <cell r="Y8">
            <v>2.2000000000000002</v>
          </cell>
          <cell r="Z8">
            <v>-2.6</v>
          </cell>
          <cell r="AA8">
            <v>0.2</v>
          </cell>
          <cell r="AB8">
            <v>4.4000000000000004</v>
          </cell>
          <cell r="AC8">
            <v>12.6</v>
          </cell>
          <cell r="AD8">
            <v>17</v>
          </cell>
          <cell r="AE8">
            <v>10.199999999999999</v>
          </cell>
          <cell r="AG8">
            <v>56.4</v>
          </cell>
          <cell r="AH8">
            <v>2.82</v>
          </cell>
        </row>
        <row r="9">
          <cell r="I9">
            <v>1010016092</v>
          </cell>
          <cell r="L9">
            <v>47</v>
          </cell>
          <cell r="O9">
            <v>90</v>
          </cell>
          <cell r="P9">
            <v>9.4</v>
          </cell>
          <cell r="Q9">
            <v>40</v>
          </cell>
          <cell r="T9">
            <v>31.170212765957444</v>
          </cell>
          <cell r="U9">
            <v>26.914893617021274</v>
          </cell>
          <cell r="V9">
            <v>6.4</v>
          </cell>
          <cell r="W9">
            <v>15.2</v>
          </cell>
          <cell r="X9">
            <v>20</v>
          </cell>
          <cell r="Y9">
            <v>0</v>
          </cell>
          <cell r="Z9">
            <v>-0.2</v>
          </cell>
          <cell r="AA9">
            <v>0.6</v>
          </cell>
          <cell r="AB9">
            <v>4.5999999999999996</v>
          </cell>
          <cell r="AC9">
            <v>9.6</v>
          </cell>
          <cell r="AD9">
            <v>7.4</v>
          </cell>
          <cell r="AE9">
            <v>6.4</v>
          </cell>
          <cell r="AG9">
            <v>18.799999999999997</v>
          </cell>
          <cell r="AH9">
            <v>2.82</v>
          </cell>
        </row>
        <row r="10">
          <cell r="I10">
            <v>1010015952</v>
          </cell>
          <cell r="L10">
            <v>34</v>
          </cell>
          <cell r="O10">
            <v>140</v>
          </cell>
          <cell r="P10">
            <v>6.8</v>
          </cell>
          <cell r="Q10">
            <v>40</v>
          </cell>
          <cell r="T10">
            <v>33.676470588235297</v>
          </cell>
          <cell r="U10">
            <v>27.794117647058822</v>
          </cell>
          <cell r="V10">
            <v>7.4</v>
          </cell>
          <cell r="W10">
            <v>10.4</v>
          </cell>
          <cell r="X10">
            <v>25</v>
          </cell>
          <cell r="Y10">
            <v>6.6</v>
          </cell>
          <cell r="Z10">
            <v>-1.2</v>
          </cell>
          <cell r="AA10">
            <v>3.4</v>
          </cell>
          <cell r="AB10">
            <v>3.8</v>
          </cell>
          <cell r="AC10">
            <v>10.199999999999999</v>
          </cell>
          <cell r="AD10">
            <v>14.4</v>
          </cell>
          <cell r="AE10">
            <v>8.4</v>
          </cell>
          <cell r="AG10">
            <v>18.799999999999997</v>
          </cell>
          <cell r="AH10">
            <v>2.82</v>
          </cell>
        </row>
        <row r="11">
          <cell r="I11">
            <v>1010023348</v>
          </cell>
          <cell r="L11">
            <v>135</v>
          </cell>
          <cell r="O11">
            <v>550</v>
          </cell>
          <cell r="P11">
            <v>27</v>
          </cell>
          <cell r="T11">
            <v>28.222222222222221</v>
          </cell>
          <cell r="U11">
            <v>28.222222222222221</v>
          </cell>
          <cell r="V11">
            <v>39.6</v>
          </cell>
          <cell r="W11">
            <v>46.6</v>
          </cell>
          <cell r="X11">
            <v>87.8</v>
          </cell>
          <cell r="Y11">
            <v>0</v>
          </cell>
          <cell r="Z11">
            <v>-0.4</v>
          </cell>
          <cell r="AA11">
            <v>-0.6</v>
          </cell>
          <cell r="AB11">
            <v>0</v>
          </cell>
          <cell r="AC11">
            <v>18</v>
          </cell>
          <cell r="AD11">
            <v>-0.6</v>
          </cell>
          <cell r="AE11">
            <v>35.799999999999997</v>
          </cell>
          <cell r="AG11">
            <v>0</v>
          </cell>
          <cell r="AH11">
            <v>2.25</v>
          </cell>
        </row>
        <row r="12">
          <cell r="I12">
            <v>1010022954</v>
          </cell>
          <cell r="L12">
            <v>145</v>
          </cell>
          <cell r="O12">
            <v>600</v>
          </cell>
          <cell r="P12">
            <v>29</v>
          </cell>
          <cell r="T12">
            <v>31.551724137931036</v>
          </cell>
          <cell r="U12">
            <v>31.551724137931036</v>
          </cell>
          <cell r="V12">
            <v>48.8</v>
          </cell>
          <cell r="W12">
            <v>46.2</v>
          </cell>
          <cell r="X12">
            <v>90.4</v>
          </cell>
          <cell r="Y12">
            <v>0</v>
          </cell>
          <cell r="Z12">
            <v>-1.6</v>
          </cell>
          <cell r="AA12">
            <v>0.2</v>
          </cell>
          <cell r="AB12">
            <v>3.4</v>
          </cell>
          <cell r="AC12">
            <v>12.8</v>
          </cell>
          <cell r="AD12">
            <v>39.200000000000003</v>
          </cell>
          <cell r="AE12">
            <v>12.4</v>
          </cell>
          <cell r="AF12" t="str">
            <v>11,05,25 списание 274шт.</v>
          </cell>
          <cell r="AG12">
            <v>0</v>
          </cell>
          <cell r="AH12">
            <v>2.25</v>
          </cell>
        </row>
        <row r="13">
          <cell r="I13">
            <v>1010016034</v>
          </cell>
          <cell r="L13">
            <v>84</v>
          </cell>
          <cell r="O13">
            <v>400</v>
          </cell>
          <cell r="P13">
            <v>16.8</v>
          </cell>
          <cell r="T13">
            <v>39.166666666666664</v>
          </cell>
          <cell r="U13">
            <v>39.166666666666664</v>
          </cell>
          <cell r="V13">
            <v>27.4</v>
          </cell>
          <cell r="W13">
            <v>-0.4</v>
          </cell>
          <cell r="X13">
            <v>22</v>
          </cell>
          <cell r="Y13">
            <v>-0.8</v>
          </cell>
          <cell r="Z13">
            <v>1.6</v>
          </cell>
          <cell r="AA13">
            <v>6.4</v>
          </cell>
          <cell r="AB13">
            <v>5.4</v>
          </cell>
          <cell r="AC13">
            <v>13</v>
          </cell>
          <cell r="AD13">
            <v>2.6</v>
          </cell>
          <cell r="AE13">
            <v>9.1999999999999993</v>
          </cell>
          <cell r="AF13" t="str">
            <v>22,05,25 списание 310шт.</v>
          </cell>
          <cell r="AG13">
            <v>0</v>
          </cell>
          <cell r="AH13">
            <v>2.25</v>
          </cell>
        </row>
        <row r="14">
          <cell r="I14">
            <v>1010016024</v>
          </cell>
          <cell r="L14">
            <v>21</v>
          </cell>
          <cell r="O14">
            <v>90</v>
          </cell>
          <cell r="P14">
            <v>4.2</v>
          </cell>
          <cell r="Q14">
            <v>40</v>
          </cell>
          <cell r="R14">
            <v>11</v>
          </cell>
          <cell r="T14">
            <v>31.904761904761905</v>
          </cell>
          <cell r="U14">
            <v>22.38095238095238</v>
          </cell>
          <cell r="V14">
            <v>19.600000000000001</v>
          </cell>
          <cell r="W14">
            <v>0</v>
          </cell>
          <cell r="X14">
            <v>35.4</v>
          </cell>
          <cell r="Y14">
            <v>-0.4</v>
          </cell>
          <cell r="Z14">
            <v>-0.2</v>
          </cell>
          <cell r="AA14">
            <v>0</v>
          </cell>
          <cell r="AB14">
            <v>0</v>
          </cell>
          <cell r="AC14">
            <v>-2.6</v>
          </cell>
          <cell r="AD14">
            <v>13.2</v>
          </cell>
          <cell r="AE14">
            <v>7.8</v>
          </cell>
          <cell r="AG14">
            <v>17.2</v>
          </cell>
          <cell r="AH14">
            <v>2.58</v>
          </cell>
        </row>
        <row r="15">
          <cell r="I15">
            <v>1010023122</v>
          </cell>
          <cell r="L15">
            <v>118</v>
          </cell>
          <cell r="O15">
            <v>250</v>
          </cell>
          <cell r="P15">
            <v>23.6</v>
          </cell>
          <cell r="T15">
            <v>27.203389830508474</v>
          </cell>
          <cell r="U15">
            <v>27.203389830508474</v>
          </cell>
          <cell r="V15">
            <v>32</v>
          </cell>
          <cell r="W15">
            <v>30.4</v>
          </cell>
          <cell r="X15">
            <v>73.599999999999994</v>
          </cell>
          <cell r="Y15">
            <v>-1</v>
          </cell>
          <cell r="Z15">
            <v>11.8</v>
          </cell>
          <cell r="AA15">
            <v>23</v>
          </cell>
          <cell r="AB15">
            <v>-0.4</v>
          </cell>
          <cell r="AC15">
            <v>28.4</v>
          </cell>
          <cell r="AD15">
            <v>6.8</v>
          </cell>
          <cell r="AE15">
            <v>13.2</v>
          </cell>
          <cell r="AG15">
            <v>0</v>
          </cell>
          <cell r="AH15">
            <v>2.25</v>
          </cell>
        </row>
        <row r="16">
          <cell r="I16">
            <v>1010030636</v>
          </cell>
          <cell r="L16">
            <v>10</v>
          </cell>
          <cell r="P16">
            <v>2</v>
          </cell>
          <cell r="T16">
            <v>438.5</v>
          </cell>
          <cell r="U16">
            <v>438.5</v>
          </cell>
          <cell r="V16">
            <v>3.4</v>
          </cell>
          <cell r="W16">
            <v>0.8</v>
          </cell>
          <cell r="X16">
            <v>5.6</v>
          </cell>
          <cell r="Y16">
            <v>1</v>
          </cell>
          <cell r="Z16">
            <v>5</v>
          </cell>
          <cell r="AA16">
            <v>0</v>
          </cell>
          <cell r="AB16">
            <v>-5.2</v>
          </cell>
          <cell r="AC16">
            <v>10</v>
          </cell>
          <cell r="AD16">
            <v>6.8</v>
          </cell>
          <cell r="AE16">
            <v>2.4</v>
          </cell>
          <cell r="AF16" t="str">
            <v>нужно увеличить продажи!!! / на вывод / СРОКИ (17,03,25)</v>
          </cell>
          <cell r="AG16">
            <v>0</v>
          </cell>
          <cell r="AH16">
            <v>1.68</v>
          </cell>
        </row>
        <row r="17">
          <cell r="I17">
            <v>1010030879</v>
          </cell>
          <cell r="L17">
            <v>23</v>
          </cell>
          <cell r="P17">
            <v>4.5999999999999996</v>
          </cell>
          <cell r="T17">
            <v>117.17391304347827</v>
          </cell>
          <cell r="U17">
            <v>117.17391304347827</v>
          </cell>
          <cell r="V17">
            <v>-0.4</v>
          </cell>
          <cell r="W17">
            <v>2</v>
          </cell>
          <cell r="X17">
            <v>-1</v>
          </cell>
          <cell r="Y17">
            <v>0.4</v>
          </cell>
          <cell r="Z17">
            <v>2.8</v>
          </cell>
          <cell r="AA17">
            <v>2.8</v>
          </cell>
          <cell r="AB17">
            <v>1.6</v>
          </cell>
          <cell r="AC17">
            <v>6.6</v>
          </cell>
          <cell r="AD17">
            <v>2.6</v>
          </cell>
          <cell r="AE17">
            <v>0</v>
          </cell>
          <cell r="AF17" t="str">
            <v>нужно увеличить продажи!!! / СРОКИ (09,03,25; 13,03,25)</v>
          </cell>
          <cell r="AG17">
            <v>0</v>
          </cell>
          <cell r="AH17">
            <v>1.7999999999999998</v>
          </cell>
        </row>
        <row r="18">
          <cell r="I18">
            <v>1010023983</v>
          </cell>
          <cell r="L18">
            <v>2</v>
          </cell>
          <cell r="O18">
            <v>400</v>
          </cell>
          <cell r="P18">
            <v>0.4</v>
          </cell>
          <cell r="T18">
            <v>1015</v>
          </cell>
          <cell r="U18">
            <v>1015</v>
          </cell>
          <cell r="V18">
            <v>27.2</v>
          </cell>
          <cell r="W18">
            <v>23.2</v>
          </cell>
          <cell r="X18">
            <v>42.2</v>
          </cell>
          <cell r="Y18">
            <v>-1.2</v>
          </cell>
          <cell r="Z18">
            <v>0.2</v>
          </cell>
          <cell r="AA18">
            <v>8.4</v>
          </cell>
          <cell r="AB18">
            <v>-1.8</v>
          </cell>
          <cell r="AC18">
            <v>25.8</v>
          </cell>
          <cell r="AD18">
            <v>7.2</v>
          </cell>
          <cell r="AE18">
            <v>12</v>
          </cell>
          <cell r="AG18">
            <v>0</v>
          </cell>
          <cell r="AH18">
            <v>1.8</v>
          </cell>
        </row>
        <row r="19">
          <cell r="I19">
            <v>1010025585</v>
          </cell>
          <cell r="L19">
            <v>193</v>
          </cell>
          <cell r="P19">
            <v>38.6</v>
          </cell>
          <cell r="Q19">
            <v>600</v>
          </cell>
          <cell r="R19">
            <v>270</v>
          </cell>
          <cell r="T19">
            <v>33.549222797927463</v>
          </cell>
          <cell r="U19">
            <v>18.005181347150259</v>
          </cell>
          <cell r="V19">
            <v>52.6</v>
          </cell>
          <cell r="W19">
            <v>33.799999999999997</v>
          </cell>
          <cell r="X19">
            <v>91.2</v>
          </cell>
          <cell r="Y19">
            <v>-0.4</v>
          </cell>
          <cell r="Z19">
            <v>-3.4</v>
          </cell>
          <cell r="AA19">
            <v>28</v>
          </cell>
          <cell r="AB19">
            <v>2.2000000000000002</v>
          </cell>
          <cell r="AC19">
            <v>59.6</v>
          </cell>
          <cell r="AD19">
            <v>52.4</v>
          </cell>
          <cell r="AE19">
            <v>49</v>
          </cell>
          <cell r="AG19">
            <v>120</v>
          </cell>
          <cell r="AH19">
            <v>2</v>
          </cell>
        </row>
        <row r="20">
          <cell r="I20">
            <v>1010029655</v>
          </cell>
          <cell r="L20">
            <v>101</v>
          </cell>
          <cell r="O20">
            <v>500</v>
          </cell>
          <cell r="P20">
            <v>20.2</v>
          </cell>
          <cell r="T20">
            <v>34.851485148514854</v>
          </cell>
          <cell r="U20">
            <v>34.851485148514854</v>
          </cell>
          <cell r="V20">
            <v>36.200000000000003</v>
          </cell>
          <cell r="W20">
            <v>23.6</v>
          </cell>
          <cell r="X20">
            <v>69.8</v>
          </cell>
          <cell r="Y20">
            <v>-1.4</v>
          </cell>
          <cell r="Z20">
            <v>0.2</v>
          </cell>
          <cell r="AA20">
            <v>3.8</v>
          </cell>
          <cell r="AB20">
            <v>11</v>
          </cell>
          <cell r="AC20">
            <v>20.2</v>
          </cell>
          <cell r="AD20">
            <v>19.2</v>
          </cell>
          <cell r="AE20">
            <v>14.4</v>
          </cell>
          <cell r="AF20" t="str">
            <v>22,05,25 списание 215шт.</v>
          </cell>
          <cell r="AG20">
            <v>0</v>
          </cell>
          <cell r="AH20">
            <v>1.98</v>
          </cell>
        </row>
        <row r="21">
          <cell r="I21">
            <v>1010022952</v>
          </cell>
          <cell r="L21">
            <v>85</v>
          </cell>
          <cell r="O21">
            <v>400</v>
          </cell>
          <cell r="P21">
            <v>17</v>
          </cell>
          <cell r="T21">
            <v>41.764705882352942</v>
          </cell>
          <cell r="U21">
            <v>41.764705882352942</v>
          </cell>
          <cell r="V21">
            <v>25.2</v>
          </cell>
          <cell r="W21">
            <v>30.8</v>
          </cell>
          <cell r="X21">
            <v>61.2</v>
          </cell>
          <cell r="Y21">
            <v>-1</v>
          </cell>
          <cell r="Z21">
            <v>2</v>
          </cell>
          <cell r="AA21">
            <v>7.4</v>
          </cell>
          <cell r="AB21">
            <v>7.2</v>
          </cell>
          <cell r="AC21">
            <v>17.600000000000001</v>
          </cell>
          <cell r="AD21">
            <v>10.6</v>
          </cell>
          <cell r="AE21">
            <v>3</v>
          </cell>
          <cell r="AF21" t="str">
            <v>22,05,25 списание 203шт.</v>
          </cell>
          <cell r="AG21">
            <v>0</v>
          </cell>
          <cell r="AH21">
            <v>2.25</v>
          </cell>
        </row>
        <row r="22">
          <cell r="I22">
            <v>1010023830</v>
          </cell>
          <cell r="L22">
            <v>143</v>
          </cell>
          <cell r="O22">
            <v>200</v>
          </cell>
          <cell r="P22">
            <v>28.6</v>
          </cell>
          <cell r="Q22">
            <v>400</v>
          </cell>
          <cell r="R22">
            <v>81</v>
          </cell>
          <cell r="T22">
            <v>36.153846153846153</v>
          </cell>
          <cell r="U22">
            <v>22.167832167832167</v>
          </cell>
          <cell r="V22">
            <v>49.2</v>
          </cell>
          <cell r="W22">
            <v>31.4</v>
          </cell>
          <cell r="X22">
            <v>48.6</v>
          </cell>
          <cell r="Y22">
            <v>28</v>
          </cell>
          <cell r="Z22">
            <v>61.4</v>
          </cell>
          <cell r="AA22">
            <v>25.4</v>
          </cell>
          <cell r="AB22">
            <v>58.4</v>
          </cell>
          <cell r="AC22">
            <v>81.599999999999994</v>
          </cell>
          <cell r="AD22">
            <v>48.4</v>
          </cell>
          <cell r="AE22">
            <v>54.2</v>
          </cell>
          <cell r="AG22">
            <v>120</v>
          </cell>
          <cell r="AH22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5703125" customWidth="1"/>
    <col min="15" max="18" width="7" customWidth="1"/>
    <col min="19" max="19" width="12.85546875" customWidth="1"/>
    <col min="20" max="21" width="5" customWidth="1"/>
    <col min="22" max="31" width="6" customWidth="1"/>
    <col min="32" max="32" width="50.28515625" customWidth="1"/>
    <col min="33" max="33" width="7" customWidth="1"/>
    <col min="34" max="34" width="7.85546875" style="1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6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6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63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4" t="s">
        <v>65</v>
      </c>
      <c r="AI3" s="14" t="s">
        <v>66</v>
      </c>
      <c r="AJ3" s="15" t="s">
        <v>67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62</v>
      </c>
      <c r="P4" s="1" t="s">
        <v>24</v>
      </c>
      <c r="Q4" s="1" t="s">
        <v>64</v>
      </c>
      <c r="R4" s="1"/>
      <c r="S4" s="1"/>
      <c r="T4" s="1"/>
      <c r="U4" s="1"/>
      <c r="V4" s="1" t="s">
        <v>25</v>
      </c>
      <c r="W4" s="1" t="s">
        <v>23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1463</v>
      </c>
      <c r="F5" s="4">
        <f>SUM(F6:F500)</f>
        <v>7239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1463</v>
      </c>
      <c r="M5" s="4">
        <f t="shared" si="0"/>
        <v>0</v>
      </c>
      <c r="N5" s="4">
        <f t="shared" si="0"/>
        <v>0</v>
      </c>
      <c r="O5" s="4">
        <f t="shared" si="0"/>
        <v>2000</v>
      </c>
      <c r="P5" s="4">
        <f t="shared" si="0"/>
        <v>292.59999999999997</v>
      </c>
      <c r="Q5" s="4">
        <f t="shared" si="0"/>
        <v>700</v>
      </c>
      <c r="R5" s="4">
        <f t="shared" si="0"/>
        <v>412</v>
      </c>
      <c r="S5" s="1"/>
      <c r="T5" s="1"/>
      <c r="U5" s="1"/>
      <c r="V5" s="4">
        <f t="shared" ref="V5:AE5" si="1">SUM(V6:V500)</f>
        <v>295.60000000000002</v>
      </c>
      <c r="W5" s="4">
        <f t="shared" si="1"/>
        <v>482</v>
      </c>
      <c r="X5" s="4">
        <f t="shared" si="1"/>
        <v>379.20000000000005</v>
      </c>
      <c r="Y5" s="4">
        <f t="shared" si="1"/>
        <v>820.20000000000016</v>
      </c>
      <c r="Z5" s="4">
        <f t="shared" si="1"/>
        <v>84.4</v>
      </c>
      <c r="AA5" s="4">
        <f t="shared" si="1"/>
        <v>161.99999999999997</v>
      </c>
      <c r="AB5" s="4">
        <f t="shared" si="1"/>
        <v>159.4</v>
      </c>
      <c r="AC5" s="4">
        <f t="shared" si="1"/>
        <v>125.6</v>
      </c>
      <c r="AD5" s="4">
        <f t="shared" si="1"/>
        <v>412.6</v>
      </c>
      <c r="AE5" s="4">
        <f t="shared" si="1"/>
        <v>365.2</v>
      </c>
      <c r="AF5" s="1"/>
      <c r="AG5" s="4">
        <f>SUM(AG6:AG500)</f>
        <v>238.4</v>
      </c>
      <c r="AH5" s="16"/>
      <c r="AI5" s="4">
        <f t="shared" ref="AI5:AJ5" si="2">SUM(AI6:AI499)</f>
        <v>117</v>
      </c>
      <c r="AJ5" s="4">
        <f t="shared" si="2"/>
        <v>239.34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22</v>
      </c>
      <c r="D6" s="1">
        <v>132</v>
      </c>
      <c r="E6" s="1">
        <v>49</v>
      </c>
      <c r="F6" s="1">
        <v>105</v>
      </c>
      <c r="G6" s="8">
        <v>0.4</v>
      </c>
      <c r="H6" s="1">
        <v>75</v>
      </c>
      <c r="I6" s="1">
        <v>1010016111</v>
      </c>
      <c r="J6" s="1"/>
      <c r="K6" s="1"/>
      <c r="L6" s="1">
        <f t="shared" ref="L6:L22" si="3">E6-K6</f>
        <v>49</v>
      </c>
      <c r="M6" s="1"/>
      <c r="N6" s="1"/>
      <c r="O6" s="1">
        <v>160</v>
      </c>
      <c r="P6" s="1">
        <f>E6/5</f>
        <v>9.8000000000000007</v>
      </c>
      <c r="Q6" s="5"/>
      <c r="R6" s="5"/>
      <c r="S6" s="1"/>
      <c r="T6" s="1">
        <f>(F6+O6+Q6)/P6</f>
        <v>27.04081632653061</v>
      </c>
      <c r="U6" s="1">
        <f>(F6+O6)/P6</f>
        <v>27.04081632653061</v>
      </c>
      <c r="V6" s="1">
        <v>10.8</v>
      </c>
      <c r="W6" s="1">
        <v>4.8</v>
      </c>
      <c r="X6" s="1">
        <v>12.6</v>
      </c>
      <c r="Y6" s="1">
        <v>30.8</v>
      </c>
      <c r="Z6" s="1">
        <v>-1</v>
      </c>
      <c r="AA6" s="1">
        <v>-3</v>
      </c>
      <c r="AB6" s="1">
        <v>-6.2</v>
      </c>
      <c r="AC6" s="1">
        <v>6.8</v>
      </c>
      <c r="AD6" s="1">
        <v>12.6</v>
      </c>
      <c r="AE6" s="1">
        <v>14.2</v>
      </c>
      <c r="AF6" s="1" t="s">
        <v>36</v>
      </c>
      <c r="AG6" s="1">
        <f t="shared" ref="AG6:AG22" si="4">G6*Q6</f>
        <v>0</v>
      </c>
      <c r="AH6" s="16">
        <f>VLOOKUP(I6,[1]Sheet!$I:$AH,26,0)</f>
        <v>2.4</v>
      </c>
      <c r="AI6" s="1">
        <f>MROUND(G6*Q6,AH6)/AH6</f>
        <v>0</v>
      </c>
      <c r="AJ6" s="1">
        <f>AI6*AH6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35</v>
      </c>
      <c r="C7" s="1">
        <v>281</v>
      </c>
      <c r="D7" s="1">
        <v>678</v>
      </c>
      <c r="E7" s="1">
        <v>246</v>
      </c>
      <c r="F7" s="1">
        <v>706</v>
      </c>
      <c r="G7" s="8">
        <v>0.3</v>
      </c>
      <c r="H7" s="1">
        <v>120</v>
      </c>
      <c r="I7" s="1">
        <v>1010028068</v>
      </c>
      <c r="J7" s="1"/>
      <c r="K7" s="1"/>
      <c r="L7" s="1">
        <f t="shared" si="3"/>
        <v>246</v>
      </c>
      <c r="M7" s="1"/>
      <c r="N7" s="1"/>
      <c r="O7" s="1">
        <v>600</v>
      </c>
      <c r="P7" s="1">
        <f t="shared" ref="P7:P22" si="5">E7/5</f>
        <v>49.2</v>
      </c>
      <c r="Q7" s="5"/>
      <c r="R7" s="5"/>
      <c r="S7" s="1"/>
      <c r="T7" s="1">
        <f t="shared" ref="T7:T22" si="6">(F7+O7+Q7)/P7</f>
        <v>26.54471544715447</v>
      </c>
      <c r="U7" s="1">
        <f t="shared" ref="U7:U22" si="7">(F7+O7)/P7</f>
        <v>26.54471544715447</v>
      </c>
      <c r="V7" s="1">
        <v>44.8</v>
      </c>
      <c r="W7" s="1">
        <v>87.2</v>
      </c>
      <c r="X7" s="1">
        <v>61.4</v>
      </c>
      <c r="Y7" s="1">
        <v>89.6</v>
      </c>
      <c r="Z7" s="1">
        <v>53.4</v>
      </c>
      <c r="AA7" s="1">
        <v>89.6</v>
      </c>
      <c r="AB7" s="1">
        <v>56.6</v>
      </c>
      <c r="AC7" s="1">
        <v>24.2</v>
      </c>
      <c r="AD7" s="1">
        <v>76.599999999999994</v>
      </c>
      <c r="AE7" s="1">
        <v>103.8</v>
      </c>
      <c r="AF7" s="11" t="s">
        <v>57</v>
      </c>
      <c r="AG7" s="1">
        <f t="shared" si="4"/>
        <v>0</v>
      </c>
      <c r="AH7" s="16">
        <f>VLOOKUP(I7,[1]Sheet!$I:$AH,26,0)</f>
        <v>1.8</v>
      </c>
      <c r="AI7" s="1">
        <f t="shared" ref="AI7:AI22" si="8">MROUND(G7*Q7,AH7)/AH7</f>
        <v>0</v>
      </c>
      <c r="AJ7" s="1">
        <f t="shared" ref="AJ7:AJ22" si="9">AI7*AH7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35</v>
      </c>
      <c r="C8" s="1">
        <v>81</v>
      </c>
      <c r="D8" s="1">
        <v>78</v>
      </c>
      <c r="E8" s="1">
        <v>54</v>
      </c>
      <c r="F8" s="1">
        <v>105</v>
      </c>
      <c r="G8" s="8">
        <v>0.47</v>
      </c>
      <c r="H8" s="1">
        <v>75</v>
      </c>
      <c r="I8" s="1">
        <v>1010015954</v>
      </c>
      <c r="J8" s="1"/>
      <c r="K8" s="1"/>
      <c r="L8" s="1">
        <f t="shared" si="3"/>
        <v>54</v>
      </c>
      <c r="M8" s="1"/>
      <c r="N8" s="1"/>
      <c r="O8" s="1">
        <v>120</v>
      </c>
      <c r="P8" s="1">
        <f t="shared" si="5"/>
        <v>10.8</v>
      </c>
      <c r="Q8" s="5">
        <v>40</v>
      </c>
      <c r="R8" s="5"/>
      <c r="S8" s="1"/>
      <c r="T8" s="1">
        <f t="shared" si="6"/>
        <v>24.537037037037035</v>
      </c>
      <c r="U8" s="1">
        <f t="shared" si="7"/>
        <v>20.833333333333332</v>
      </c>
      <c r="V8" s="1">
        <v>11.8</v>
      </c>
      <c r="W8" s="1">
        <v>15.4</v>
      </c>
      <c r="X8" s="1">
        <v>11.2</v>
      </c>
      <c r="Y8" s="1">
        <v>28</v>
      </c>
      <c r="Z8" s="1">
        <v>2.2000000000000002</v>
      </c>
      <c r="AA8" s="1">
        <v>-2.6</v>
      </c>
      <c r="AB8" s="1">
        <v>0.2</v>
      </c>
      <c r="AC8" s="1">
        <v>4.4000000000000004</v>
      </c>
      <c r="AD8" s="1">
        <v>12.6</v>
      </c>
      <c r="AE8" s="1">
        <v>17</v>
      </c>
      <c r="AF8" s="1"/>
      <c r="AG8" s="1">
        <f t="shared" si="4"/>
        <v>18.799999999999997</v>
      </c>
      <c r="AH8" s="16">
        <f>VLOOKUP(I8,[1]Sheet!$I:$AH,26,0)</f>
        <v>2.82</v>
      </c>
      <c r="AI8" s="1">
        <f t="shared" si="8"/>
        <v>7</v>
      </c>
      <c r="AJ8" s="1">
        <f t="shared" si="9"/>
        <v>19.739999999999998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163</v>
      </c>
      <c r="D9" s="1">
        <v>90</v>
      </c>
      <c r="E9" s="1">
        <v>21</v>
      </c>
      <c r="F9" s="1">
        <v>230</v>
      </c>
      <c r="G9" s="8">
        <v>0.47</v>
      </c>
      <c r="H9" s="1">
        <v>75</v>
      </c>
      <c r="I9" s="1">
        <v>1010016092</v>
      </c>
      <c r="J9" s="1"/>
      <c r="K9" s="1"/>
      <c r="L9" s="1">
        <f t="shared" si="3"/>
        <v>21</v>
      </c>
      <c r="M9" s="1"/>
      <c r="N9" s="1"/>
      <c r="O9" s="1">
        <v>40</v>
      </c>
      <c r="P9" s="1">
        <f t="shared" si="5"/>
        <v>4.2</v>
      </c>
      <c r="Q9" s="5"/>
      <c r="R9" s="5"/>
      <c r="S9" s="1"/>
      <c r="T9" s="1">
        <f t="shared" si="6"/>
        <v>64.285714285714278</v>
      </c>
      <c r="U9" s="1">
        <f t="shared" si="7"/>
        <v>64.285714285714278</v>
      </c>
      <c r="V9" s="1">
        <v>9.4</v>
      </c>
      <c r="W9" s="1">
        <v>6.4</v>
      </c>
      <c r="X9" s="1">
        <v>15.2</v>
      </c>
      <c r="Y9" s="1">
        <v>20</v>
      </c>
      <c r="Z9" s="1">
        <v>0</v>
      </c>
      <c r="AA9" s="1">
        <v>-0.2</v>
      </c>
      <c r="AB9" s="1">
        <v>0.6</v>
      </c>
      <c r="AC9" s="1">
        <v>4.5999999999999996</v>
      </c>
      <c r="AD9" s="1">
        <v>9.6</v>
      </c>
      <c r="AE9" s="1">
        <v>7.4</v>
      </c>
      <c r="AF9" s="13" t="s">
        <v>58</v>
      </c>
      <c r="AG9" s="1">
        <f t="shared" si="4"/>
        <v>0</v>
      </c>
      <c r="AH9" s="16">
        <f>VLOOKUP(I9,[1]Sheet!$I:$AH,26,0)</f>
        <v>2.82</v>
      </c>
      <c r="AI9" s="1">
        <f t="shared" si="8"/>
        <v>0</v>
      </c>
      <c r="AJ9" s="1">
        <f t="shared" si="9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49</v>
      </c>
      <c r="D10" s="1">
        <v>138</v>
      </c>
      <c r="E10" s="1">
        <v>17</v>
      </c>
      <c r="F10" s="1">
        <v>170</v>
      </c>
      <c r="G10" s="8">
        <v>0.47</v>
      </c>
      <c r="H10" s="1">
        <v>75</v>
      </c>
      <c r="I10" s="1">
        <v>1010015952</v>
      </c>
      <c r="J10" s="1"/>
      <c r="K10" s="1"/>
      <c r="L10" s="1">
        <f t="shared" si="3"/>
        <v>17</v>
      </c>
      <c r="M10" s="1"/>
      <c r="N10" s="1"/>
      <c r="O10" s="1">
        <v>40</v>
      </c>
      <c r="P10" s="1">
        <f t="shared" si="5"/>
        <v>3.4</v>
      </c>
      <c r="Q10" s="5"/>
      <c r="R10" s="5"/>
      <c r="S10" s="1"/>
      <c r="T10" s="1">
        <f t="shared" si="6"/>
        <v>61.764705882352942</v>
      </c>
      <c r="U10" s="1">
        <f t="shared" si="7"/>
        <v>61.764705882352942</v>
      </c>
      <c r="V10" s="1">
        <v>6.8</v>
      </c>
      <c r="W10" s="1">
        <v>7.4</v>
      </c>
      <c r="X10" s="1">
        <v>10.4</v>
      </c>
      <c r="Y10" s="1">
        <v>25</v>
      </c>
      <c r="Z10" s="1">
        <v>6.6</v>
      </c>
      <c r="AA10" s="1">
        <v>-1.2</v>
      </c>
      <c r="AB10" s="1">
        <v>3.4</v>
      </c>
      <c r="AC10" s="1">
        <v>3.8</v>
      </c>
      <c r="AD10" s="1">
        <v>10.199999999999999</v>
      </c>
      <c r="AE10" s="1">
        <v>14.4</v>
      </c>
      <c r="AF10" s="13" t="s">
        <v>58</v>
      </c>
      <c r="AG10" s="1">
        <f t="shared" si="4"/>
        <v>0</v>
      </c>
      <c r="AH10" s="16">
        <f>VLOOKUP(I10,[1]Sheet!$I:$AH,26,0)</f>
        <v>2.82</v>
      </c>
      <c r="AI10" s="1">
        <f t="shared" si="8"/>
        <v>0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212</v>
      </c>
      <c r="D11" s="1">
        <v>552</v>
      </c>
      <c r="E11" s="1">
        <v>218</v>
      </c>
      <c r="F11" s="1">
        <v>544</v>
      </c>
      <c r="G11" s="8">
        <v>0.375</v>
      </c>
      <c r="H11" s="1">
        <v>55</v>
      </c>
      <c r="I11" s="1">
        <v>1010023348</v>
      </c>
      <c r="J11" s="1"/>
      <c r="K11" s="1"/>
      <c r="L11" s="1">
        <f t="shared" si="3"/>
        <v>218</v>
      </c>
      <c r="M11" s="1"/>
      <c r="N11" s="1"/>
      <c r="O11" s="1"/>
      <c r="P11" s="1">
        <f t="shared" si="5"/>
        <v>43.6</v>
      </c>
      <c r="Q11" s="5">
        <v>120</v>
      </c>
      <c r="R11" s="5">
        <v>328</v>
      </c>
      <c r="S11" s="1"/>
      <c r="T11" s="1">
        <f t="shared" si="6"/>
        <v>15.229357798165138</v>
      </c>
      <c r="U11" s="1">
        <f t="shared" si="7"/>
        <v>12.477064220183486</v>
      </c>
      <c r="V11" s="1">
        <v>27</v>
      </c>
      <c r="W11" s="1">
        <v>39.6</v>
      </c>
      <c r="X11" s="1">
        <v>46.6</v>
      </c>
      <c r="Y11" s="1">
        <v>87.8</v>
      </c>
      <c r="Z11" s="1">
        <v>0</v>
      </c>
      <c r="AA11" s="1">
        <v>-0.4</v>
      </c>
      <c r="AB11" s="1">
        <v>-0.6</v>
      </c>
      <c r="AC11" s="1">
        <v>0</v>
      </c>
      <c r="AD11" s="1">
        <v>18</v>
      </c>
      <c r="AE11" s="1">
        <v>-0.6</v>
      </c>
      <c r="AF11" s="1"/>
      <c r="AG11" s="1">
        <f t="shared" si="4"/>
        <v>45</v>
      </c>
      <c r="AH11" s="16">
        <f>VLOOKUP(I11,[1]Sheet!$I:$AH,26,0)</f>
        <v>2.25</v>
      </c>
      <c r="AI11" s="1">
        <f t="shared" si="8"/>
        <v>20</v>
      </c>
      <c r="AJ11" s="1">
        <f t="shared" si="9"/>
        <v>45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35</v>
      </c>
      <c r="C12" s="1">
        <v>315</v>
      </c>
      <c r="D12" s="1">
        <v>600</v>
      </c>
      <c r="E12" s="1">
        <v>164</v>
      </c>
      <c r="F12" s="1">
        <v>747</v>
      </c>
      <c r="G12" s="8">
        <v>0.375</v>
      </c>
      <c r="H12" s="1">
        <v>55</v>
      </c>
      <c r="I12" s="1">
        <v>1010022954</v>
      </c>
      <c r="J12" s="1"/>
      <c r="K12" s="1"/>
      <c r="L12" s="1">
        <f t="shared" si="3"/>
        <v>164</v>
      </c>
      <c r="M12" s="1"/>
      <c r="N12" s="1"/>
      <c r="O12" s="1"/>
      <c r="P12" s="1">
        <f t="shared" si="5"/>
        <v>32.799999999999997</v>
      </c>
      <c r="Q12" s="5">
        <v>120</v>
      </c>
      <c r="R12" s="5"/>
      <c r="S12" s="1"/>
      <c r="T12" s="1">
        <f t="shared" si="6"/>
        <v>26.432926829268293</v>
      </c>
      <c r="U12" s="1">
        <f t="shared" si="7"/>
        <v>22.774390243902442</v>
      </c>
      <c r="V12" s="1">
        <v>29</v>
      </c>
      <c r="W12" s="1">
        <v>48.8</v>
      </c>
      <c r="X12" s="1">
        <v>46.2</v>
      </c>
      <c r="Y12" s="1">
        <v>90.4</v>
      </c>
      <c r="Z12" s="1">
        <v>0</v>
      </c>
      <c r="AA12" s="1">
        <v>-1.6</v>
      </c>
      <c r="AB12" s="1">
        <v>0.2</v>
      </c>
      <c r="AC12" s="1">
        <v>3.4</v>
      </c>
      <c r="AD12" s="1">
        <v>12.8</v>
      </c>
      <c r="AE12" s="1">
        <v>39.200000000000003</v>
      </c>
      <c r="AF12" s="1" t="s">
        <v>43</v>
      </c>
      <c r="AG12" s="1">
        <f t="shared" si="4"/>
        <v>45</v>
      </c>
      <c r="AH12" s="16">
        <f>VLOOKUP(I12,[1]Sheet!$I:$AH,26,0)</f>
        <v>2.25</v>
      </c>
      <c r="AI12" s="1">
        <f t="shared" si="8"/>
        <v>20</v>
      </c>
      <c r="AJ12" s="1">
        <f t="shared" si="9"/>
        <v>45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35</v>
      </c>
      <c r="C13" s="1">
        <v>258</v>
      </c>
      <c r="D13" s="1">
        <v>402</v>
      </c>
      <c r="E13" s="1">
        <v>104</v>
      </c>
      <c r="F13" s="1">
        <v>549</v>
      </c>
      <c r="G13" s="8">
        <v>0.375</v>
      </c>
      <c r="H13" s="1">
        <v>55</v>
      </c>
      <c r="I13" s="1">
        <v>1010016034</v>
      </c>
      <c r="J13" s="1"/>
      <c r="K13" s="1"/>
      <c r="L13" s="1">
        <f t="shared" si="3"/>
        <v>104</v>
      </c>
      <c r="M13" s="1"/>
      <c r="N13" s="1"/>
      <c r="O13" s="1"/>
      <c r="P13" s="1">
        <f t="shared" si="5"/>
        <v>20.8</v>
      </c>
      <c r="Q13" s="5"/>
      <c r="R13" s="5"/>
      <c r="S13" s="1"/>
      <c r="T13" s="1">
        <f t="shared" si="6"/>
        <v>26.39423076923077</v>
      </c>
      <c r="U13" s="1">
        <f t="shared" si="7"/>
        <v>26.39423076923077</v>
      </c>
      <c r="V13" s="1">
        <v>16.8</v>
      </c>
      <c r="W13" s="1">
        <v>27.4</v>
      </c>
      <c r="X13" s="1">
        <v>-0.4</v>
      </c>
      <c r="Y13" s="1">
        <v>22</v>
      </c>
      <c r="Z13" s="1">
        <v>-0.8</v>
      </c>
      <c r="AA13" s="1">
        <v>1.6</v>
      </c>
      <c r="AB13" s="1">
        <v>6.4</v>
      </c>
      <c r="AC13" s="1">
        <v>5.4</v>
      </c>
      <c r="AD13" s="1">
        <v>13</v>
      </c>
      <c r="AE13" s="1">
        <v>2.6</v>
      </c>
      <c r="AF13" s="1" t="s">
        <v>45</v>
      </c>
      <c r="AG13" s="1">
        <f t="shared" si="4"/>
        <v>0</v>
      </c>
      <c r="AH13" s="16">
        <f>VLOOKUP(I13,[1]Sheet!$I:$AH,26,0)</f>
        <v>2.25</v>
      </c>
      <c r="AI13" s="1">
        <f t="shared" si="8"/>
        <v>0</v>
      </c>
      <c r="AJ13" s="1">
        <f t="shared" si="9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35</v>
      </c>
      <c r="C14" s="1">
        <v>4</v>
      </c>
      <c r="D14" s="1">
        <v>90</v>
      </c>
      <c r="E14" s="1">
        <v>11</v>
      </c>
      <c r="F14" s="1">
        <v>82</v>
      </c>
      <c r="G14" s="8">
        <v>0.43</v>
      </c>
      <c r="H14" s="1">
        <v>55</v>
      </c>
      <c r="I14" s="1">
        <v>1010016024</v>
      </c>
      <c r="J14" s="1"/>
      <c r="K14" s="1"/>
      <c r="L14" s="1">
        <f t="shared" si="3"/>
        <v>11</v>
      </c>
      <c r="M14" s="1"/>
      <c r="N14" s="1"/>
      <c r="O14" s="1">
        <v>40</v>
      </c>
      <c r="P14" s="1">
        <f t="shared" si="5"/>
        <v>2.2000000000000002</v>
      </c>
      <c r="Q14" s="5"/>
      <c r="R14" s="5"/>
      <c r="S14" s="1"/>
      <c r="T14" s="1">
        <f t="shared" si="6"/>
        <v>55.454545454545453</v>
      </c>
      <c r="U14" s="1">
        <f t="shared" si="7"/>
        <v>55.454545454545453</v>
      </c>
      <c r="V14" s="1">
        <v>4.2</v>
      </c>
      <c r="W14" s="1">
        <v>19.600000000000001</v>
      </c>
      <c r="X14" s="1">
        <v>0</v>
      </c>
      <c r="Y14" s="1">
        <v>35.4</v>
      </c>
      <c r="Z14" s="1">
        <v>-0.4</v>
      </c>
      <c r="AA14" s="1">
        <v>-0.2</v>
      </c>
      <c r="AB14" s="1">
        <v>0</v>
      </c>
      <c r="AC14" s="1">
        <v>0</v>
      </c>
      <c r="AD14" s="1">
        <v>-2.6</v>
      </c>
      <c r="AE14" s="1">
        <v>13.2</v>
      </c>
      <c r="AF14" s="1"/>
      <c r="AG14" s="1">
        <f t="shared" si="4"/>
        <v>0</v>
      </c>
      <c r="AH14" s="16">
        <f>VLOOKUP(I14,[1]Sheet!$I:$AH,26,0)</f>
        <v>2.58</v>
      </c>
      <c r="AI14" s="1">
        <f t="shared" si="8"/>
        <v>0</v>
      </c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392</v>
      </c>
      <c r="D15" s="1">
        <v>252</v>
      </c>
      <c r="E15" s="1">
        <v>83</v>
      </c>
      <c r="F15" s="1">
        <v>556</v>
      </c>
      <c r="G15" s="8">
        <v>0.375</v>
      </c>
      <c r="H15" s="1">
        <v>55</v>
      </c>
      <c r="I15" s="1">
        <v>1010023122</v>
      </c>
      <c r="J15" s="1"/>
      <c r="K15" s="1"/>
      <c r="L15" s="1">
        <f t="shared" si="3"/>
        <v>83</v>
      </c>
      <c r="M15" s="1"/>
      <c r="N15" s="1"/>
      <c r="O15" s="1"/>
      <c r="P15" s="1">
        <f t="shared" si="5"/>
        <v>16.600000000000001</v>
      </c>
      <c r="Q15" s="5"/>
      <c r="R15" s="5"/>
      <c r="S15" s="1"/>
      <c r="T15" s="1">
        <f t="shared" si="6"/>
        <v>33.493975903614455</v>
      </c>
      <c r="U15" s="1">
        <f t="shared" si="7"/>
        <v>33.493975903614455</v>
      </c>
      <c r="V15" s="1">
        <v>23.6</v>
      </c>
      <c r="W15" s="1">
        <v>32</v>
      </c>
      <c r="X15" s="1">
        <v>30.4</v>
      </c>
      <c r="Y15" s="1">
        <v>73.599999999999994</v>
      </c>
      <c r="Z15" s="1">
        <v>-1</v>
      </c>
      <c r="AA15" s="1">
        <v>11.8</v>
      </c>
      <c r="AB15" s="1">
        <v>23</v>
      </c>
      <c r="AC15" s="1">
        <v>-0.4</v>
      </c>
      <c r="AD15" s="1">
        <v>28.4</v>
      </c>
      <c r="AE15" s="1">
        <v>6.8</v>
      </c>
      <c r="AF15" s="13" t="s">
        <v>58</v>
      </c>
      <c r="AG15" s="1">
        <f t="shared" si="4"/>
        <v>0</v>
      </c>
      <c r="AH15" s="16">
        <f>VLOOKUP(I15,[1]Sheet!$I:$AH,26,0)</f>
        <v>2.25</v>
      </c>
      <c r="AI15" s="1">
        <f t="shared" si="8"/>
        <v>0</v>
      </c>
      <c r="AJ15" s="1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877</v>
      </c>
      <c r="D16" s="1"/>
      <c r="E16" s="1">
        <v>1</v>
      </c>
      <c r="F16" s="1">
        <v>875</v>
      </c>
      <c r="G16" s="8">
        <v>0.28000000000000003</v>
      </c>
      <c r="H16" s="1">
        <v>120</v>
      </c>
      <c r="I16" s="1">
        <v>1010030636</v>
      </c>
      <c r="J16" s="1"/>
      <c r="K16" s="1"/>
      <c r="L16" s="1">
        <f t="shared" si="3"/>
        <v>1</v>
      </c>
      <c r="M16" s="1"/>
      <c r="N16" s="1"/>
      <c r="O16" s="1"/>
      <c r="P16" s="1">
        <f t="shared" si="5"/>
        <v>0.2</v>
      </c>
      <c r="Q16" s="5"/>
      <c r="R16" s="5"/>
      <c r="S16" s="1"/>
      <c r="T16" s="1">
        <f t="shared" si="6"/>
        <v>4375</v>
      </c>
      <c r="U16" s="1">
        <f t="shared" si="7"/>
        <v>4375</v>
      </c>
      <c r="V16" s="1">
        <v>2</v>
      </c>
      <c r="W16" s="1">
        <v>3.4</v>
      </c>
      <c r="X16" s="1">
        <v>0.8</v>
      </c>
      <c r="Y16" s="1">
        <v>5.6</v>
      </c>
      <c r="Z16" s="1">
        <v>1</v>
      </c>
      <c r="AA16" s="1">
        <v>5</v>
      </c>
      <c r="AB16" s="1">
        <v>0</v>
      </c>
      <c r="AC16" s="1">
        <v>-5.2</v>
      </c>
      <c r="AD16" s="1">
        <v>10</v>
      </c>
      <c r="AE16" s="1">
        <v>6.8</v>
      </c>
      <c r="AF16" s="12" t="s">
        <v>59</v>
      </c>
      <c r="AG16" s="1">
        <f t="shared" si="4"/>
        <v>0</v>
      </c>
      <c r="AH16" s="16">
        <f>VLOOKUP(I16,[1]Sheet!$I:$AH,26,0)</f>
        <v>1.68</v>
      </c>
      <c r="AI16" s="1">
        <f t="shared" si="8"/>
        <v>0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35</v>
      </c>
      <c r="C17" s="1">
        <v>539</v>
      </c>
      <c r="D17" s="1"/>
      <c r="E17" s="1">
        <v>7</v>
      </c>
      <c r="F17" s="1">
        <v>532</v>
      </c>
      <c r="G17" s="8">
        <v>0.3</v>
      </c>
      <c r="H17" s="1">
        <v>120</v>
      </c>
      <c r="I17" s="1">
        <v>1010030879</v>
      </c>
      <c r="J17" s="1"/>
      <c r="K17" s="1"/>
      <c r="L17" s="1">
        <f t="shared" si="3"/>
        <v>7</v>
      </c>
      <c r="M17" s="1"/>
      <c r="N17" s="1"/>
      <c r="O17" s="1"/>
      <c r="P17" s="1">
        <f t="shared" si="5"/>
        <v>1.4</v>
      </c>
      <c r="Q17" s="5"/>
      <c r="R17" s="5"/>
      <c r="S17" s="1"/>
      <c r="T17" s="1">
        <f t="shared" si="6"/>
        <v>380</v>
      </c>
      <c r="U17" s="1">
        <f t="shared" si="7"/>
        <v>380</v>
      </c>
      <c r="V17" s="1">
        <v>4.5999999999999996</v>
      </c>
      <c r="W17" s="1">
        <v>-0.4</v>
      </c>
      <c r="X17" s="1">
        <v>2</v>
      </c>
      <c r="Y17" s="1">
        <v>-1</v>
      </c>
      <c r="Z17" s="1">
        <v>0.4</v>
      </c>
      <c r="AA17" s="1">
        <v>2.8</v>
      </c>
      <c r="AB17" s="1">
        <v>2.8</v>
      </c>
      <c r="AC17" s="1">
        <v>1.6</v>
      </c>
      <c r="AD17" s="1">
        <v>6.6</v>
      </c>
      <c r="AE17" s="1">
        <v>2.6</v>
      </c>
      <c r="AF17" s="12" t="s">
        <v>60</v>
      </c>
      <c r="AG17" s="1">
        <f t="shared" si="4"/>
        <v>0</v>
      </c>
      <c r="AH17" s="16">
        <f>VLOOKUP(I17,[1]Sheet!$I:$AH,26,0)</f>
        <v>1.7999999999999998</v>
      </c>
      <c r="AI17" s="1">
        <f t="shared" si="8"/>
        <v>0</v>
      </c>
      <c r="AJ17" s="1">
        <f t="shared" si="9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35</v>
      </c>
      <c r="C18" s="1">
        <v>6</v>
      </c>
      <c r="D18" s="1"/>
      <c r="E18" s="1">
        <v>-3</v>
      </c>
      <c r="F18" s="1">
        <v>6</v>
      </c>
      <c r="G18" s="8">
        <v>0.3</v>
      </c>
      <c r="H18" s="1">
        <v>150</v>
      </c>
      <c r="I18" s="1">
        <v>1010023983</v>
      </c>
      <c r="J18" s="1"/>
      <c r="K18" s="1"/>
      <c r="L18" s="1">
        <f t="shared" si="3"/>
        <v>-3</v>
      </c>
      <c r="M18" s="1"/>
      <c r="N18" s="1"/>
      <c r="O18" s="1"/>
      <c r="P18" s="1">
        <f t="shared" si="5"/>
        <v>-0.6</v>
      </c>
      <c r="Q18" s="5">
        <v>300</v>
      </c>
      <c r="R18" s="5"/>
      <c r="S18" s="1"/>
      <c r="T18" s="1">
        <f t="shared" si="6"/>
        <v>-510</v>
      </c>
      <c r="U18" s="1">
        <f t="shared" si="7"/>
        <v>-10</v>
      </c>
      <c r="V18" s="1">
        <v>0.4</v>
      </c>
      <c r="W18" s="1">
        <v>27.2</v>
      </c>
      <c r="X18" s="1">
        <v>23.2</v>
      </c>
      <c r="Y18" s="1">
        <v>42.2</v>
      </c>
      <c r="Z18" s="1">
        <v>-1.2</v>
      </c>
      <c r="AA18" s="1">
        <v>0.2</v>
      </c>
      <c r="AB18" s="1">
        <v>8.4</v>
      </c>
      <c r="AC18" s="1">
        <v>-1.8</v>
      </c>
      <c r="AD18" s="1">
        <v>25.8</v>
      </c>
      <c r="AE18" s="1">
        <v>7.2</v>
      </c>
      <c r="AF18" s="10" t="s">
        <v>56</v>
      </c>
      <c r="AG18" s="1">
        <f t="shared" si="4"/>
        <v>90</v>
      </c>
      <c r="AH18" s="16">
        <f>VLOOKUP(I18,[1]Sheet!$I:$AH,26,0)</f>
        <v>1.8</v>
      </c>
      <c r="AI18" s="1">
        <f t="shared" si="8"/>
        <v>50</v>
      </c>
      <c r="AJ18" s="1">
        <f t="shared" si="9"/>
        <v>90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35</v>
      </c>
      <c r="C19" s="1">
        <v>695</v>
      </c>
      <c r="D19" s="1"/>
      <c r="E19" s="1">
        <v>139</v>
      </c>
      <c r="F19" s="1">
        <v>555</v>
      </c>
      <c r="G19" s="8">
        <v>0.2</v>
      </c>
      <c r="H19" s="1">
        <v>90</v>
      </c>
      <c r="I19" s="1">
        <v>1010025585</v>
      </c>
      <c r="J19" s="1"/>
      <c r="K19" s="1"/>
      <c r="L19" s="1">
        <f t="shared" si="3"/>
        <v>139</v>
      </c>
      <c r="M19" s="1"/>
      <c r="N19" s="1"/>
      <c r="O19" s="1">
        <v>600</v>
      </c>
      <c r="P19" s="1">
        <f t="shared" si="5"/>
        <v>27.8</v>
      </c>
      <c r="Q19" s="5"/>
      <c r="R19" s="5"/>
      <c r="S19" s="1"/>
      <c r="T19" s="1">
        <f t="shared" si="6"/>
        <v>41.546762589928058</v>
      </c>
      <c r="U19" s="1">
        <f t="shared" si="7"/>
        <v>41.546762589928058</v>
      </c>
      <c r="V19" s="1">
        <v>38.6</v>
      </c>
      <c r="W19" s="1">
        <v>52.6</v>
      </c>
      <c r="X19" s="1">
        <v>33.799999999999997</v>
      </c>
      <c r="Y19" s="1">
        <v>91.2</v>
      </c>
      <c r="Z19" s="1">
        <v>-0.4</v>
      </c>
      <c r="AA19" s="1">
        <v>-3.4</v>
      </c>
      <c r="AB19" s="1">
        <v>28</v>
      </c>
      <c r="AC19" s="1">
        <v>2.2000000000000002</v>
      </c>
      <c r="AD19" s="1">
        <v>59.6</v>
      </c>
      <c r="AE19" s="1">
        <v>52.4</v>
      </c>
      <c r="AF19" s="13" t="s">
        <v>58</v>
      </c>
      <c r="AG19" s="1">
        <f t="shared" si="4"/>
        <v>0</v>
      </c>
      <c r="AH19" s="16">
        <f>VLOOKUP(I19,[1]Sheet!$I:$AH,26,0)</f>
        <v>2</v>
      </c>
      <c r="AI19" s="1">
        <f t="shared" si="8"/>
        <v>0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35</v>
      </c>
      <c r="C20" s="1">
        <v>204</v>
      </c>
      <c r="D20" s="1">
        <v>498</v>
      </c>
      <c r="E20" s="1">
        <v>156</v>
      </c>
      <c r="F20" s="1">
        <v>540</v>
      </c>
      <c r="G20" s="8">
        <v>0.33</v>
      </c>
      <c r="H20" s="1">
        <v>55</v>
      </c>
      <c r="I20" s="1">
        <v>1010029655</v>
      </c>
      <c r="J20" s="1"/>
      <c r="K20" s="1"/>
      <c r="L20" s="1">
        <f t="shared" si="3"/>
        <v>156</v>
      </c>
      <c r="M20" s="1"/>
      <c r="N20" s="1"/>
      <c r="O20" s="1"/>
      <c r="P20" s="1">
        <f t="shared" si="5"/>
        <v>31.2</v>
      </c>
      <c r="Q20" s="5">
        <v>120</v>
      </c>
      <c r="R20" s="5">
        <v>84</v>
      </c>
      <c r="S20" s="1"/>
      <c r="T20" s="1">
        <f t="shared" si="6"/>
        <v>21.153846153846153</v>
      </c>
      <c r="U20" s="1">
        <f t="shared" si="7"/>
        <v>17.307692307692307</v>
      </c>
      <c r="V20" s="1">
        <v>20.2</v>
      </c>
      <c r="W20" s="1">
        <v>36.200000000000003</v>
      </c>
      <c r="X20" s="1">
        <v>23.6</v>
      </c>
      <c r="Y20" s="1">
        <v>69.8</v>
      </c>
      <c r="Z20" s="1">
        <v>-1.4</v>
      </c>
      <c r="AA20" s="1">
        <v>0.2</v>
      </c>
      <c r="AB20" s="1">
        <v>3.8</v>
      </c>
      <c r="AC20" s="1">
        <v>11</v>
      </c>
      <c r="AD20" s="1">
        <v>20.2</v>
      </c>
      <c r="AE20" s="1">
        <v>19.2</v>
      </c>
      <c r="AF20" s="1" t="s">
        <v>53</v>
      </c>
      <c r="AG20" s="1">
        <f t="shared" si="4"/>
        <v>39.6</v>
      </c>
      <c r="AH20" s="16">
        <f>VLOOKUP(I20,[1]Sheet!$I:$AH,26,0)</f>
        <v>1.98</v>
      </c>
      <c r="AI20" s="1">
        <f t="shared" si="8"/>
        <v>20</v>
      </c>
      <c r="AJ20" s="1">
        <f t="shared" si="9"/>
        <v>39.6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35</v>
      </c>
      <c r="C21" s="1">
        <v>310</v>
      </c>
      <c r="D21" s="1">
        <v>402</v>
      </c>
      <c r="E21" s="1">
        <v>84</v>
      </c>
      <c r="F21" s="1">
        <v>626</v>
      </c>
      <c r="G21" s="8">
        <v>0.375</v>
      </c>
      <c r="H21" s="1">
        <v>55</v>
      </c>
      <c r="I21" s="1">
        <v>1010022952</v>
      </c>
      <c r="J21" s="1"/>
      <c r="K21" s="1"/>
      <c r="L21" s="1">
        <f t="shared" si="3"/>
        <v>84</v>
      </c>
      <c r="M21" s="1"/>
      <c r="N21" s="1"/>
      <c r="O21" s="1"/>
      <c r="P21" s="1">
        <f t="shared" si="5"/>
        <v>16.8</v>
      </c>
      <c r="Q21" s="5"/>
      <c r="R21" s="5"/>
      <c r="S21" s="1"/>
      <c r="T21" s="1">
        <f t="shared" si="6"/>
        <v>37.261904761904759</v>
      </c>
      <c r="U21" s="1">
        <f t="shared" si="7"/>
        <v>37.261904761904759</v>
      </c>
      <c r="V21" s="1">
        <v>17</v>
      </c>
      <c r="W21" s="1">
        <v>25.2</v>
      </c>
      <c r="X21" s="1">
        <v>30.8</v>
      </c>
      <c r="Y21" s="1">
        <v>61.2</v>
      </c>
      <c r="Z21" s="1">
        <v>-1</v>
      </c>
      <c r="AA21" s="1">
        <v>2</v>
      </c>
      <c r="AB21" s="1">
        <v>7.4</v>
      </c>
      <c r="AC21" s="1">
        <v>7.2</v>
      </c>
      <c r="AD21" s="1">
        <v>17.600000000000001</v>
      </c>
      <c r="AE21" s="1">
        <v>10.6</v>
      </c>
      <c r="AF21" s="12" t="s">
        <v>61</v>
      </c>
      <c r="AG21" s="1">
        <f t="shared" si="4"/>
        <v>0</v>
      </c>
      <c r="AH21" s="16">
        <f>VLOOKUP(I21,[1]Sheet!$I:$AH,26,0)</f>
        <v>2.25</v>
      </c>
      <c r="AI21" s="1">
        <f t="shared" si="8"/>
        <v>0</v>
      </c>
      <c r="AJ21" s="1">
        <f t="shared" si="9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35</v>
      </c>
      <c r="C22" s="1">
        <v>434</v>
      </c>
      <c r="D22" s="1"/>
      <c r="E22" s="1">
        <v>112</v>
      </c>
      <c r="F22" s="1">
        <v>311</v>
      </c>
      <c r="G22" s="8">
        <v>0.3</v>
      </c>
      <c r="H22" s="1">
        <v>150</v>
      </c>
      <c r="I22" s="1">
        <v>1010023830</v>
      </c>
      <c r="J22" s="1"/>
      <c r="K22" s="1"/>
      <c r="L22" s="1">
        <f t="shared" si="3"/>
        <v>112</v>
      </c>
      <c r="M22" s="1"/>
      <c r="N22" s="1"/>
      <c r="O22" s="1">
        <v>400</v>
      </c>
      <c r="P22" s="1">
        <f t="shared" si="5"/>
        <v>22.4</v>
      </c>
      <c r="Q22" s="5"/>
      <c r="R22" s="5"/>
      <c r="S22" s="1"/>
      <c r="T22" s="1">
        <f t="shared" si="6"/>
        <v>31.741071428571431</v>
      </c>
      <c r="U22" s="1">
        <f t="shared" si="7"/>
        <v>31.741071428571431</v>
      </c>
      <c r="V22" s="1">
        <v>28.6</v>
      </c>
      <c r="W22" s="1">
        <v>49.2</v>
      </c>
      <c r="X22" s="1">
        <v>31.4</v>
      </c>
      <c r="Y22" s="1">
        <v>48.6</v>
      </c>
      <c r="Z22" s="1">
        <v>28</v>
      </c>
      <c r="AA22" s="1">
        <v>61.4</v>
      </c>
      <c r="AB22" s="1">
        <v>25.4</v>
      </c>
      <c r="AC22" s="1">
        <v>58.4</v>
      </c>
      <c r="AD22" s="1">
        <v>81.599999999999994</v>
      </c>
      <c r="AE22" s="1">
        <v>48.4</v>
      </c>
      <c r="AF22" s="10" t="s">
        <v>56</v>
      </c>
      <c r="AG22" s="1">
        <f t="shared" si="4"/>
        <v>0</v>
      </c>
      <c r="AH22" s="16">
        <f>VLOOKUP(I22,[1]Sheet!$I:$AH,26,0)</f>
        <v>1.8</v>
      </c>
      <c r="AI22" s="1">
        <f t="shared" si="8"/>
        <v>0</v>
      </c>
      <c r="AJ22" s="1">
        <f t="shared" si="9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6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6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6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6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6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6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6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6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6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6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6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6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6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6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6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6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6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6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6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6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6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6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6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6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6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6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6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6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6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6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6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6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6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6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6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6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6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6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6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6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6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6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6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6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6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6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6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6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6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6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6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6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6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6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6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6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6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6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6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6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6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6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6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6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6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6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6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6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6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6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6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6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6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6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6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6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6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6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6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6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6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6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6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6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6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6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6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6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6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6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6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6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6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6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6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6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6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6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6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6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6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6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6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6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6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6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6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6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6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6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6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6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6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6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6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6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6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6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6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6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6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6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6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6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6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6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6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6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6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6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6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6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6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6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6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6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6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6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6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6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6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6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6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6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6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6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6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6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6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6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6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6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6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6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6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6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6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6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6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6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6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6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6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6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6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6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6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6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6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6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6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6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6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6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6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6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6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6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6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6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6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6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6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6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6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6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6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6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6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6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6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6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6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6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6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6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6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6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6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6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6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6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6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6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6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6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6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6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6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6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6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6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6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6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6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6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6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6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6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6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6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6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6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6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6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6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6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6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6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6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6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6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6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6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6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6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6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6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6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6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6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6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6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6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6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6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6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6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6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6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6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6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6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6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6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6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6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6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6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6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6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6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6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6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6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6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6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6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6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6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6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6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6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6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6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6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6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6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6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6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6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6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6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6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6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6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6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6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6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6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6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6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6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6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6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6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6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6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6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6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6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6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6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6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6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6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6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6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6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6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6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6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6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6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6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6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6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6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6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6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6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6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6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6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6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6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6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6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6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6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6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6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6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6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6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6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6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6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6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6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6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6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6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6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6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6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6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6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6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6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6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6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6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6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6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6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6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6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6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6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6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6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6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6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6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6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6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6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6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6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6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6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6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6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6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6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6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6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6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6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6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6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6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6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6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6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6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6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6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6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6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6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6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6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6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6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6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6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6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6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6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6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6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6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6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6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6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6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6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6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6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6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6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6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6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6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6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6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6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6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6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6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6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6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6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6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6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6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6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6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6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6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6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6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6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6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6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6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6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6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6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6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6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6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6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6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6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6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6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6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6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6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6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6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6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J22" xr:uid="{D4C6200B-43B0-4B36-BEE6-2C4493992BB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2025-06-30T12:05:21Z</dcterms:created>
  <dcterms:modified xsi:type="dcterms:W3CDTF">2025-07-01T12:43:09Z</dcterms:modified>
</cp:coreProperties>
</file>