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Симф Ост\"/>
    </mc:Choice>
  </mc:AlternateContent>
  <xr:revisionPtr revIDLastSave="0" documentId="13_ncr:1_{09CCD335-D654-434B-898C-EA656A5C38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9" i="1"/>
  <c r="AB81" i="1"/>
  <c r="AB82" i="1"/>
  <c r="AB84" i="1"/>
  <c r="AB85" i="1"/>
  <c r="AB86" i="1"/>
  <c r="AB87" i="1"/>
  <c r="AB89" i="1"/>
  <c r="AB90" i="1"/>
  <c r="AB91" i="1"/>
  <c r="AB92" i="1"/>
  <c r="AB93" i="1"/>
  <c r="AB94" i="1"/>
  <c r="AB95" i="1"/>
  <c r="AB97" i="1"/>
  <c r="AB98" i="1"/>
  <c r="AB99" i="1"/>
  <c r="AB100" i="1"/>
  <c r="AB10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7" i="1"/>
  <c r="V60" i="1"/>
  <c r="V64" i="1"/>
  <c r="V80" i="1"/>
  <c r="V82" i="1"/>
  <c r="V84" i="1"/>
  <c r="V86" i="1"/>
  <c r="V88" i="1"/>
  <c r="V90" i="1"/>
  <c r="V92" i="1"/>
  <c r="V94" i="1"/>
  <c r="V96" i="1"/>
  <c r="V98" i="1"/>
  <c r="V100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S61" i="1"/>
  <c r="V61" i="1" s="1"/>
  <c r="S62" i="1"/>
  <c r="V62" i="1" s="1"/>
  <c r="S63" i="1"/>
  <c r="V63" i="1" s="1"/>
  <c r="S64" i="1"/>
  <c r="S65" i="1"/>
  <c r="V65" i="1" s="1"/>
  <c r="S66" i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V97" i="1" s="1"/>
  <c r="S98" i="1"/>
  <c r="S99" i="1"/>
  <c r="V99" i="1" s="1"/>
  <c r="S100" i="1"/>
  <c r="S101" i="1"/>
  <c r="V101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K67" i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K96" i="1"/>
  <c r="U96" i="1" s="1"/>
  <c r="K97" i="1"/>
  <c r="U97" i="1" s="1"/>
  <c r="K98" i="1"/>
  <c r="U98" i="1" s="1"/>
  <c r="K99" i="1"/>
  <c r="K100" i="1"/>
  <c r="U100" i="1" s="1"/>
  <c r="K101" i="1"/>
  <c r="U101" i="1" s="1"/>
  <c r="K7" i="1"/>
  <c r="U7" i="1" s="1"/>
  <c r="J8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7" i="1"/>
  <c r="J7" i="1" s="1"/>
  <c r="X6" i="1"/>
  <c r="AB6" i="1"/>
  <c r="W6" i="1"/>
  <c r="N6" i="1"/>
  <c r="O6" i="1"/>
  <c r="P6" i="1"/>
  <c r="Q6" i="1"/>
  <c r="R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G36" i="1"/>
  <c r="AE36" i="1" s="1"/>
  <c r="G37" i="1"/>
  <c r="AE37" i="1" s="1"/>
  <c r="G38" i="1"/>
  <c r="AE38" i="1" s="1"/>
  <c r="G39" i="1"/>
  <c r="G40" i="1"/>
  <c r="AE40" i="1" s="1"/>
  <c r="G41" i="1"/>
  <c r="AE41" i="1" s="1"/>
  <c r="G42" i="1"/>
  <c r="AE42" i="1" s="1"/>
  <c r="G43" i="1"/>
  <c r="G44" i="1"/>
  <c r="AE44" i="1" s="1"/>
  <c r="G45" i="1"/>
  <c r="AE45" i="1" s="1"/>
  <c r="G46" i="1"/>
  <c r="AE46" i="1" s="1"/>
  <c r="G47" i="1"/>
  <c r="G48" i="1"/>
  <c r="AE48" i="1" s="1"/>
  <c r="G49" i="1"/>
  <c r="AE49" i="1" s="1"/>
  <c r="G50" i="1"/>
  <c r="AE50" i="1" s="1"/>
  <c r="G51" i="1"/>
  <c r="G52" i="1"/>
  <c r="AE52" i="1" s="1"/>
  <c r="G53" i="1"/>
  <c r="AE53" i="1" s="1"/>
  <c r="G54" i="1"/>
  <c r="AE54" i="1" s="1"/>
  <c r="G55" i="1"/>
  <c r="G56" i="1"/>
  <c r="AE56" i="1" s="1"/>
  <c r="G57" i="1"/>
  <c r="AE57" i="1" s="1"/>
  <c r="G58" i="1"/>
  <c r="AE58" i="1" s="1"/>
  <c r="G59" i="1"/>
  <c r="G60" i="1"/>
  <c r="AE60" i="1" s="1"/>
  <c r="G61" i="1"/>
  <c r="AE61" i="1" s="1"/>
  <c r="G62" i="1"/>
  <c r="AE62" i="1" s="1"/>
  <c r="G63" i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7" i="1"/>
  <c r="M6" i="1" l="1"/>
  <c r="U66" i="1"/>
  <c r="Y6" i="1"/>
  <c r="AE87" i="1"/>
  <c r="AE71" i="1"/>
  <c r="U99" i="1"/>
  <c r="U95" i="1"/>
  <c r="U83" i="1"/>
  <c r="U79" i="1"/>
  <c r="U67" i="1"/>
  <c r="AE7" i="1"/>
  <c r="T6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V66" i="1"/>
  <c r="J6" i="1"/>
  <c r="AA6" i="1"/>
  <c r="Z6" i="1"/>
  <c r="S6" i="1"/>
  <c r="L6" i="1"/>
  <c r="K6" i="1"/>
  <c r="I6" i="1"/>
  <c r="AE6" i="1" l="1"/>
</calcChain>
</file>

<file path=xl/sharedStrings.xml><?xml version="1.0" encoding="utf-8"?>
<sst xmlns="http://schemas.openxmlformats.org/spreadsheetml/2006/main" count="232" uniqueCount="126">
  <si>
    <t>Период: 09.07.2025 - 16.07.2025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</si>
  <si>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</si>
  <si>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</si>
  <si>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</si>
  <si>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</si>
  <si>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</si>
  <si>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</si>
  <si>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</si>
  <si>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</si>
  <si>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</si>
  <si>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</si>
  <si>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</si>
  <si>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</si>
  <si>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</si>
  <si>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</si>
  <si>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</si>
  <si>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</si>
  <si>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</si>
  <si>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</si>
  <si>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</si>
  <si>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</si>
  <si>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</si>
  <si>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</si>
  <si>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</si>
  <si>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</si>
  <si>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</si>
  <si>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</si>
  <si>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</si>
  <si>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</si>
  <si>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</si>
  <si>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</si>
  <si>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</si>
  <si>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</si>
  <si>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</si>
  <si>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</si>
  <si>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</si>
  <si>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</si>
  <si>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</si>
  <si>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</si>
  <si>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</si>
  <si>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</si>
  <si>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</si>
  <si>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</si>
  <si>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</si>
  <si>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</si>
  <si>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</si>
  <si>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</si>
  <si>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</si>
  <si>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</si>
  <si>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</si>
  <si>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</si>
  <si>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</si>
  <si>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</si>
  <si>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</si>
  <si>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</si>
  <si>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</si>
  <si>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</si>
  <si>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</si>
  <si>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</si>
  <si>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</si>
  <si>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</si>
  <si>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</si>
  <si>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</si>
  <si>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</si>
  <si>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</si>
  <si>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</si>
  <si>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</si>
  <si>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</si>
  <si>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</si>
  <si>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</si>
  <si>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</si>
  <si>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</si>
  <si>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</si>
  <si>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</si>
  <si>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</si>
  <si>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</si>
  <si>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</si>
  <si>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</si>
  <si>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</si>
  <si>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</si>
  <si>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</si>
  <si>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</si>
  <si>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</si>
  <si>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</si>
  <si>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</si>
  <si>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</si>
  <si>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</si>
  <si>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</si>
  <si>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</si>
  <si>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</si>
  <si>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</si>
  <si>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</si>
  <si>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</si>
  <si>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</si>
  <si>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</si>
  <si>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</si>
  <si>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</si>
  <si>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</si>
  <si>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</si>
  <si>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</si>
  <si>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</si>
  <si>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</si>
  <si>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</si>
  <si>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</si>
  <si>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</si>
  <si>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</si>
  <si>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</si>
  <si>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</si>
  <si>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</si>
  <si>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</si>
  <si>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</si>
  <si>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</si>
  <si>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</si>
  <si>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</si>
  <si>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</si>
  <si>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</si>
  <si>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</si>
  <si>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</si>
  <si>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17,07,</t>
  </si>
  <si>
    <t>18,07,</t>
  </si>
  <si>
    <t>19,07,</t>
  </si>
  <si>
    <t>22,07г</t>
  </si>
  <si>
    <t>28,06,</t>
  </si>
  <si>
    <t>04,07,</t>
  </si>
  <si>
    <t>11,07,</t>
  </si>
  <si>
    <t>16,07,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</si>
</sst>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04.07.2025 - 11.07.2025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12,07,</v>
          </cell>
          <cell r="L5" t="str">
            <v>15,07г</v>
          </cell>
          <cell r="M5" t="str">
            <v>15,07,</v>
          </cell>
          <cell r="N5" t="str">
            <v>кор</v>
          </cell>
          <cell r="P5" t="str">
            <v>19,07,</v>
          </cell>
          <cell r="Q5" t="str">
            <v>16,07,</v>
          </cell>
          <cell r="R5" t="str">
            <v>17,07,</v>
          </cell>
          <cell r="T5" t="str">
            <v>18,07,</v>
          </cell>
          <cell r="Y5" t="str">
            <v>20,06,</v>
          </cell>
          <cell r="Z5" t="str">
            <v>28,06,</v>
          </cell>
          <cell r="AA5" t="str">
            <v>04,07,</v>
          </cell>
          <cell r="AB5" t="str">
            <v>12,07,</v>
          </cell>
        </row>
        <row r="6">
          <cell r="E6">
            <v>106805.325</v>
          </cell>
          <cell r="F6">
            <v>65974.824000000008</v>
          </cell>
          <cell r="I6">
            <v>107721.876</v>
          </cell>
          <cell r="J6">
            <v>-916.55099999999993</v>
          </cell>
          <cell r="K6">
            <v>14800</v>
          </cell>
          <cell r="L6">
            <v>36410</v>
          </cell>
          <cell r="M6">
            <v>13550</v>
          </cell>
          <cell r="N6">
            <v>-500</v>
          </cell>
          <cell r="O6">
            <v>0</v>
          </cell>
          <cell r="P6">
            <v>4770</v>
          </cell>
          <cell r="Q6">
            <v>13080</v>
          </cell>
          <cell r="R6">
            <v>21720</v>
          </cell>
          <cell r="S6">
            <v>21361.064999999995</v>
          </cell>
          <cell r="T6">
            <v>19930</v>
          </cell>
          <cell r="W6">
            <v>0</v>
          </cell>
          <cell r="X6">
            <v>0</v>
          </cell>
          <cell r="Y6">
            <v>19472.016399999993</v>
          </cell>
          <cell r="Z6">
            <v>18772.293600000001</v>
          </cell>
          <cell r="AA6">
            <v>18692.757200000007</v>
          </cell>
          <cell r="AB6">
            <v>17403.280000000002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302</v>
          </cell>
          <cell r="D7">
            <v>2121</v>
          </cell>
          <cell r="E7">
            <v>925</v>
          </cell>
          <cell r="F7">
            <v>850</v>
          </cell>
          <cell r="G7">
            <v>0.4</v>
          </cell>
          <cell r="H7">
            <v>60</v>
          </cell>
          <cell r="I7">
            <v>983</v>
          </cell>
          <cell r="J7">
            <v>-58</v>
          </cell>
          <cell r="K7">
            <v>80</v>
          </cell>
          <cell r="L7">
            <v>360</v>
          </cell>
          <cell r="M7">
            <v>0</v>
          </cell>
          <cell r="Q7">
            <v>120</v>
          </cell>
          <cell r="R7">
            <v>120</v>
          </cell>
          <cell r="S7">
            <v>185</v>
          </cell>
          <cell r="T7">
            <v>120</v>
          </cell>
          <cell r="U7">
            <v>8.9189189189189193</v>
          </cell>
          <cell r="V7">
            <v>4.5945945945945947</v>
          </cell>
          <cell r="Y7">
            <v>181.8</v>
          </cell>
          <cell r="Z7">
            <v>138.6</v>
          </cell>
          <cell r="AA7">
            <v>195.4</v>
          </cell>
          <cell r="AB7">
            <v>106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66</v>
          </cell>
          <cell r="D8">
            <v>245</v>
          </cell>
          <cell r="E8">
            <v>110</v>
          </cell>
          <cell r="F8">
            <v>200</v>
          </cell>
          <cell r="G8">
            <v>0.25</v>
          </cell>
          <cell r="H8">
            <v>120</v>
          </cell>
          <cell r="I8">
            <v>111</v>
          </cell>
          <cell r="J8">
            <v>-1</v>
          </cell>
          <cell r="K8">
            <v>0</v>
          </cell>
          <cell r="L8">
            <v>0</v>
          </cell>
          <cell r="M8">
            <v>0</v>
          </cell>
          <cell r="Q8">
            <v>40</v>
          </cell>
          <cell r="S8">
            <v>22</v>
          </cell>
          <cell r="U8">
            <v>10.909090909090908</v>
          </cell>
          <cell r="V8">
            <v>9.0909090909090917</v>
          </cell>
          <cell r="Y8">
            <v>20.2</v>
          </cell>
          <cell r="Z8">
            <v>13</v>
          </cell>
          <cell r="AA8">
            <v>24.8</v>
          </cell>
          <cell r="AB8">
            <v>10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1239.2270000000001</v>
          </cell>
          <cell r="D9">
            <v>2018.652</v>
          </cell>
          <cell r="E9">
            <v>2072.1759999999999</v>
          </cell>
          <cell r="F9">
            <v>1167.027</v>
          </cell>
          <cell r="G9">
            <v>1</v>
          </cell>
          <cell r="H9">
            <v>60</v>
          </cell>
          <cell r="I9">
            <v>2030.2</v>
          </cell>
          <cell r="J9">
            <v>41.975999999999885</v>
          </cell>
          <cell r="K9">
            <v>100</v>
          </cell>
          <cell r="L9">
            <v>1000</v>
          </cell>
          <cell r="M9">
            <v>500</v>
          </cell>
          <cell r="R9">
            <v>500</v>
          </cell>
          <cell r="S9">
            <v>414.43520000000001</v>
          </cell>
          <cell r="T9">
            <v>300</v>
          </cell>
          <cell r="U9">
            <v>8.6069595439769593</v>
          </cell>
          <cell r="V9">
            <v>2.8159456532649738</v>
          </cell>
          <cell r="Y9">
            <v>373.51120000000003</v>
          </cell>
          <cell r="Z9">
            <v>362.05779999999999</v>
          </cell>
          <cell r="AA9">
            <v>344.06239999999997</v>
          </cell>
          <cell r="AB9">
            <v>349.27300000000002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49.529000000000003</v>
          </cell>
          <cell r="D10">
            <v>81.751999999999995</v>
          </cell>
          <cell r="E10">
            <v>39.862000000000002</v>
          </cell>
          <cell r="F10">
            <v>88.393000000000001</v>
          </cell>
          <cell r="G10">
            <v>1</v>
          </cell>
          <cell r="H10">
            <v>120</v>
          </cell>
          <cell r="I10">
            <v>43</v>
          </cell>
          <cell r="J10">
            <v>-3.1379999999999981</v>
          </cell>
          <cell r="K10">
            <v>0</v>
          </cell>
          <cell r="L10">
            <v>0</v>
          </cell>
          <cell r="M10">
            <v>0</v>
          </cell>
          <cell r="S10">
            <v>7.9724000000000004</v>
          </cell>
          <cell r="U10">
            <v>11.087376448748181</v>
          </cell>
          <cell r="V10">
            <v>11.087376448748181</v>
          </cell>
          <cell r="Y10">
            <v>10.0634</v>
          </cell>
          <cell r="Z10">
            <v>8.8762000000000008</v>
          </cell>
          <cell r="AA10">
            <v>10.745000000000001</v>
          </cell>
          <cell r="AB10">
            <v>8.3559999999999999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97.760999999999996</v>
          </cell>
          <cell r="D11">
            <v>169.12299999999999</v>
          </cell>
          <cell r="E11">
            <v>116.446</v>
          </cell>
          <cell r="F11">
            <v>147.744</v>
          </cell>
          <cell r="G11">
            <v>1</v>
          </cell>
          <cell r="H11">
            <v>60</v>
          </cell>
          <cell r="I11">
            <v>115.75</v>
          </cell>
          <cell r="J11">
            <v>0.69599999999999795</v>
          </cell>
          <cell r="K11">
            <v>0</v>
          </cell>
          <cell r="L11">
            <v>0</v>
          </cell>
          <cell r="M11">
            <v>0</v>
          </cell>
          <cell r="R11">
            <v>30</v>
          </cell>
          <cell r="S11">
            <v>23.289200000000001</v>
          </cell>
          <cell r="T11">
            <v>20</v>
          </cell>
          <cell r="U11">
            <v>8.4908026037820097</v>
          </cell>
          <cell r="V11">
            <v>6.3438847190972636</v>
          </cell>
          <cell r="Y11">
            <v>25.138200000000001</v>
          </cell>
          <cell r="Z11">
            <v>26.0822</v>
          </cell>
          <cell r="AA11">
            <v>26.567599999999999</v>
          </cell>
          <cell r="AB11">
            <v>21.152999999999999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375.15300000000002</v>
          </cell>
          <cell r="D12">
            <v>906.49699999999996</v>
          </cell>
          <cell r="E12">
            <v>580.77300000000002</v>
          </cell>
          <cell r="F12">
            <v>525.572</v>
          </cell>
          <cell r="G12">
            <v>1</v>
          </cell>
          <cell r="H12">
            <v>60</v>
          </cell>
          <cell r="I12">
            <v>562.20000000000005</v>
          </cell>
          <cell r="J12">
            <v>18.572999999999979</v>
          </cell>
          <cell r="K12">
            <v>100</v>
          </cell>
          <cell r="L12">
            <v>0</v>
          </cell>
          <cell r="M12">
            <v>100</v>
          </cell>
          <cell r="R12">
            <v>200</v>
          </cell>
          <cell r="S12">
            <v>116.1546</v>
          </cell>
          <cell r="T12">
            <v>100</v>
          </cell>
          <cell r="U12">
            <v>8.8293705113701915</v>
          </cell>
          <cell r="V12">
            <v>4.5247626869706412</v>
          </cell>
          <cell r="Y12">
            <v>123.61579999999999</v>
          </cell>
          <cell r="Z12">
            <v>101.8074</v>
          </cell>
          <cell r="AA12">
            <v>105.66279999999999</v>
          </cell>
          <cell r="AB12">
            <v>82.475999999999999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156</v>
          </cell>
          <cell r="D13">
            <v>933</v>
          </cell>
          <cell r="E13">
            <v>569</v>
          </cell>
          <cell r="F13">
            <v>511</v>
          </cell>
          <cell r="G13">
            <v>0.25</v>
          </cell>
          <cell r="H13">
            <v>120</v>
          </cell>
          <cell r="I13">
            <v>576</v>
          </cell>
          <cell r="J13">
            <v>-7</v>
          </cell>
          <cell r="K13">
            <v>0</v>
          </cell>
          <cell r="L13">
            <v>200</v>
          </cell>
          <cell r="M13">
            <v>0</v>
          </cell>
          <cell r="P13">
            <v>40</v>
          </cell>
          <cell r="Q13">
            <v>40</v>
          </cell>
          <cell r="R13">
            <v>120</v>
          </cell>
          <cell r="S13">
            <v>113.8</v>
          </cell>
          <cell r="T13">
            <v>80</v>
          </cell>
          <cell r="U13">
            <v>8.7082601054481543</v>
          </cell>
          <cell r="V13">
            <v>4.4903339191564147</v>
          </cell>
          <cell r="Y13">
            <v>110.2</v>
          </cell>
          <cell r="Z13">
            <v>83.2</v>
          </cell>
          <cell r="AA13">
            <v>112.6</v>
          </cell>
          <cell r="AB13">
            <v>49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86.879000000000005</v>
          </cell>
          <cell r="D14">
            <v>24.024000000000001</v>
          </cell>
          <cell r="E14">
            <v>97.364000000000004</v>
          </cell>
          <cell r="F14">
            <v>13.539</v>
          </cell>
          <cell r="G14">
            <v>1</v>
          </cell>
          <cell r="H14">
            <v>30</v>
          </cell>
          <cell r="I14">
            <v>99.6</v>
          </cell>
          <cell r="J14">
            <v>-2.23599999999999</v>
          </cell>
          <cell r="K14">
            <v>0</v>
          </cell>
          <cell r="L14">
            <v>20</v>
          </cell>
          <cell r="M14">
            <v>20</v>
          </cell>
          <cell r="P14">
            <v>10</v>
          </cell>
          <cell r="Q14">
            <v>20</v>
          </cell>
          <cell r="R14">
            <v>20</v>
          </cell>
          <cell r="S14">
            <v>19.472799999999999</v>
          </cell>
          <cell r="T14">
            <v>30</v>
          </cell>
          <cell r="U14">
            <v>6.8577194856415096</v>
          </cell>
          <cell r="V14">
            <v>0.69527751530339754</v>
          </cell>
          <cell r="Y14">
            <v>10.8438</v>
          </cell>
          <cell r="Z14">
            <v>14.117599999999999</v>
          </cell>
          <cell r="AA14">
            <v>6.923</v>
          </cell>
          <cell r="AB14">
            <v>7.5069999999999997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63.063000000000002</v>
          </cell>
          <cell r="D15">
            <v>24.091999999999999</v>
          </cell>
          <cell r="E15">
            <v>51.082999999999998</v>
          </cell>
          <cell r="F15">
            <v>36.072000000000003</v>
          </cell>
          <cell r="G15">
            <v>1</v>
          </cell>
          <cell r="H15">
            <v>30</v>
          </cell>
          <cell r="I15">
            <v>50.9</v>
          </cell>
          <cell r="J15">
            <v>0.18299999999999983</v>
          </cell>
          <cell r="K15">
            <v>0</v>
          </cell>
          <cell r="L15">
            <v>20</v>
          </cell>
          <cell r="M15">
            <v>0</v>
          </cell>
          <cell r="Q15">
            <v>10</v>
          </cell>
          <cell r="R15">
            <v>10</v>
          </cell>
          <cell r="S15">
            <v>10.2166</v>
          </cell>
          <cell r="T15">
            <v>10</v>
          </cell>
          <cell r="U15">
            <v>8.4247205528257947</v>
          </cell>
          <cell r="V15">
            <v>3.5307245071745985</v>
          </cell>
          <cell r="Y15">
            <v>10.116800000000001</v>
          </cell>
          <cell r="Z15">
            <v>11.712</v>
          </cell>
          <cell r="AA15">
            <v>7.1878000000000002</v>
          </cell>
          <cell r="AB15">
            <v>6.0629999999999997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85</v>
          </cell>
          <cell r="D16">
            <v>2430</v>
          </cell>
          <cell r="E16">
            <v>1041</v>
          </cell>
          <cell r="F16">
            <v>1451</v>
          </cell>
          <cell r="G16">
            <v>0.25</v>
          </cell>
          <cell r="H16">
            <v>120</v>
          </cell>
          <cell r="I16">
            <v>1058</v>
          </cell>
          <cell r="J16">
            <v>-17</v>
          </cell>
          <cell r="K16">
            <v>0</v>
          </cell>
          <cell r="L16">
            <v>0</v>
          </cell>
          <cell r="M16">
            <v>0</v>
          </cell>
          <cell r="R16">
            <v>120</v>
          </cell>
          <cell r="S16">
            <v>208.2</v>
          </cell>
          <cell r="T16">
            <v>200</v>
          </cell>
          <cell r="U16">
            <v>8.5062439961575418</v>
          </cell>
          <cell r="V16">
            <v>6.9692603266090298</v>
          </cell>
          <cell r="Y16">
            <v>185.2</v>
          </cell>
          <cell r="Z16">
            <v>164.8</v>
          </cell>
          <cell r="AA16">
            <v>242.6</v>
          </cell>
          <cell r="AB16">
            <v>174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768.56100000000004</v>
          </cell>
          <cell r="D17">
            <v>2811.7779999999998</v>
          </cell>
          <cell r="E17">
            <v>1132.5899999999999</v>
          </cell>
          <cell r="F17">
            <v>1062.771</v>
          </cell>
          <cell r="G17">
            <v>1</v>
          </cell>
          <cell r="H17">
            <v>45</v>
          </cell>
          <cell r="I17">
            <v>1081.7</v>
          </cell>
          <cell r="J17">
            <v>50.889999999999873</v>
          </cell>
          <cell r="K17">
            <v>100</v>
          </cell>
          <cell r="L17">
            <v>350</v>
          </cell>
          <cell r="M17">
            <v>100</v>
          </cell>
          <cell r="P17">
            <v>100</v>
          </cell>
          <cell r="R17">
            <v>100</v>
          </cell>
          <cell r="S17">
            <v>226.51799999999997</v>
          </cell>
          <cell r="T17">
            <v>200</v>
          </cell>
          <cell r="U17">
            <v>8.8857000326684865</v>
          </cell>
          <cell r="V17">
            <v>4.6917728392445639</v>
          </cell>
          <cell r="Y17">
            <v>248.40180000000001</v>
          </cell>
          <cell r="Z17">
            <v>221.935</v>
          </cell>
          <cell r="AA17">
            <v>233.99799999999999</v>
          </cell>
          <cell r="AB17">
            <v>271.79899999999998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201</v>
          </cell>
          <cell r="D18">
            <v>583</v>
          </cell>
          <cell r="E18">
            <v>512</v>
          </cell>
          <cell r="F18">
            <v>265</v>
          </cell>
          <cell r="G18">
            <v>0.15</v>
          </cell>
          <cell r="H18">
            <v>60</v>
          </cell>
          <cell r="I18">
            <v>516</v>
          </cell>
          <cell r="J18">
            <v>-4</v>
          </cell>
          <cell r="K18">
            <v>40</v>
          </cell>
          <cell r="L18">
            <v>120</v>
          </cell>
          <cell r="M18">
            <v>120</v>
          </cell>
          <cell r="Q18">
            <v>120</v>
          </cell>
          <cell r="R18">
            <v>120</v>
          </cell>
          <cell r="S18">
            <v>102.4</v>
          </cell>
          <cell r="T18">
            <v>80</v>
          </cell>
          <cell r="U18">
            <v>8.447265625</v>
          </cell>
          <cell r="V18">
            <v>2.587890625</v>
          </cell>
          <cell r="Y18">
            <v>77.599999999999994</v>
          </cell>
          <cell r="Z18">
            <v>70</v>
          </cell>
          <cell r="AA18">
            <v>85.2</v>
          </cell>
          <cell r="AB18">
            <v>101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1664</v>
          </cell>
          <cell r="D19">
            <v>2861</v>
          </cell>
          <cell r="E19">
            <v>3408</v>
          </cell>
          <cell r="F19">
            <v>1052</v>
          </cell>
          <cell r="G19">
            <v>0.12</v>
          </cell>
          <cell r="H19">
            <v>60</v>
          </cell>
          <cell r="I19">
            <v>3413</v>
          </cell>
          <cell r="J19">
            <v>-5</v>
          </cell>
          <cell r="K19">
            <v>400</v>
          </cell>
          <cell r="L19">
            <v>1000</v>
          </cell>
          <cell r="M19">
            <v>800</v>
          </cell>
          <cell r="P19">
            <v>400</v>
          </cell>
          <cell r="Q19">
            <v>1200</v>
          </cell>
          <cell r="R19">
            <v>600</v>
          </cell>
          <cell r="S19">
            <v>681.6</v>
          </cell>
          <cell r="T19">
            <v>600</v>
          </cell>
          <cell r="U19">
            <v>8.8791079812206561</v>
          </cell>
          <cell r="V19">
            <v>1.5434272300469483</v>
          </cell>
          <cell r="Y19">
            <v>546.20000000000005</v>
          </cell>
          <cell r="Z19">
            <v>515.79999999999995</v>
          </cell>
          <cell r="AA19">
            <v>601.6</v>
          </cell>
          <cell r="AB19">
            <v>680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466</v>
          </cell>
          <cell r="D20">
            <v>1626</v>
          </cell>
          <cell r="E20">
            <v>1023</v>
          </cell>
          <cell r="F20">
            <v>1055</v>
          </cell>
          <cell r="G20">
            <v>0.25</v>
          </cell>
          <cell r="H20">
            <v>120</v>
          </cell>
          <cell r="I20">
            <v>1033</v>
          </cell>
          <cell r="J20">
            <v>-10</v>
          </cell>
          <cell r="K20">
            <v>0</v>
          </cell>
          <cell r="L20">
            <v>400</v>
          </cell>
          <cell r="M20">
            <v>0</v>
          </cell>
          <cell r="P20">
            <v>200</v>
          </cell>
          <cell r="R20">
            <v>120</v>
          </cell>
          <cell r="S20">
            <v>204.6</v>
          </cell>
          <cell r="T20">
            <v>160</v>
          </cell>
          <cell r="U20">
            <v>9.4574780058651022</v>
          </cell>
          <cell r="V20">
            <v>5.1564027370478982</v>
          </cell>
          <cell r="Y20">
            <v>170.4</v>
          </cell>
          <cell r="Z20">
            <v>154.80000000000001</v>
          </cell>
          <cell r="AA20">
            <v>189.4</v>
          </cell>
          <cell r="AB20">
            <v>163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78.001999999999995</v>
          </cell>
          <cell r="D21">
            <v>103.38200000000001</v>
          </cell>
          <cell r="E21">
            <v>119.102</v>
          </cell>
          <cell r="F21">
            <v>62.281999999999996</v>
          </cell>
          <cell r="G21">
            <v>1</v>
          </cell>
          <cell r="H21">
            <v>120</v>
          </cell>
          <cell r="I21">
            <v>117.7</v>
          </cell>
          <cell r="J21">
            <v>1.402000000000001</v>
          </cell>
          <cell r="K21">
            <v>0</v>
          </cell>
          <cell r="L21">
            <v>50</v>
          </cell>
          <cell r="M21">
            <v>0</v>
          </cell>
          <cell r="Q21">
            <v>80</v>
          </cell>
          <cell r="S21">
            <v>23.820399999999999</v>
          </cell>
          <cell r="T21">
            <v>30</v>
          </cell>
          <cell r="U21">
            <v>9.3315813336467901</v>
          </cell>
          <cell r="V21">
            <v>2.6146496280499067</v>
          </cell>
          <cell r="Y21">
            <v>16.800999999999998</v>
          </cell>
          <cell r="Z21">
            <v>12.7232</v>
          </cell>
          <cell r="AA21">
            <v>10.9526</v>
          </cell>
          <cell r="AB21">
            <v>13.377000000000001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173.09100000000001</v>
          </cell>
          <cell r="D22">
            <v>353.96800000000002</v>
          </cell>
          <cell r="E22">
            <v>304.625</v>
          </cell>
          <cell r="F22">
            <v>219.721</v>
          </cell>
          <cell r="G22">
            <v>1</v>
          </cell>
          <cell r="H22">
            <v>60</v>
          </cell>
          <cell r="I22">
            <v>292.5</v>
          </cell>
          <cell r="J22">
            <v>12.125</v>
          </cell>
          <cell r="K22">
            <v>50</v>
          </cell>
          <cell r="L22">
            <v>100</v>
          </cell>
          <cell r="M22">
            <v>0</v>
          </cell>
          <cell r="R22">
            <v>100</v>
          </cell>
          <cell r="S22">
            <v>60.924999999999997</v>
          </cell>
          <cell r="T22">
            <v>100</v>
          </cell>
          <cell r="U22">
            <v>9.3511858842839555</v>
          </cell>
          <cell r="V22">
            <v>3.6064177267131723</v>
          </cell>
          <cell r="Y22">
            <v>59.964999999999996</v>
          </cell>
          <cell r="Z22">
            <v>50.684800000000003</v>
          </cell>
          <cell r="AA22">
            <v>54.325400000000002</v>
          </cell>
          <cell r="AB22">
            <v>36.360999999999997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609</v>
          </cell>
          <cell r="D23">
            <v>2026</v>
          </cell>
          <cell r="E23">
            <v>1547</v>
          </cell>
          <cell r="F23">
            <v>1072</v>
          </cell>
          <cell r="G23">
            <v>0.22</v>
          </cell>
          <cell r="H23">
            <v>120</v>
          </cell>
          <cell r="I23">
            <v>1547</v>
          </cell>
          <cell r="J23">
            <v>0</v>
          </cell>
          <cell r="K23">
            <v>400</v>
          </cell>
          <cell r="L23">
            <v>400</v>
          </cell>
          <cell r="M23">
            <v>0</v>
          </cell>
          <cell r="Q23">
            <v>200</v>
          </cell>
          <cell r="R23">
            <v>400</v>
          </cell>
          <cell r="S23">
            <v>309.39999999999998</v>
          </cell>
          <cell r="T23">
            <v>200</v>
          </cell>
          <cell r="U23">
            <v>8.6360698125404021</v>
          </cell>
          <cell r="V23">
            <v>3.4647705235940531</v>
          </cell>
          <cell r="Y23">
            <v>295.60000000000002</v>
          </cell>
          <cell r="Z23">
            <v>239.4</v>
          </cell>
          <cell r="AA23">
            <v>269.2</v>
          </cell>
          <cell r="AB23">
            <v>247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1374</v>
          </cell>
          <cell r="D24">
            <v>1251</v>
          </cell>
          <cell r="E24">
            <v>1747</v>
          </cell>
          <cell r="F24">
            <v>875</v>
          </cell>
          <cell r="G24">
            <v>0.4</v>
          </cell>
          <cell r="H24" t="e">
            <v>#N/A</v>
          </cell>
          <cell r="I24">
            <v>1729</v>
          </cell>
          <cell r="J24">
            <v>18</v>
          </cell>
          <cell r="K24">
            <v>400</v>
          </cell>
          <cell r="L24">
            <v>600</v>
          </cell>
          <cell r="M24">
            <v>0</v>
          </cell>
          <cell r="P24">
            <v>120</v>
          </cell>
          <cell r="Q24">
            <v>400</v>
          </cell>
          <cell r="R24">
            <v>400</v>
          </cell>
          <cell r="S24">
            <v>349.4</v>
          </cell>
          <cell r="T24">
            <v>280</v>
          </cell>
          <cell r="U24">
            <v>8.8008013737836297</v>
          </cell>
          <cell r="V24">
            <v>2.5042930738408704</v>
          </cell>
          <cell r="Y24">
            <v>372.6</v>
          </cell>
          <cell r="Z24">
            <v>321.2</v>
          </cell>
          <cell r="AA24">
            <v>281.2</v>
          </cell>
          <cell r="AB24">
            <v>352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D25">
            <v>26</v>
          </cell>
          <cell r="E25">
            <v>6</v>
          </cell>
          <cell r="F25">
            <v>10</v>
          </cell>
          <cell r="G25">
            <v>0.09</v>
          </cell>
          <cell r="H25" t="e">
            <v>#N/A</v>
          </cell>
          <cell r="I25">
            <v>478</v>
          </cell>
          <cell r="J25">
            <v>-472</v>
          </cell>
          <cell r="K25">
            <v>80</v>
          </cell>
          <cell r="L25">
            <v>120</v>
          </cell>
          <cell r="M25">
            <v>80</v>
          </cell>
          <cell r="P25">
            <v>120</v>
          </cell>
          <cell r="Q25">
            <v>120</v>
          </cell>
          <cell r="R25">
            <v>120</v>
          </cell>
          <cell r="S25">
            <v>1.2</v>
          </cell>
          <cell r="T25">
            <v>120</v>
          </cell>
          <cell r="U25">
            <v>641.66666666666674</v>
          </cell>
          <cell r="V25">
            <v>8.3333333333333339</v>
          </cell>
          <cell r="Y25">
            <v>84.2</v>
          </cell>
          <cell r="Z25">
            <v>90</v>
          </cell>
          <cell r="AA25">
            <v>66.400000000000006</v>
          </cell>
          <cell r="AB25">
            <v>1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471</v>
          </cell>
          <cell r="D26">
            <v>505</v>
          </cell>
          <cell r="E26">
            <v>555</v>
          </cell>
          <cell r="F26">
            <v>419</v>
          </cell>
          <cell r="G26">
            <v>0.09</v>
          </cell>
          <cell r="H26">
            <v>45</v>
          </cell>
          <cell r="I26">
            <v>553</v>
          </cell>
          <cell r="J26">
            <v>2</v>
          </cell>
          <cell r="K26">
            <v>80</v>
          </cell>
          <cell r="L26">
            <v>120</v>
          </cell>
          <cell r="M26">
            <v>0</v>
          </cell>
          <cell r="Q26">
            <v>120</v>
          </cell>
          <cell r="R26">
            <v>160</v>
          </cell>
          <cell r="S26">
            <v>111</v>
          </cell>
          <cell r="T26">
            <v>50</v>
          </cell>
          <cell r="U26">
            <v>8.5495495495495497</v>
          </cell>
          <cell r="V26">
            <v>3.7747747747747749</v>
          </cell>
          <cell r="Y26">
            <v>107.6</v>
          </cell>
          <cell r="Z26">
            <v>101.4</v>
          </cell>
          <cell r="AA26">
            <v>104.6</v>
          </cell>
          <cell r="AB26">
            <v>96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150</v>
          </cell>
          <cell r="D27">
            <v>52</v>
          </cell>
          <cell r="E27">
            <v>136</v>
          </cell>
          <cell r="F27">
            <v>62</v>
          </cell>
          <cell r="G27">
            <v>0.4</v>
          </cell>
          <cell r="H27">
            <v>60</v>
          </cell>
          <cell r="I27">
            <v>139</v>
          </cell>
          <cell r="J27">
            <v>-3</v>
          </cell>
          <cell r="K27">
            <v>40</v>
          </cell>
          <cell r="L27">
            <v>0</v>
          </cell>
          <cell r="M27">
            <v>40</v>
          </cell>
          <cell r="Q27">
            <v>40</v>
          </cell>
          <cell r="R27">
            <v>40</v>
          </cell>
          <cell r="S27">
            <v>27.2</v>
          </cell>
          <cell r="U27">
            <v>8.1617647058823533</v>
          </cell>
          <cell r="V27">
            <v>2.2794117647058822</v>
          </cell>
          <cell r="Y27">
            <v>25.2</v>
          </cell>
          <cell r="Z27">
            <v>27.8</v>
          </cell>
          <cell r="AA27">
            <v>21.8</v>
          </cell>
          <cell r="AB27">
            <v>24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287</v>
          </cell>
          <cell r="D28">
            <v>2284</v>
          </cell>
          <cell r="E28">
            <v>1409</v>
          </cell>
          <cell r="F28">
            <v>895</v>
          </cell>
          <cell r="G28">
            <v>0.4</v>
          </cell>
          <cell r="H28">
            <v>60</v>
          </cell>
          <cell r="I28">
            <v>1471</v>
          </cell>
          <cell r="J28">
            <v>-62</v>
          </cell>
          <cell r="K28">
            <v>280</v>
          </cell>
          <cell r="L28">
            <v>400</v>
          </cell>
          <cell r="M28">
            <v>400</v>
          </cell>
          <cell r="P28">
            <v>120</v>
          </cell>
          <cell r="R28">
            <v>200</v>
          </cell>
          <cell r="S28">
            <v>281.8</v>
          </cell>
          <cell r="T28">
            <v>200</v>
          </cell>
          <cell r="U28">
            <v>8.8537970191625259</v>
          </cell>
          <cell r="V28">
            <v>3.176011355571327</v>
          </cell>
          <cell r="Y28">
            <v>95.8</v>
          </cell>
          <cell r="Z28">
            <v>102.8</v>
          </cell>
          <cell r="AA28">
            <v>212.6</v>
          </cell>
          <cell r="AB28">
            <v>164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253</v>
          </cell>
          <cell r="D29">
            <v>734</v>
          </cell>
          <cell r="E29">
            <v>652</v>
          </cell>
          <cell r="F29">
            <v>326</v>
          </cell>
          <cell r="G29">
            <v>0.15</v>
          </cell>
          <cell r="H29" t="e">
            <v>#N/A</v>
          </cell>
          <cell r="I29">
            <v>660</v>
          </cell>
          <cell r="J29">
            <v>-8</v>
          </cell>
          <cell r="K29">
            <v>80</v>
          </cell>
          <cell r="L29">
            <v>160</v>
          </cell>
          <cell r="M29">
            <v>80</v>
          </cell>
          <cell r="Q29">
            <v>240</v>
          </cell>
          <cell r="R29">
            <v>360</v>
          </cell>
          <cell r="S29">
            <v>130.4</v>
          </cell>
          <cell r="T29">
            <v>360</v>
          </cell>
          <cell r="U29">
            <v>12.315950920245399</v>
          </cell>
          <cell r="V29">
            <v>2.5</v>
          </cell>
          <cell r="Y29">
            <v>87</v>
          </cell>
          <cell r="Z29">
            <v>90.4</v>
          </cell>
          <cell r="AA29">
            <v>105</v>
          </cell>
          <cell r="AB29">
            <v>99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416.43299999999999</v>
          </cell>
          <cell r="D30">
            <v>526.96299999999997</v>
          </cell>
          <cell r="E30">
            <v>610</v>
          </cell>
          <cell r="F30">
            <v>330.26499999999999</v>
          </cell>
          <cell r="G30">
            <v>1</v>
          </cell>
          <cell r="H30">
            <v>45</v>
          </cell>
          <cell r="I30">
            <v>588</v>
          </cell>
          <cell r="J30">
            <v>22</v>
          </cell>
          <cell r="K30">
            <v>80</v>
          </cell>
          <cell r="L30">
            <v>200</v>
          </cell>
          <cell r="M30">
            <v>120</v>
          </cell>
          <cell r="P30">
            <v>50</v>
          </cell>
          <cell r="Q30">
            <v>80</v>
          </cell>
          <cell r="R30">
            <v>110</v>
          </cell>
          <cell r="S30">
            <v>122</v>
          </cell>
          <cell r="T30">
            <v>100</v>
          </cell>
          <cell r="U30">
            <v>8.7726639344262285</v>
          </cell>
          <cell r="V30">
            <v>2.707090163934426</v>
          </cell>
          <cell r="Y30">
            <v>121.92159999999998</v>
          </cell>
          <cell r="Z30">
            <v>106.99380000000001</v>
          </cell>
          <cell r="AA30">
            <v>101.67859999999999</v>
          </cell>
          <cell r="AB30">
            <v>101.59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34</v>
          </cell>
          <cell r="D31">
            <v>204</v>
          </cell>
          <cell r="E31">
            <v>123</v>
          </cell>
          <cell r="F31">
            <v>110</v>
          </cell>
          <cell r="G31">
            <v>0.4</v>
          </cell>
          <cell r="H31">
            <v>60</v>
          </cell>
          <cell r="I31">
            <v>123</v>
          </cell>
          <cell r="J31">
            <v>0</v>
          </cell>
          <cell r="K31">
            <v>0</v>
          </cell>
          <cell r="L31">
            <v>0</v>
          </cell>
          <cell r="M31">
            <v>40</v>
          </cell>
          <cell r="R31">
            <v>40</v>
          </cell>
          <cell r="S31">
            <v>24.6</v>
          </cell>
          <cell r="T31">
            <v>40</v>
          </cell>
          <cell r="U31">
            <v>9.3495934959349594</v>
          </cell>
          <cell r="V31">
            <v>4.4715447154471546</v>
          </cell>
          <cell r="Y31">
            <v>17.399999999999999</v>
          </cell>
          <cell r="Z31">
            <v>12.6</v>
          </cell>
          <cell r="AA31">
            <v>19.8</v>
          </cell>
          <cell r="AB31">
            <v>21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1940</v>
          </cell>
          <cell r="D32">
            <v>1623</v>
          </cell>
          <cell r="E32">
            <v>1986</v>
          </cell>
          <cell r="F32">
            <v>1569</v>
          </cell>
          <cell r="G32">
            <v>0.4</v>
          </cell>
          <cell r="H32">
            <v>60</v>
          </cell>
          <cell r="I32">
            <v>1991</v>
          </cell>
          <cell r="J32">
            <v>-5</v>
          </cell>
          <cell r="K32">
            <v>400</v>
          </cell>
          <cell r="L32">
            <v>200</v>
          </cell>
          <cell r="M32">
            <v>400</v>
          </cell>
          <cell r="Q32">
            <v>40</v>
          </cell>
          <cell r="R32">
            <v>400</v>
          </cell>
          <cell r="S32">
            <v>397.2</v>
          </cell>
          <cell r="T32">
            <v>400</v>
          </cell>
          <cell r="U32">
            <v>8.5825780463242705</v>
          </cell>
          <cell r="V32">
            <v>3.9501510574018126</v>
          </cell>
          <cell r="Y32">
            <v>462.2</v>
          </cell>
          <cell r="Z32">
            <v>455.8</v>
          </cell>
          <cell r="AA32">
            <v>383.6</v>
          </cell>
          <cell r="AB32">
            <v>351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3074</v>
          </cell>
          <cell r="D33">
            <v>5084</v>
          </cell>
          <cell r="E33">
            <v>5379</v>
          </cell>
          <cell r="F33">
            <v>2745</v>
          </cell>
          <cell r="G33">
            <v>0.4</v>
          </cell>
          <cell r="H33">
            <v>60</v>
          </cell>
          <cell r="I33">
            <v>5382</v>
          </cell>
          <cell r="J33">
            <v>-3</v>
          </cell>
          <cell r="K33">
            <v>1200</v>
          </cell>
          <cell r="L33">
            <v>1800</v>
          </cell>
          <cell r="M33">
            <v>400</v>
          </cell>
          <cell r="Q33">
            <v>1000</v>
          </cell>
          <cell r="R33">
            <v>1000</v>
          </cell>
          <cell r="S33">
            <v>1075.8</v>
          </cell>
          <cell r="T33">
            <v>1000</v>
          </cell>
          <cell r="U33">
            <v>8.5006506785647886</v>
          </cell>
          <cell r="V33">
            <v>2.5515895147796988</v>
          </cell>
          <cell r="Y33">
            <v>875.4</v>
          </cell>
          <cell r="Z33">
            <v>922</v>
          </cell>
          <cell r="AA33">
            <v>867.2</v>
          </cell>
          <cell r="AB33">
            <v>893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315</v>
          </cell>
          <cell r="D34">
            <v>287</v>
          </cell>
          <cell r="E34">
            <v>385</v>
          </cell>
          <cell r="F34">
            <v>217</v>
          </cell>
          <cell r="G34">
            <v>0.5</v>
          </cell>
          <cell r="H34" t="e">
            <v>#N/A</v>
          </cell>
          <cell r="I34">
            <v>385</v>
          </cell>
          <cell r="J34">
            <v>0</v>
          </cell>
          <cell r="K34">
            <v>40</v>
          </cell>
          <cell r="L34">
            <v>80</v>
          </cell>
          <cell r="M34">
            <v>0</v>
          </cell>
          <cell r="Q34">
            <v>200</v>
          </cell>
          <cell r="R34">
            <v>120</v>
          </cell>
          <cell r="S34">
            <v>77</v>
          </cell>
          <cell r="U34">
            <v>8.5324675324675319</v>
          </cell>
          <cell r="V34">
            <v>2.8181818181818183</v>
          </cell>
          <cell r="Y34">
            <v>74.400000000000006</v>
          </cell>
          <cell r="Z34">
            <v>72.2</v>
          </cell>
          <cell r="AA34">
            <v>64.599999999999994</v>
          </cell>
          <cell r="AB34">
            <v>78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1753</v>
          </cell>
          <cell r="D35">
            <v>1105</v>
          </cell>
          <cell r="E35">
            <v>1351</v>
          </cell>
          <cell r="F35">
            <v>1496</v>
          </cell>
          <cell r="G35">
            <v>0.4</v>
          </cell>
          <cell r="H35">
            <v>60</v>
          </cell>
          <cell r="I35">
            <v>1354</v>
          </cell>
          <cell r="J35">
            <v>-3</v>
          </cell>
          <cell r="K35">
            <v>400</v>
          </cell>
          <cell r="L35">
            <v>0</v>
          </cell>
          <cell r="M35">
            <v>0</v>
          </cell>
          <cell r="R35">
            <v>200</v>
          </cell>
          <cell r="S35">
            <v>270.2</v>
          </cell>
          <cell r="T35">
            <v>200</v>
          </cell>
          <cell r="U35">
            <v>8.4974093264248705</v>
          </cell>
          <cell r="V35">
            <v>5.536639526276832</v>
          </cell>
          <cell r="Y35">
            <v>482.2</v>
          </cell>
          <cell r="Z35">
            <v>392.8</v>
          </cell>
          <cell r="AA35">
            <v>310.8</v>
          </cell>
          <cell r="AB35">
            <v>223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2682</v>
          </cell>
          <cell r="D36">
            <v>5112</v>
          </cell>
          <cell r="E36">
            <v>4958</v>
          </cell>
          <cell r="F36">
            <v>2772</v>
          </cell>
          <cell r="G36">
            <v>0.4</v>
          </cell>
          <cell r="H36">
            <v>60</v>
          </cell>
          <cell r="I36">
            <v>4986</v>
          </cell>
          <cell r="J36">
            <v>-28</v>
          </cell>
          <cell r="K36">
            <v>1200</v>
          </cell>
          <cell r="L36">
            <v>1400</v>
          </cell>
          <cell r="M36">
            <v>600</v>
          </cell>
          <cell r="Q36">
            <v>600</v>
          </cell>
          <cell r="R36">
            <v>1000</v>
          </cell>
          <cell r="S36">
            <v>991.6</v>
          </cell>
          <cell r="T36">
            <v>1000</v>
          </cell>
          <cell r="U36">
            <v>8.6446147640177493</v>
          </cell>
          <cell r="V36">
            <v>2.7954820492133923</v>
          </cell>
          <cell r="Y36">
            <v>827.8</v>
          </cell>
          <cell r="Z36">
            <v>844.8</v>
          </cell>
          <cell r="AA36">
            <v>822.8</v>
          </cell>
          <cell r="AB36">
            <v>709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95</v>
          </cell>
          <cell r="D37">
            <v>438</v>
          </cell>
          <cell r="E37">
            <v>263</v>
          </cell>
          <cell r="F37">
            <v>255</v>
          </cell>
          <cell r="G37">
            <v>0.1</v>
          </cell>
          <cell r="H37" t="e">
            <v>#N/A</v>
          </cell>
          <cell r="I37">
            <v>275</v>
          </cell>
          <cell r="J37">
            <v>-12</v>
          </cell>
          <cell r="K37">
            <v>0</v>
          </cell>
          <cell r="L37">
            <v>40</v>
          </cell>
          <cell r="M37">
            <v>0</v>
          </cell>
          <cell r="Q37">
            <v>60</v>
          </cell>
          <cell r="R37">
            <v>120</v>
          </cell>
          <cell r="S37">
            <v>52.6</v>
          </cell>
          <cell r="T37">
            <v>120</v>
          </cell>
          <cell r="U37">
            <v>11.311787072243346</v>
          </cell>
          <cell r="V37">
            <v>4.8479087452471479</v>
          </cell>
          <cell r="Y37">
            <v>62.6</v>
          </cell>
          <cell r="Z37">
            <v>42.6</v>
          </cell>
          <cell r="AA37">
            <v>54</v>
          </cell>
          <cell r="AB37">
            <v>16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1156</v>
          </cell>
          <cell r="D38">
            <v>3565</v>
          </cell>
          <cell r="E38">
            <v>3016</v>
          </cell>
          <cell r="F38">
            <v>1675</v>
          </cell>
          <cell r="G38">
            <v>0.1</v>
          </cell>
          <cell r="H38">
            <v>60</v>
          </cell>
          <cell r="I38">
            <v>3010</v>
          </cell>
          <cell r="J38">
            <v>6</v>
          </cell>
          <cell r="K38">
            <v>280</v>
          </cell>
          <cell r="L38">
            <v>980</v>
          </cell>
          <cell r="M38">
            <v>700</v>
          </cell>
          <cell r="P38">
            <v>280</v>
          </cell>
          <cell r="Q38">
            <v>280</v>
          </cell>
          <cell r="R38">
            <v>700</v>
          </cell>
          <cell r="S38">
            <v>603.20000000000005</v>
          </cell>
          <cell r="T38">
            <v>420</v>
          </cell>
          <cell r="U38">
            <v>8.8113395225464188</v>
          </cell>
          <cell r="V38">
            <v>2.7768567639257293</v>
          </cell>
          <cell r="Y38">
            <v>480</v>
          </cell>
          <cell r="Z38">
            <v>437.4</v>
          </cell>
          <cell r="AA38">
            <v>516.6</v>
          </cell>
          <cell r="AB38">
            <v>560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952</v>
          </cell>
          <cell r="D39">
            <v>3440</v>
          </cell>
          <cell r="E39">
            <v>2606</v>
          </cell>
          <cell r="F39">
            <v>1753</v>
          </cell>
          <cell r="G39">
            <v>0.1</v>
          </cell>
          <cell r="H39">
            <v>60</v>
          </cell>
          <cell r="I39">
            <v>2636</v>
          </cell>
          <cell r="J39">
            <v>-30</v>
          </cell>
          <cell r="K39">
            <v>140</v>
          </cell>
          <cell r="L39">
            <v>700</v>
          </cell>
          <cell r="M39">
            <v>700</v>
          </cell>
          <cell r="Q39">
            <v>140</v>
          </cell>
          <cell r="R39">
            <v>700</v>
          </cell>
          <cell r="S39">
            <v>521.20000000000005</v>
          </cell>
          <cell r="T39">
            <v>280</v>
          </cell>
          <cell r="U39">
            <v>8.4669992325402905</v>
          </cell>
          <cell r="V39">
            <v>3.3633921719109745</v>
          </cell>
          <cell r="Y39">
            <v>417.6</v>
          </cell>
          <cell r="Z39">
            <v>390.6</v>
          </cell>
          <cell r="AA39">
            <v>460.4</v>
          </cell>
          <cell r="AB39">
            <v>317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473</v>
          </cell>
          <cell r="D40">
            <v>979</v>
          </cell>
          <cell r="E40">
            <v>1132</v>
          </cell>
          <cell r="F40">
            <v>308</v>
          </cell>
          <cell r="G40">
            <v>0.1</v>
          </cell>
          <cell r="H40" t="e">
            <v>#N/A</v>
          </cell>
          <cell r="I40">
            <v>1137</v>
          </cell>
          <cell r="J40">
            <v>-5</v>
          </cell>
          <cell r="K40">
            <v>80</v>
          </cell>
          <cell r="L40">
            <v>480</v>
          </cell>
          <cell r="M40">
            <v>200</v>
          </cell>
          <cell r="Q40">
            <v>400</v>
          </cell>
          <cell r="R40">
            <v>480</v>
          </cell>
          <cell r="S40">
            <v>226.4</v>
          </cell>
          <cell r="T40">
            <v>480</v>
          </cell>
          <cell r="U40">
            <v>10.724381625441696</v>
          </cell>
          <cell r="V40">
            <v>1.3604240282685511</v>
          </cell>
          <cell r="Y40">
            <v>157</v>
          </cell>
          <cell r="Z40">
            <v>151.80000000000001</v>
          </cell>
          <cell r="AA40">
            <v>159.80000000000001</v>
          </cell>
          <cell r="AB40">
            <v>206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32.29</v>
          </cell>
          <cell r="D41">
            <v>91.481999999999999</v>
          </cell>
          <cell r="E41">
            <v>69.641999999999996</v>
          </cell>
          <cell r="F41">
            <v>20.518000000000001</v>
          </cell>
          <cell r="G41">
            <v>1</v>
          </cell>
          <cell r="H41">
            <v>45</v>
          </cell>
          <cell r="I41">
            <v>77.2</v>
          </cell>
          <cell r="J41">
            <v>-7.5580000000000069</v>
          </cell>
          <cell r="K41">
            <v>10</v>
          </cell>
          <cell r="L41">
            <v>40</v>
          </cell>
          <cell r="M41">
            <v>30</v>
          </cell>
          <cell r="R41">
            <v>10</v>
          </cell>
          <cell r="S41">
            <v>13.9284</v>
          </cell>
          <cell r="T41">
            <v>10</v>
          </cell>
          <cell r="U41">
            <v>8.65268085350794</v>
          </cell>
          <cell r="V41">
            <v>1.4731053100140721</v>
          </cell>
          <cell r="Y41">
            <v>12.576600000000001</v>
          </cell>
          <cell r="Z41">
            <v>9.8591999999999995</v>
          </cell>
          <cell r="AA41">
            <v>11.321</v>
          </cell>
          <cell r="AB41">
            <v>5.6230000000000002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C42">
            <v>3</v>
          </cell>
          <cell r="E42">
            <v>1</v>
          </cell>
          <cell r="F42">
            <v>2</v>
          </cell>
          <cell r="G42">
            <v>0</v>
          </cell>
          <cell r="H42" t="e">
            <v>#N/A</v>
          </cell>
          <cell r="I42">
            <v>8</v>
          </cell>
          <cell r="J42">
            <v>-7</v>
          </cell>
          <cell r="K42">
            <v>0</v>
          </cell>
          <cell r="L42">
            <v>0</v>
          </cell>
          <cell r="M42">
            <v>0</v>
          </cell>
          <cell r="S42">
            <v>0.2</v>
          </cell>
          <cell r="U42">
            <v>10</v>
          </cell>
          <cell r="V42">
            <v>10</v>
          </cell>
          <cell r="Y42">
            <v>0</v>
          </cell>
          <cell r="Z42">
            <v>0</v>
          </cell>
          <cell r="AA42">
            <v>7.8</v>
          </cell>
          <cell r="AB42">
            <v>0</v>
          </cell>
          <cell r="AC42" t="str">
            <v>завод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182</v>
          </cell>
          <cell r="D43">
            <v>465</v>
          </cell>
          <cell r="E43">
            <v>381</v>
          </cell>
          <cell r="F43">
            <v>256</v>
          </cell>
          <cell r="G43">
            <v>0.3</v>
          </cell>
          <cell r="H43">
            <v>45</v>
          </cell>
          <cell r="I43">
            <v>392</v>
          </cell>
          <cell r="J43">
            <v>-11</v>
          </cell>
          <cell r="K43">
            <v>30</v>
          </cell>
          <cell r="L43">
            <v>120</v>
          </cell>
          <cell r="M43">
            <v>30</v>
          </cell>
          <cell r="Q43">
            <v>60</v>
          </cell>
          <cell r="R43">
            <v>90</v>
          </cell>
          <cell r="S43">
            <v>76.2</v>
          </cell>
          <cell r="T43">
            <v>60</v>
          </cell>
          <cell r="U43">
            <v>8.4776902887139105</v>
          </cell>
          <cell r="V43">
            <v>3.3595800524934383</v>
          </cell>
          <cell r="Y43">
            <v>55.8</v>
          </cell>
          <cell r="Z43">
            <v>60.8</v>
          </cell>
          <cell r="AA43">
            <v>67</v>
          </cell>
          <cell r="AB43">
            <v>36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386.43099999999998</v>
          </cell>
          <cell r="D44">
            <v>434.67200000000003</v>
          </cell>
          <cell r="E44">
            <v>481.20699999999999</v>
          </cell>
          <cell r="F44">
            <v>332.666</v>
          </cell>
          <cell r="G44">
            <v>1</v>
          </cell>
          <cell r="H44">
            <v>45</v>
          </cell>
          <cell r="I44">
            <v>473.86500000000001</v>
          </cell>
          <cell r="J44">
            <v>7.3419999999999845</v>
          </cell>
          <cell r="K44">
            <v>50</v>
          </cell>
          <cell r="L44">
            <v>100</v>
          </cell>
          <cell r="M44">
            <v>90</v>
          </cell>
          <cell r="Q44">
            <v>60</v>
          </cell>
          <cell r="R44">
            <v>100</v>
          </cell>
          <cell r="S44">
            <v>96.241399999999999</v>
          </cell>
          <cell r="T44">
            <v>80</v>
          </cell>
          <cell r="U44">
            <v>8.4440375971255612</v>
          </cell>
          <cell r="V44">
            <v>3.4565789774462967</v>
          </cell>
          <cell r="Y44">
            <v>95.948599999999999</v>
          </cell>
          <cell r="Z44">
            <v>96.9392</v>
          </cell>
          <cell r="AA44">
            <v>84.557000000000002</v>
          </cell>
          <cell r="AB44">
            <v>79.03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42</v>
          </cell>
          <cell r="D45">
            <v>137</v>
          </cell>
          <cell r="E45">
            <v>53</v>
          </cell>
          <cell r="F45">
            <v>118</v>
          </cell>
          <cell r="G45">
            <v>0.4</v>
          </cell>
          <cell r="H45" t="e">
            <v>#N/A</v>
          </cell>
          <cell r="I45">
            <v>60</v>
          </cell>
          <cell r="J45">
            <v>-7</v>
          </cell>
          <cell r="K45">
            <v>0</v>
          </cell>
          <cell r="L45">
            <v>0</v>
          </cell>
          <cell r="M45">
            <v>0</v>
          </cell>
          <cell r="S45">
            <v>10.6</v>
          </cell>
          <cell r="U45">
            <v>11.132075471698114</v>
          </cell>
          <cell r="V45">
            <v>11.132075471698114</v>
          </cell>
          <cell r="Y45">
            <v>11.8</v>
          </cell>
          <cell r="Z45">
            <v>13.6</v>
          </cell>
          <cell r="AA45">
            <v>15.4</v>
          </cell>
          <cell r="AB45">
            <v>4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2</v>
          </cell>
          <cell r="D46">
            <v>480</v>
          </cell>
          <cell r="E46">
            <v>353</v>
          </cell>
          <cell r="F46">
            <v>129</v>
          </cell>
          <cell r="G46">
            <v>0.09</v>
          </cell>
          <cell r="H46">
            <v>45</v>
          </cell>
          <cell r="I46">
            <v>858</v>
          </cell>
          <cell r="J46">
            <v>-505</v>
          </cell>
          <cell r="K46">
            <v>80</v>
          </cell>
          <cell r="L46">
            <v>120</v>
          </cell>
          <cell r="M46">
            <v>0</v>
          </cell>
          <cell r="P46">
            <v>120</v>
          </cell>
          <cell r="Q46">
            <v>120</v>
          </cell>
          <cell r="R46">
            <v>240</v>
          </cell>
          <cell r="S46">
            <v>70.599999999999994</v>
          </cell>
          <cell r="T46">
            <v>240</v>
          </cell>
          <cell r="U46">
            <v>14.858356940509916</v>
          </cell>
          <cell r="V46">
            <v>1.8271954674220965</v>
          </cell>
          <cell r="Y46">
            <v>32.200000000000003</v>
          </cell>
          <cell r="Z46">
            <v>32.799999999999997</v>
          </cell>
          <cell r="AA46">
            <v>49.8</v>
          </cell>
          <cell r="AB46">
            <v>82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74</v>
          </cell>
          <cell r="D47">
            <v>96</v>
          </cell>
          <cell r="E47">
            <v>88</v>
          </cell>
          <cell r="F47">
            <v>68</v>
          </cell>
          <cell r="G47">
            <v>0.4</v>
          </cell>
          <cell r="H47" t="e">
            <v>#N/A</v>
          </cell>
          <cell r="I47">
            <v>94</v>
          </cell>
          <cell r="J47">
            <v>-6</v>
          </cell>
          <cell r="K47">
            <v>0</v>
          </cell>
          <cell r="L47">
            <v>40</v>
          </cell>
          <cell r="M47">
            <v>40</v>
          </cell>
          <cell r="S47">
            <v>17.600000000000001</v>
          </cell>
          <cell r="U47">
            <v>8.4090909090909083</v>
          </cell>
          <cell r="V47">
            <v>3.8636363636363633</v>
          </cell>
          <cell r="Y47">
            <v>17.2</v>
          </cell>
          <cell r="Z47">
            <v>17.8</v>
          </cell>
          <cell r="AA47">
            <v>16.600000000000001</v>
          </cell>
          <cell r="AB47">
            <v>11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2143</v>
          </cell>
          <cell r="D48">
            <v>2748</v>
          </cell>
          <cell r="E48">
            <v>3054</v>
          </cell>
          <cell r="F48">
            <v>2099</v>
          </cell>
          <cell r="G48">
            <v>0.3</v>
          </cell>
          <cell r="H48" t="e">
            <v>#N/A</v>
          </cell>
          <cell r="I48">
            <v>2926</v>
          </cell>
          <cell r="J48">
            <v>128</v>
          </cell>
          <cell r="K48">
            <v>480</v>
          </cell>
          <cell r="L48">
            <v>720</v>
          </cell>
          <cell r="M48">
            <v>0</v>
          </cell>
          <cell r="P48">
            <v>240</v>
          </cell>
          <cell r="Q48">
            <v>680</v>
          </cell>
          <cell r="R48">
            <v>680</v>
          </cell>
          <cell r="S48">
            <v>610.79999999999995</v>
          </cell>
          <cell r="T48">
            <v>480</v>
          </cell>
          <cell r="U48">
            <v>8.8064833005893917</v>
          </cell>
          <cell r="V48">
            <v>3.4364767518009169</v>
          </cell>
          <cell r="Y48">
            <v>624.79999999999995</v>
          </cell>
          <cell r="Z48">
            <v>615.20000000000005</v>
          </cell>
          <cell r="AA48">
            <v>566.4</v>
          </cell>
          <cell r="AB48">
            <v>552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3945</v>
          </cell>
          <cell r="D49">
            <v>5137</v>
          </cell>
          <cell r="E49">
            <v>5556</v>
          </cell>
          <cell r="F49">
            <v>3430</v>
          </cell>
          <cell r="G49">
            <v>0.35</v>
          </cell>
          <cell r="H49">
            <v>45</v>
          </cell>
          <cell r="I49">
            <v>5610</v>
          </cell>
          <cell r="J49">
            <v>-54</v>
          </cell>
          <cell r="K49">
            <v>1200</v>
          </cell>
          <cell r="L49">
            <v>1200</v>
          </cell>
          <cell r="M49">
            <v>800</v>
          </cell>
          <cell r="P49">
            <v>400</v>
          </cell>
          <cell r="Q49">
            <v>600</v>
          </cell>
          <cell r="R49">
            <v>1200</v>
          </cell>
          <cell r="S49">
            <v>1111.2</v>
          </cell>
          <cell r="T49">
            <v>1000</v>
          </cell>
          <cell r="U49">
            <v>8.8462922966162711</v>
          </cell>
          <cell r="V49">
            <v>3.0867530597552193</v>
          </cell>
          <cell r="Y49">
            <v>1016.6</v>
          </cell>
          <cell r="Z49">
            <v>1097.4000000000001</v>
          </cell>
          <cell r="AA49">
            <v>990.8</v>
          </cell>
          <cell r="AB49">
            <v>893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2230</v>
          </cell>
          <cell r="D50">
            <v>1976</v>
          </cell>
          <cell r="E50">
            <v>2513</v>
          </cell>
          <cell r="F50">
            <v>1634</v>
          </cell>
          <cell r="G50">
            <v>0.41</v>
          </cell>
          <cell r="H50">
            <v>45</v>
          </cell>
          <cell r="I50">
            <v>2538</v>
          </cell>
          <cell r="J50">
            <v>-25</v>
          </cell>
          <cell r="K50">
            <v>480</v>
          </cell>
          <cell r="L50">
            <v>600</v>
          </cell>
          <cell r="M50">
            <v>120</v>
          </cell>
          <cell r="Q50">
            <v>480</v>
          </cell>
          <cell r="R50">
            <v>480</v>
          </cell>
          <cell r="S50">
            <v>502.6</v>
          </cell>
          <cell r="T50">
            <v>480</v>
          </cell>
          <cell r="U50">
            <v>8.5037803422204536</v>
          </cell>
          <cell r="V50">
            <v>3.251094309590131</v>
          </cell>
          <cell r="Y50">
            <v>513</v>
          </cell>
          <cell r="Z50">
            <v>536.79999999999995</v>
          </cell>
          <cell r="AA50">
            <v>461.8</v>
          </cell>
          <cell r="AB50">
            <v>384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638</v>
          </cell>
          <cell r="D51">
            <v>809</v>
          </cell>
          <cell r="E51">
            <v>975</v>
          </cell>
          <cell r="F51">
            <v>458</v>
          </cell>
          <cell r="G51">
            <v>0.41</v>
          </cell>
          <cell r="H51" t="e">
            <v>#N/A</v>
          </cell>
          <cell r="I51">
            <v>991</v>
          </cell>
          <cell r="J51">
            <v>-16</v>
          </cell>
          <cell r="K51">
            <v>80</v>
          </cell>
          <cell r="L51">
            <v>360</v>
          </cell>
          <cell r="M51">
            <v>240</v>
          </cell>
          <cell r="Q51">
            <v>120</v>
          </cell>
          <cell r="R51">
            <v>200</v>
          </cell>
          <cell r="S51">
            <v>195</v>
          </cell>
          <cell r="T51">
            <v>200</v>
          </cell>
          <cell r="U51">
            <v>8.5025641025641026</v>
          </cell>
          <cell r="V51">
            <v>2.3487179487179488</v>
          </cell>
          <cell r="Y51">
            <v>158.19999999999999</v>
          </cell>
          <cell r="Z51">
            <v>169.8</v>
          </cell>
          <cell r="AA51">
            <v>158.4</v>
          </cell>
          <cell r="AB51">
            <v>133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407</v>
          </cell>
          <cell r="D52">
            <v>746</v>
          </cell>
          <cell r="E52">
            <v>635</v>
          </cell>
          <cell r="F52">
            <v>512</v>
          </cell>
          <cell r="G52">
            <v>0.36</v>
          </cell>
          <cell r="H52" t="e">
            <v>#N/A</v>
          </cell>
          <cell r="I52">
            <v>638</v>
          </cell>
          <cell r="J52">
            <v>-3</v>
          </cell>
          <cell r="K52">
            <v>60</v>
          </cell>
          <cell r="L52">
            <v>60</v>
          </cell>
          <cell r="M52">
            <v>150</v>
          </cell>
          <cell r="Q52">
            <v>30</v>
          </cell>
          <cell r="R52">
            <v>150</v>
          </cell>
          <cell r="S52">
            <v>127</v>
          </cell>
          <cell r="T52">
            <v>120</v>
          </cell>
          <cell r="U52">
            <v>8.5196850393700796</v>
          </cell>
          <cell r="V52">
            <v>4.0314960629921259</v>
          </cell>
          <cell r="Y52">
            <v>143.6</v>
          </cell>
          <cell r="Z52">
            <v>125.4</v>
          </cell>
          <cell r="AA52">
            <v>133.6</v>
          </cell>
          <cell r="AB52">
            <v>135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156</v>
          </cell>
          <cell r="D53">
            <v>251</v>
          </cell>
          <cell r="E53">
            <v>211</v>
          </cell>
          <cell r="F53">
            <v>190</v>
          </cell>
          <cell r="G53">
            <v>0.33</v>
          </cell>
          <cell r="H53" t="e">
            <v>#N/A</v>
          </cell>
          <cell r="I53">
            <v>216</v>
          </cell>
          <cell r="J53">
            <v>-5</v>
          </cell>
          <cell r="K53">
            <v>0</v>
          </cell>
          <cell r="L53">
            <v>40</v>
          </cell>
          <cell r="M53">
            <v>80</v>
          </cell>
          <cell r="S53">
            <v>42.2</v>
          </cell>
          <cell r="T53">
            <v>40</v>
          </cell>
          <cell r="U53">
            <v>8.293838862559241</v>
          </cell>
          <cell r="V53">
            <v>4.5023696682464456</v>
          </cell>
          <cell r="Y53">
            <v>44.4</v>
          </cell>
          <cell r="Z53">
            <v>41.6</v>
          </cell>
          <cell r="AA53">
            <v>42.8</v>
          </cell>
          <cell r="AB53">
            <v>31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249</v>
          </cell>
          <cell r="D54">
            <v>52</v>
          </cell>
          <cell r="E54">
            <v>239</v>
          </cell>
          <cell r="F54">
            <v>61</v>
          </cell>
          <cell r="G54">
            <v>0.33</v>
          </cell>
          <cell r="H54" t="e">
            <v>#N/A</v>
          </cell>
          <cell r="I54">
            <v>240</v>
          </cell>
          <cell r="J54">
            <v>-1</v>
          </cell>
          <cell r="K54">
            <v>0</v>
          </cell>
          <cell r="L54">
            <v>120</v>
          </cell>
          <cell r="M54">
            <v>80</v>
          </cell>
          <cell r="Q54">
            <v>40</v>
          </cell>
          <cell r="R54">
            <v>80</v>
          </cell>
          <cell r="S54">
            <v>47.8</v>
          </cell>
          <cell r="T54">
            <v>40</v>
          </cell>
          <cell r="U54">
            <v>8.8075313807531384</v>
          </cell>
          <cell r="V54">
            <v>1.2761506276150629</v>
          </cell>
          <cell r="Y54">
            <v>43.6</v>
          </cell>
          <cell r="Z54">
            <v>47</v>
          </cell>
          <cell r="AA54">
            <v>31.8</v>
          </cell>
          <cell r="AB54">
            <v>25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429</v>
          </cell>
          <cell r="D55">
            <v>253</v>
          </cell>
          <cell r="E55">
            <v>491</v>
          </cell>
          <cell r="F55">
            <v>181</v>
          </cell>
          <cell r="G55">
            <v>0.33</v>
          </cell>
          <cell r="H55" t="e">
            <v>#N/A</v>
          </cell>
          <cell r="I55">
            <v>492</v>
          </cell>
          <cell r="J55">
            <v>-1</v>
          </cell>
          <cell r="K55">
            <v>40</v>
          </cell>
          <cell r="L55">
            <v>120</v>
          </cell>
          <cell r="M55">
            <v>80</v>
          </cell>
          <cell r="Q55">
            <v>200</v>
          </cell>
          <cell r="R55">
            <v>120</v>
          </cell>
          <cell r="S55">
            <v>98.2</v>
          </cell>
          <cell r="T55">
            <v>80</v>
          </cell>
          <cell r="U55">
            <v>8.360488798370671</v>
          </cell>
          <cell r="V55">
            <v>1.8431771894093685</v>
          </cell>
          <cell r="Y55">
            <v>98.8</v>
          </cell>
          <cell r="Z55">
            <v>93.6</v>
          </cell>
          <cell r="AA55">
            <v>75.400000000000006</v>
          </cell>
          <cell r="AB55">
            <v>34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445.19099999999997</v>
          </cell>
          <cell r="D56">
            <v>1399.6010000000001</v>
          </cell>
          <cell r="E56">
            <v>1186</v>
          </cell>
          <cell r="F56">
            <v>702</v>
          </cell>
          <cell r="G56">
            <v>1</v>
          </cell>
          <cell r="H56" t="e">
            <v>#N/A</v>
          </cell>
          <cell r="I56">
            <v>1098.5999999999999</v>
          </cell>
          <cell r="J56">
            <v>87.400000000000091</v>
          </cell>
          <cell r="K56">
            <v>120</v>
          </cell>
          <cell r="L56">
            <v>250</v>
          </cell>
          <cell r="M56">
            <v>250</v>
          </cell>
          <cell r="P56">
            <v>100</v>
          </cell>
          <cell r="Q56">
            <v>220</v>
          </cell>
          <cell r="R56">
            <v>240</v>
          </cell>
          <cell r="S56">
            <v>237.2</v>
          </cell>
          <cell r="T56">
            <v>200</v>
          </cell>
          <cell r="U56">
            <v>8.7774030354131547</v>
          </cell>
          <cell r="V56">
            <v>2.9595278246205736</v>
          </cell>
          <cell r="Y56">
            <v>204.4</v>
          </cell>
          <cell r="Z56">
            <v>179.4</v>
          </cell>
          <cell r="AA56">
            <v>208</v>
          </cell>
          <cell r="AB56">
            <v>341.12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986</v>
          </cell>
          <cell r="D57">
            <v>1315</v>
          </cell>
          <cell r="E57">
            <v>1405</v>
          </cell>
          <cell r="F57">
            <v>871</v>
          </cell>
          <cell r="G57">
            <v>0.4</v>
          </cell>
          <cell r="H57" t="e">
            <v>#N/A</v>
          </cell>
          <cell r="I57">
            <v>1407</v>
          </cell>
          <cell r="J57">
            <v>-2</v>
          </cell>
          <cell r="K57">
            <v>240</v>
          </cell>
          <cell r="L57">
            <v>480</v>
          </cell>
          <cell r="M57">
            <v>120</v>
          </cell>
          <cell r="P57">
            <v>240</v>
          </cell>
          <cell r="Q57">
            <v>120</v>
          </cell>
          <cell r="R57">
            <v>240</v>
          </cell>
          <cell r="S57">
            <v>281</v>
          </cell>
          <cell r="T57">
            <v>240</v>
          </cell>
          <cell r="U57">
            <v>9.0782918149466187</v>
          </cell>
          <cell r="V57">
            <v>3.0996441281138791</v>
          </cell>
          <cell r="Y57">
            <v>241.2</v>
          </cell>
          <cell r="Z57">
            <v>255.2</v>
          </cell>
          <cell r="AA57">
            <v>253.4</v>
          </cell>
          <cell r="AB57">
            <v>227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69</v>
          </cell>
          <cell r="D58">
            <v>5</v>
          </cell>
          <cell r="E58">
            <v>67</v>
          </cell>
          <cell r="G58">
            <v>0.3</v>
          </cell>
          <cell r="H58" t="e">
            <v>#N/A</v>
          </cell>
          <cell r="I58">
            <v>239</v>
          </cell>
          <cell r="J58">
            <v>-172</v>
          </cell>
          <cell r="K58">
            <v>0</v>
          </cell>
          <cell r="L58">
            <v>120</v>
          </cell>
          <cell r="M58">
            <v>0</v>
          </cell>
          <cell r="P58">
            <v>120</v>
          </cell>
          <cell r="Q58">
            <v>40</v>
          </cell>
          <cell r="R58">
            <v>120</v>
          </cell>
          <cell r="S58">
            <v>13.4</v>
          </cell>
          <cell r="T58">
            <v>120</v>
          </cell>
          <cell r="U58">
            <v>38.805970149253731</v>
          </cell>
          <cell r="V58">
            <v>0</v>
          </cell>
          <cell r="Y58">
            <v>1.6</v>
          </cell>
          <cell r="Z58">
            <v>3.2</v>
          </cell>
          <cell r="AA58">
            <v>3</v>
          </cell>
          <cell r="AB58">
            <v>0</v>
          </cell>
          <cell r="AC58" t="str">
            <v>Вит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184.77500000000001</v>
          </cell>
          <cell r="D59">
            <v>171.178</v>
          </cell>
          <cell r="E59">
            <v>198.482</v>
          </cell>
          <cell r="F59">
            <v>157.471</v>
          </cell>
          <cell r="G59">
            <v>1</v>
          </cell>
          <cell r="H59" t="e">
            <v>#N/A</v>
          </cell>
          <cell r="I59">
            <v>202.4</v>
          </cell>
          <cell r="J59">
            <v>-3.9180000000000064</v>
          </cell>
          <cell r="K59">
            <v>30</v>
          </cell>
          <cell r="L59">
            <v>90</v>
          </cell>
          <cell r="M59">
            <v>50</v>
          </cell>
          <cell r="S59">
            <v>39.696399999999997</v>
          </cell>
          <cell r="T59">
            <v>30</v>
          </cell>
          <cell r="U59">
            <v>9.005123890327587</v>
          </cell>
          <cell r="V59">
            <v>3.9668836468798183</v>
          </cell>
          <cell r="Y59">
            <v>51.312599999999996</v>
          </cell>
          <cell r="Z59">
            <v>39.085999999999999</v>
          </cell>
          <cell r="AA59">
            <v>37.317599999999999</v>
          </cell>
          <cell r="AB59">
            <v>45.274000000000001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374.262</v>
          </cell>
          <cell r="D60">
            <v>52.881999999999998</v>
          </cell>
          <cell r="E60">
            <v>341.48</v>
          </cell>
          <cell r="F60">
            <v>82.658000000000001</v>
          </cell>
          <cell r="G60">
            <v>1</v>
          </cell>
          <cell r="H60" t="e">
            <v>#N/A</v>
          </cell>
          <cell r="I60">
            <v>337.3</v>
          </cell>
          <cell r="J60">
            <v>4.1800000000000068</v>
          </cell>
          <cell r="K60">
            <v>0</v>
          </cell>
          <cell r="L60">
            <v>200</v>
          </cell>
          <cell r="M60">
            <v>90</v>
          </cell>
          <cell r="P60">
            <v>50</v>
          </cell>
          <cell r="Q60">
            <v>80</v>
          </cell>
          <cell r="R60">
            <v>80</v>
          </cell>
          <cell r="S60">
            <v>68.296000000000006</v>
          </cell>
          <cell r="T60">
            <v>70</v>
          </cell>
          <cell r="U60">
            <v>9.5563136933348947</v>
          </cell>
          <cell r="V60">
            <v>1.2102905001757056</v>
          </cell>
          <cell r="Y60">
            <v>68.227999999999994</v>
          </cell>
          <cell r="Z60">
            <v>49.996200000000002</v>
          </cell>
          <cell r="AA60">
            <v>37.587599999999995</v>
          </cell>
          <cell r="AB60">
            <v>56.601999999999997</v>
          </cell>
          <cell r="AC60" t="str">
            <v>Витал</v>
          </cell>
          <cell r="AD60" t="str">
            <v>Витал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180.66900000000001</v>
          </cell>
          <cell r="D61">
            <v>318.90699999999998</v>
          </cell>
          <cell r="E61">
            <v>302.80900000000003</v>
          </cell>
          <cell r="F61">
            <v>193.643</v>
          </cell>
          <cell r="G61">
            <v>1</v>
          </cell>
          <cell r="H61" t="e">
            <v>#N/A</v>
          </cell>
          <cell r="I61">
            <v>296.89999999999998</v>
          </cell>
          <cell r="J61">
            <v>5.9090000000000487</v>
          </cell>
          <cell r="K61">
            <v>20</v>
          </cell>
          <cell r="L61">
            <v>0</v>
          </cell>
          <cell r="M61">
            <v>150</v>
          </cell>
          <cell r="Q61">
            <v>30</v>
          </cell>
          <cell r="R61">
            <v>80</v>
          </cell>
          <cell r="S61">
            <v>60.561800000000005</v>
          </cell>
          <cell r="T61">
            <v>50</v>
          </cell>
          <cell r="U61">
            <v>8.6464239834351027</v>
          </cell>
          <cell r="V61">
            <v>3.1974445937868423</v>
          </cell>
          <cell r="Y61">
            <v>70.339200000000005</v>
          </cell>
          <cell r="Z61">
            <v>48.805199999999999</v>
          </cell>
          <cell r="AA61">
            <v>51.812800000000003</v>
          </cell>
          <cell r="AB61">
            <v>83.674999999999997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80.587000000000003</v>
          </cell>
          <cell r="D62">
            <v>179.34200000000001</v>
          </cell>
          <cell r="E62">
            <v>134.38900000000001</v>
          </cell>
          <cell r="F62">
            <v>113.271</v>
          </cell>
          <cell r="G62">
            <v>1</v>
          </cell>
          <cell r="H62" t="e">
            <v>#N/A</v>
          </cell>
          <cell r="I62">
            <v>160</v>
          </cell>
          <cell r="J62">
            <v>-25.61099999999999</v>
          </cell>
          <cell r="K62">
            <v>0</v>
          </cell>
          <cell r="L62">
            <v>0</v>
          </cell>
          <cell r="M62">
            <v>30</v>
          </cell>
          <cell r="Q62">
            <v>40</v>
          </cell>
          <cell r="R62">
            <v>30</v>
          </cell>
          <cell r="S62">
            <v>26.877800000000001</v>
          </cell>
          <cell r="T62">
            <v>20</v>
          </cell>
          <cell r="U62">
            <v>8.678946937621383</v>
          </cell>
          <cell r="V62">
            <v>4.2142958129013532</v>
          </cell>
          <cell r="Y62">
            <v>23.876799999999999</v>
          </cell>
          <cell r="Z62">
            <v>23.819200000000002</v>
          </cell>
          <cell r="AA62">
            <v>26.6538</v>
          </cell>
          <cell r="AB62">
            <v>62.369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38</v>
          </cell>
          <cell r="D63">
            <v>367</v>
          </cell>
          <cell r="E63">
            <v>180</v>
          </cell>
          <cell r="F63">
            <v>176</v>
          </cell>
          <cell r="G63">
            <v>0.27</v>
          </cell>
          <cell r="H63" t="e">
            <v>#N/A</v>
          </cell>
          <cell r="I63">
            <v>194</v>
          </cell>
          <cell r="J63">
            <v>-14</v>
          </cell>
          <cell r="K63">
            <v>0</v>
          </cell>
          <cell r="L63">
            <v>0</v>
          </cell>
          <cell r="M63">
            <v>0</v>
          </cell>
          <cell r="P63">
            <v>40</v>
          </cell>
          <cell r="Q63">
            <v>40</v>
          </cell>
          <cell r="R63">
            <v>80</v>
          </cell>
          <cell r="S63">
            <v>36</v>
          </cell>
          <cell r="U63">
            <v>9.3333333333333339</v>
          </cell>
          <cell r="V63">
            <v>4.8888888888888893</v>
          </cell>
          <cell r="Y63">
            <v>36.799999999999997</v>
          </cell>
          <cell r="Z63">
            <v>26</v>
          </cell>
          <cell r="AA63">
            <v>38.799999999999997</v>
          </cell>
          <cell r="AB63">
            <v>40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312</v>
          </cell>
          <cell r="D64">
            <v>534</v>
          </cell>
          <cell r="E64">
            <v>506</v>
          </cell>
          <cell r="F64">
            <v>333</v>
          </cell>
          <cell r="G64">
            <v>0.3</v>
          </cell>
          <cell r="H64" t="e">
            <v>#N/A</v>
          </cell>
          <cell r="I64">
            <v>514</v>
          </cell>
          <cell r="J64">
            <v>-8</v>
          </cell>
          <cell r="K64">
            <v>40</v>
          </cell>
          <cell r="L64">
            <v>240</v>
          </cell>
          <cell r="M64">
            <v>120</v>
          </cell>
          <cell r="R64">
            <v>40</v>
          </cell>
          <cell r="S64">
            <v>101.2</v>
          </cell>
          <cell r="T64">
            <v>80</v>
          </cell>
          <cell r="U64">
            <v>8.428853754940711</v>
          </cell>
          <cell r="V64">
            <v>3.2905138339920947</v>
          </cell>
          <cell r="Y64">
            <v>131.6</v>
          </cell>
          <cell r="Z64">
            <v>92.2</v>
          </cell>
          <cell r="AA64">
            <v>92.6</v>
          </cell>
          <cell r="AB64">
            <v>64</v>
          </cell>
          <cell r="AC64" t="str">
            <v>вит</v>
          </cell>
          <cell r="AD64" t="e">
            <v>#N/A</v>
          </cell>
        </row>
        <row r="65">
          <cell r="A65" t="str">
            <v>7064 СОЧНЫЕ ПМ сос п/о в/у 1/350 8 шт_50с ОСТАНКИНО</v>
          </cell>
          <cell r="B65" t="str">
            <v>шт</v>
          </cell>
          <cell r="C65">
            <v>29</v>
          </cell>
          <cell r="E65">
            <v>22</v>
          </cell>
          <cell r="F65">
            <v>7</v>
          </cell>
          <cell r="G65">
            <v>0</v>
          </cell>
          <cell r="H65" t="e">
            <v>#N/A</v>
          </cell>
          <cell r="I65">
            <v>22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S65">
            <v>4.4000000000000004</v>
          </cell>
          <cell r="U65">
            <v>1.5909090909090908</v>
          </cell>
          <cell r="V65">
            <v>1.5909090909090908</v>
          </cell>
          <cell r="Y65">
            <v>0</v>
          </cell>
          <cell r="Z65">
            <v>0</v>
          </cell>
          <cell r="AA65">
            <v>3.8</v>
          </cell>
          <cell r="AB65">
            <v>0</v>
          </cell>
          <cell r="AC65" t="str">
            <v>завод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5280</v>
          </cell>
          <cell r="D66">
            <v>9430</v>
          </cell>
          <cell r="E66">
            <v>9479</v>
          </cell>
          <cell r="F66">
            <v>5788</v>
          </cell>
          <cell r="G66">
            <v>0.41</v>
          </cell>
          <cell r="H66" t="e">
            <v>#N/A</v>
          </cell>
          <cell r="I66">
            <v>9289</v>
          </cell>
          <cell r="J66">
            <v>190</v>
          </cell>
          <cell r="K66">
            <v>1600</v>
          </cell>
          <cell r="L66">
            <v>4000</v>
          </cell>
          <cell r="M66">
            <v>1000</v>
          </cell>
          <cell r="N66">
            <v>-400</v>
          </cell>
          <cell r="P66">
            <v>800</v>
          </cell>
          <cell r="R66">
            <v>1800</v>
          </cell>
          <cell r="S66">
            <v>1895.8</v>
          </cell>
          <cell r="T66">
            <v>1800</v>
          </cell>
          <cell r="U66">
            <v>8.6443717691739632</v>
          </cell>
          <cell r="V66">
            <v>3.0530646692689105</v>
          </cell>
          <cell r="Y66">
            <v>1579.4</v>
          </cell>
          <cell r="Z66">
            <v>1792.4</v>
          </cell>
          <cell r="AA66">
            <v>1688.4</v>
          </cell>
          <cell r="AB66">
            <v>1483</v>
          </cell>
          <cell r="AC66">
            <v>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3689.3989999999999</v>
          </cell>
          <cell r="D67">
            <v>4180.7780000000002</v>
          </cell>
          <cell r="E67">
            <v>5387</v>
          </cell>
          <cell r="F67">
            <v>2124</v>
          </cell>
          <cell r="G67">
            <v>1</v>
          </cell>
          <cell r="H67" t="e">
            <v>#N/A</v>
          </cell>
          <cell r="I67">
            <v>4804.6499999999996</v>
          </cell>
          <cell r="J67">
            <v>582.35000000000036</v>
          </cell>
          <cell r="K67">
            <v>400</v>
          </cell>
          <cell r="L67">
            <v>4100</v>
          </cell>
          <cell r="M67">
            <v>500</v>
          </cell>
          <cell r="N67">
            <v>-100</v>
          </cell>
          <cell r="P67">
            <v>350</v>
          </cell>
          <cell r="Q67">
            <v>250</v>
          </cell>
          <cell r="R67">
            <v>700</v>
          </cell>
          <cell r="S67">
            <v>1077.4000000000001</v>
          </cell>
          <cell r="T67">
            <v>1000</v>
          </cell>
          <cell r="U67">
            <v>8.654167440133655</v>
          </cell>
          <cell r="V67">
            <v>1.9714126601076665</v>
          </cell>
          <cell r="Y67">
            <v>920.8</v>
          </cell>
          <cell r="Z67">
            <v>1011</v>
          </cell>
          <cell r="AA67">
            <v>828</v>
          </cell>
          <cell r="AB67">
            <v>1087.1400000000001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1518</v>
          </cell>
          <cell r="D68">
            <v>2886</v>
          </cell>
          <cell r="E68">
            <v>2470</v>
          </cell>
          <cell r="F68">
            <v>1893</v>
          </cell>
          <cell r="G68">
            <v>0.35</v>
          </cell>
          <cell r="H68" t="e">
            <v>#N/A</v>
          </cell>
          <cell r="I68">
            <v>2444</v>
          </cell>
          <cell r="J68">
            <v>26</v>
          </cell>
          <cell r="K68">
            <v>480</v>
          </cell>
          <cell r="L68">
            <v>0</v>
          </cell>
          <cell r="M68">
            <v>280</v>
          </cell>
          <cell r="Q68">
            <v>640</v>
          </cell>
          <cell r="R68">
            <v>480</v>
          </cell>
          <cell r="S68">
            <v>494</v>
          </cell>
          <cell r="T68">
            <v>480</v>
          </cell>
          <cell r="U68">
            <v>8.6093117408906874</v>
          </cell>
          <cell r="V68">
            <v>3.831983805668016</v>
          </cell>
          <cell r="Y68">
            <v>515</v>
          </cell>
          <cell r="Z68">
            <v>465.8</v>
          </cell>
          <cell r="AA68">
            <v>492.6</v>
          </cell>
          <cell r="AB68">
            <v>359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26</v>
          </cell>
          <cell r="D69">
            <v>294</v>
          </cell>
          <cell r="E69">
            <v>117</v>
          </cell>
          <cell r="F69">
            <v>191</v>
          </cell>
          <cell r="G69">
            <v>0.6</v>
          </cell>
          <cell r="H69" t="e">
            <v>#N/A</v>
          </cell>
          <cell r="I69">
            <v>128</v>
          </cell>
          <cell r="J69">
            <v>-11</v>
          </cell>
          <cell r="K69">
            <v>0</v>
          </cell>
          <cell r="L69">
            <v>0</v>
          </cell>
          <cell r="M69">
            <v>0</v>
          </cell>
          <cell r="P69">
            <v>30</v>
          </cell>
          <cell r="S69">
            <v>23.4</v>
          </cell>
          <cell r="U69">
            <v>9.4444444444444446</v>
          </cell>
          <cell r="V69">
            <v>8.1623931623931636</v>
          </cell>
          <cell r="Y69">
            <v>23.8</v>
          </cell>
          <cell r="Z69">
            <v>24.2</v>
          </cell>
          <cell r="AA69">
            <v>32.6</v>
          </cell>
          <cell r="AB69">
            <v>12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77.878</v>
          </cell>
          <cell r="D70">
            <v>111.56</v>
          </cell>
          <cell r="E70">
            <v>135.48699999999999</v>
          </cell>
          <cell r="F70">
            <v>53.951000000000001</v>
          </cell>
          <cell r="G70">
            <v>1</v>
          </cell>
          <cell r="H70" t="e">
            <v>#N/A</v>
          </cell>
          <cell r="I70">
            <v>130.80000000000001</v>
          </cell>
          <cell r="J70">
            <v>4.6869999999999834</v>
          </cell>
          <cell r="K70">
            <v>0</v>
          </cell>
          <cell r="L70">
            <v>80</v>
          </cell>
          <cell r="M70">
            <v>30</v>
          </cell>
          <cell r="Q70">
            <v>40</v>
          </cell>
          <cell r="S70">
            <v>27.0974</v>
          </cell>
          <cell r="T70">
            <v>30</v>
          </cell>
          <cell r="U70">
            <v>8.6337065548724237</v>
          </cell>
          <cell r="V70">
            <v>1.9910028268394753</v>
          </cell>
          <cell r="Y70">
            <v>24.758000000000003</v>
          </cell>
          <cell r="Z70">
            <v>22.928800000000003</v>
          </cell>
          <cell r="AA70">
            <v>20.821199999999997</v>
          </cell>
          <cell r="AB70">
            <v>15.644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687</v>
          </cell>
          <cell r="D71">
            <v>3601</v>
          </cell>
          <cell r="E71">
            <v>2731</v>
          </cell>
          <cell r="F71">
            <v>1531</v>
          </cell>
          <cell r="G71">
            <v>0.4</v>
          </cell>
          <cell r="H71" t="e">
            <v>#N/A</v>
          </cell>
          <cell r="I71">
            <v>2727</v>
          </cell>
          <cell r="J71">
            <v>4</v>
          </cell>
          <cell r="K71">
            <v>240</v>
          </cell>
          <cell r="L71">
            <v>1200</v>
          </cell>
          <cell r="M71">
            <v>480</v>
          </cell>
          <cell r="Q71">
            <v>240</v>
          </cell>
          <cell r="R71">
            <v>480</v>
          </cell>
          <cell r="S71">
            <v>546.20000000000005</v>
          </cell>
          <cell r="T71">
            <v>480</v>
          </cell>
          <cell r="U71">
            <v>8.5151958989381171</v>
          </cell>
          <cell r="V71">
            <v>2.8030025631636759</v>
          </cell>
          <cell r="Y71">
            <v>324.2</v>
          </cell>
          <cell r="Z71">
            <v>295.8</v>
          </cell>
          <cell r="AA71">
            <v>452.2</v>
          </cell>
          <cell r="AB71">
            <v>440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2138</v>
          </cell>
          <cell r="D72">
            <v>4997</v>
          </cell>
          <cell r="E72">
            <v>4602</v>
          </cell>
          <cell r="F72">
            <v>2459</v>
          </cell>
          <cell r="G72">
            <v>0.41</v>
          </cell>
          <cell r="H72" t="e">
            <v>#N/A</v>
          </cell>
          <cell r="I72">
            <v>4641</v>
          </cell>
          <cell r="J72">
            <v>-39</v>
          </cell>
          <cell r="K72">
            <v>900</v>
          </cell>
          <cell r="L72">
            <v>1800</v>
          </cell>
          <cell r="M72">
            <v>600</v>
          </cell>
          <cell r="Q72">
            <v>300</v>
          </cell>
          <cell r="R72">
            <v>900</v>
          </cell>
          <cell r="S72">
            <v>920.4</v>
          </cell>
          <cell r="T72">
            <v>900</v>
          </cell>
          <cell r="U72">
            <v>8.5386788352890051</v>
          </cell>
          <cell r="V72">
            <v>2.6716644936983922</v>
          </cell>
          <cell r="Y72">
            <v>783.8</v>
          </cell>
          <cell r="Z72">
            <v>773</v>
          </cell>
          <cell r="AA72">
            <v>785.6</v>
          </cell>
          <cell r="AB72">
            <v>712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159.88200000000001</v>
          </cell>
          <cell r="D73">
            <v>157.33600000000001</v>
          </cell>
          <cell r="E73">
            <v>212.613</v>
          </cell>
          <cell r="F73">
            <v>103.045</v>
          </cell>
          <cell r="G73">
            <v>1</v>
          </cell>
          <cell r="H73" t="e">
            <v>#N/A</v>
          </cell>
          <cell r="I73">
            <v>206.5</v>
          </cell>
          <cell r="J73">
            <v>6.1129999999999995</v>
          </cell>
          <cell r="K73">
            <v>0</v>
          </cell>
          <cell r="L73">
            <v>100</v>
          </cell>
          <cell r="M73">
            <v>50</v>
          </cell>
          <cell r="Q73">
            <v>30</v>
          </cell>
          <cell r="R73">
            <v>50</v>
          </cell>
          <cell r="S73">
            <v>42.522599999999997</v>
          </cell>
          <cell r="T73">
            <v>40</v>
          </cell>
          <cell r="U73">
            <v>8.7728643121540077</v>
          </cell>
          <cell r="V73">
            <v>2.4232996100896935</v>
          </cell>
          <cell r="Y73">
            <v>33.977999999999994</v>
          </cell>
          <cell r="Z73">
            <v>38.2956</v>
          </cell>
          <cell r="AA73">
            <v>33.323799999999999</v>
          </cell>
          <cell r="AB73">
            <v>17.797999999999998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C74">
            <v>158</v>
          </cell>
          <cell r="D74">
            <v>145</v>
          </cell>
          <cell r="E74">
            <v>196</v>
          </cell>
          <cell r="F74">
            <v>42</v>
          </cell>
          <cell r="G74">
            <v>0.3</v>
          </cell>
          <cell r="H74">
            <v>50</v>
          </cell>
          <cell r="I74">
            <v>446</v>
          </cell>
          <cell r="J74">
            <v>-250</v>
          </cell>
          <cell r="K74">
            <v>0</v>
          </cell>
          <cell r="L74">
            <v>240</v>
          </cell>
          <cell r="M74">
            <v>0</v>
          </cell>
          <cell r="Q74">
            <v>80</v>
          </cell>
          <cell r="R74">
            <v>240</v>
          </cell>
          <cell r="S74">
            <v>39.200000000000003</v>
          </cell>
          <cell r="T74">
            <v>120</v>
          </cell>
          <cell r="U74">
            <v>18.418367346938773</v>
          </cell>
          <cell r="V74">
            <v>1.0714285714285714</v>
          </cell>
          <cell r="Y74">
            <v>26.4</v>
          </cell>
          <cell r="Z74">
            <v>31.2</v>
          </cell>
          <cell r="AA74">
            <v>23.4</v>
          </cell>
          <cell r="AB74">
            <v>21</v>
          </cell>
          <cell r="AC74" t="str">
            <v>Вит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555</v>
          </cell>
          <cell r="D75">
            <v>992</v>
          </cell>
          <cell r="E75">
            <v>890</v>
          </cell>
          <cell r="F75">
            <v>637</v>
          </cell>
          <cell r="G75">
            <v>0.3</v>
          </cell>
          <cell r="H75" t="e">
            <v>#N/A</v>
          </cell>
          <cell r="I75">
            <v>890</v>
          </cell>
          <cell r="J75">
            <v>0</v>
          </cell>
          <cell r="K75">
            <v>0</v>
          </cell>
          <cell r="L75">
            <v>360</v>
          </cell>
          <cell r="M75">
            <v>120</v>
          </cell>
          <cell r="Q75">
            <v>120</v>
          </cell>
          <cell r="R75">
            <v>120</v>
          </cell>
          <cell r="S75">
            <v>178</v>
          </cell>
          <cell r="T75">
            <v>160</v>
          </cell>
          <cell r="U75">
            <v>8.52247191011236</v>
          </cell>
          <cell r="V75">
            <v>3.5786516853932584</v>
          </cell>
          <cell r="Y75">
            <v>160.4</v>
          </cell>
          <cell r="Z75">
            <v>160.19999999999999</v>
          </cell>
          <cell r="AA75">
            <v>160</v>
          </cell>
          <cell r="AB75">
            <v>133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371</v>
          </cell>
          <cell r="D76">
            <v>2207</v>
          </cell>
          <cell r="E76">
            <v>1377</v>
          </cell>
          <cell r="F76">
            <v>1173</v>
          </cell>
          <cell r="G76">
            <v>0.14000000000000001</v>
          </cell>
          <cell r="H76" t="e">
            <v>#N/A</v>
          </cell>
          <cell r="I76">
            <v>1402</v>
          </cell>
          <cell r="J76">
            <v>-25</v>
          </cell>
          <cell r="K76">
            <v>0</v>
          </cell>
          <cell r="L76">
            <v>280</v>
          </cell>
          <cell r="M76">
            <v>360</v>
          </cell>
          <cell r="Q76">
            <v>120</v>
          </cell>
          <cell r="R76">
            <v>240</v>
          </cell>
          <cell r="S76">
            <v>275.39999999999998</v>
          </cell>
          <cell r="T76">
            <v>240</v>
          </cell>
          <cell r="U76">
            <v>8.7618010167029787</v>
          </cell>
          <cell r="V76">
            <v>4.2592592592592595</v>
          </cell>
          <cell r="Y76">
            <v>258.8</v>
          </cell>
          <cell r="Z76">
            <v>199.2</v>
          </cell>
          <cell r="AA76">
            <v>264</v>
          </cell>
          <cell r="AB76">
            <v>183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54</v>
          </cell>
          <cell r="D77">
            <v>12</v>
          </cell>
          <cell r="E77">
            <v>53</v>
          </cell>
          <cell r="F77">
            <v>1</v>
          </cell>
          <cell r="G77">
            <v>0</v>
          </cell>
          <cell r="H77">
            <v>60</v>
          </cell>
          <cell r="I77">
            <v>66</v>
          </cell>
          <cell r="J77">
            <v>-13</v>
          </cell>
          <cell r="K77">
            <v>0</v>
          </cell>
          <cell r="L77">
            <v>60</v>
          </cell>
          <cell r="M77">
            <v>0</v>
          </cell>
          <cell r="S77">
            <v>10.6</v>
          </cell>
          <cell r="U77">
            <v>5.7547169811320753</v>
          </cell>
          <cell r="V77">
            <v>9.4339622641509441E-2</v>
          </cell>
          <cell r="Y77">
            <v>16.600000000000001</v>
          </cell>
          <cell r="Z77">
            <v>4.5999999999999996</v>
          </cell>
          <cell r="AA77">
            <v>13.4</v>
          </cell>
          <cell r="AB77">
            <v>-1</v>
          </cell>
          <cell r="AC77" t="str">
            <v>сняли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126</v>
          </cell>
          <cell r="D78">
            <v>5</v>
          </cell>
          <cell r="E78">
            <v>120</v>
          </cell>
          <cell r="F78">
            <v>-1</v>
          </cell>
          <cell r="G78">
            <v>0</v>
          </cell>
          <cell r="H78">
            <v>60</v>
          </cell>
          <cell r="I78">
            <v>159</v>
          </cell>
          <cell r="J78">
            <v>-39</v>
          </cell>
          <cell r="K78">
            <v>0</v>
          </cell>
          <cell r="L78">
            <v>60</v>
          </cell>
          <cell r="M78">
            <v>0</v>
          </cell>
          <cell r="S78">
            <v>24</v>
          </cell>
          <cell r="U78">
            <v>2.4583333333333335</v>
          </cell>
          <cell r="V78">
            <v>-4.1666666666666664E-2</v>
          </cell>
          <cell r="Y78">
            <v>28.4</v>
          </cell>
          <cell r="Z78">
            <v>37.4</v>
          </cell>
          <cell r="AA78">
            <v>36.6</v>
          </cell>
          <cell r="AB78">
            <v>-2</v>
          </cell>
          <cell r="AC78" t="str">
            <v>сняли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C79">
            <v>35</v>
          </cell>
          <cell r="D79">
            <v>14</v>
          </cell>
          <cell r="E79">
            <v>39</v>
          </cell>
          <cell r="G79">
            <v>0.09</v>
          </cell>
          <cell r="H79">
            <v>60</v>
          </cell>
          <cell r="I79">
            <v>81</v>
          </cell>
          <cell r="J79">
            <v>-42</v>
          </cell>
          <cell r="K79">
            <v>0</v>
          </cell>
          <cell r="L79">
            <v>0</v>
          </cell>
          <cell r="M79">
            <v>80</v>
          </cell>
          <cell r="R79">
            <v>60</v>
          </cell>
          <cell r="S79">
            <v>7.8</v>
          </cell>
          <cell r="U79">
            <v>17.948717948717949</v>
          </cell>
          <cell r="V79">
            <v>0</v>
          </cell>
          <cell r="Y79">
            <v>33</v>
          </cell>
          <cell r="Z79">
            <v>15</v>
          </cell>
          <cell r="AA79">
            <v>30.2</v>
          </cell>
          <cell r="AB79">
            <v>-3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4</v>
          </cell>
          <cell r="D80">
            <v>1</v>
          </cell>
          <cell r="E80">
            <v>0</v>
          </cell>
          <cell r="F80">
            <v>3</v>
          </cell>
          <cell r="G80">
            <v>0</v>
          </cell>
          <cell r="H80" t="e">
            <v>#N/A</v>
          </cell>
          <cell r="I80">
            <v>1</v>
          </cell>
          <cell r="J80">
            <v>-1</v>
          </cell>
          <cell r="K80">
            <v>0</v>
          </cell>
          <cell r="L80">
            <v>0</v>
          </cell>
          <cell r="M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0.4</v>
          </cell>
          <cell r="Z80">
            <v>0</v>
          </cell>
          <cell r="AA80">
            <v>0.6</v>
          </cell>
          <cell r="AB80">
            <v>0</v>
          </cell>
          <cell r="AC80" t="str">
            <v>увел</v>
          </cell>
          <cell r="AD80" t="str">
            <v>вывод</v>
          </cell>
        </row>
        <row r="81">
          <cell r="A81" t="str">
            <v>7147 САЛЬЧИЧОН Останкино с/к в/у 1/220 8шт.  ОСТАНКИНО</v>
          </cell>
          <cell r="B81" t="str">
            <v>шт</v>
          </cell>
          <cell r="D81">
            <v>120</v>
          </cell>
          <cell r="E81">
            <v>99</v>
          </cell>
          <cell r="F81">
            <v>21</v>
          </cell>
          <cell r="G81">
            <v>0.22</v>
          </cell>
          <cell r="H81">
            <v>120</v>
          </cell>
          <cell r="I81">
            <v>101</v>
          </cell>
          <cell r="J81">
            <v>-2</v>
          </cell>
          <cell r="K81">
            <v>0</v>
          </cell>
          <cell r="L81">
            <v>40</v>
          </cell>
          <cell r="M81">
            <v>40</v>
          </cell>
          <cell r="Q81">
            <v>40</v>
          </cell>
          <cell r="R81">
            <v>120</v>
          </cell>
          <cell r="S81">
            <v>19.8</v>
          </cell>
          <cell r="T81">
            <v>120</v>
          </cell>
          <cell r="U81">
            <v>19.242424242424242</v>
          </cell>
          <cell r="V81">
            <v>1.0606060606060606</v>
          </cell>
          <cell r="Y81">
            <v>19</v>
          </cell>
          <cell r="Z81">
            <v>2</v>
          </cell>
          <cell r="AA81">
            <v>0</v>
          </cell>
          <cell r="AB81">
            <v>22</v>
          </cell>
          <cell r="AC81" t="str">
            <v>Вит</v>
          </cell>
          <cell r="AD81" t="e">
            <v>#N/A</v>
          </cell>
        </row>
        <row r="82">
          <cell r="A82" t="str">
            <v>7149 БАЛЫКОВАЯ Коровино п/к в/у 0.84кг_50с  ОСТАНКИНО</v>
          </cell>
          <cell r="B82" t="str">
            <v>шт</v>
          </cell>
          <cell r="C82">
            <v>20</v>
          </cell>
          <cell r="D82">
            <v>74</v>
          </cell>
          <cell r="E82">
            <v>46</v>
          </cell>
          <cell r="F82">
            <v>41</v>
          </cell>
          <cell r="G82">
            <v>0.84</v>
          </cell>
          <cell r="H82">
            <v>50</v>
          </cell>
          <cell r="I82">
            <v>59</v>
          </cell>
          <cell r="J82">
            <v>-13</v>
          </cell>
          <cell r="K82">
            <v>0</v>
          </cell>
          <cell r="L82">
            <v>30</v>
          </cell>
          <cell r="M82">
            <v>0</v>
          </cell>
          <cell r="S82">
            <v>9.1999999999999993</v>
          </cell>
          <cell r="U82">
            <v>7.7173913043478271</v>
          </cell>
          <cell r="V82">
            <v>4.4565217391304355</v>
          </cell>
          <cell r="Y82">
            <v>8.8000000000000007</v>
          </cell>
          <cell r="Z82">
            <v>6.4</v>
          </cell>
          <cell r="AA82">
            <v>7.6</v>
          </cell>
          <cell r="AB82">
            <v>0</v>
          </cell>
          <cell r="AC82" t="str">
            <v>увел</v>
          </cell>
          <cell r="AD82" t="e">
            <v>#N/A</v>
          </cell>
        </row>
        <row r="83">
          <cell r="A83" t="str">
            <v>7150 САЛЬЧИЧОН Папа может с/к в/у ОСТАНКИНО</v>
          </cell>
          <cell r="B83" t="str">
            <v>кг</v>
          </cell>
          <cell r="C83">
            <v>5.5060000000000002</v>
          </cell>
          <cell r="E83">
            <v>5.1319999999999997</v>
          </cell>
          <cell r="F83">
            <v>0.374</v>
          </cell>
          <cell r="G83">
            <v>1</v>
          </cell>
          <cell r="H83" t="e">
            <v>#N/A</v>
          </cell>
          <cell r="I83">
            <v>17.811</v>
          </cell>
          <cell r="J83">
            <v>-12.679</v>
          </cell>
          <cell r="K83">
            <v>0</v>
          </cell>
          <cell r="L83">
            <v>20</v>
          </cell>
          <cell r="M83">
            <v>0</v>
          </cell>
          <cell r="S83">
            <v>1.0264</v>
          </cell>
          <cell r="U83">
            <v>19.84996102883866</v>
          </cell>
          <cell r="V83">
            <v>0.36438035853468437</v>
          </cell>
          <cell r="Y83">
            <v>2.9729999999999999</v>
          </cell>
          <cell r="Z83">
            <v>1.6388000000000003</v>
          </cell>
          <cell r="AA83">
            <v>0.4128</v>
          </cell>
          <cell r="AB83">
            <v>0</v>
          </cell>
          <cell r="AC83" t="str">
            <v>Вит</v>
          </cell>
          <cell r="AD83" t="e">
            <v>#N/A</v>
          </cell>
        </row>
        <row r="84">
          <cell r="A84" t="str">
            <v>7154 СЕРВЕЛАТ ЗЕРНИСТЫЙ ПМ в/к в/у 0.35кг_50с  ОСТАНКИНО</v>
          </cell>
          <cell r="B84" t="str">
            <v>шт</v>
          </cell>
          <cell r="C84">
            <v>5356</v>
          </cell>
          <cell r="D84">
            <v>862</v>
          </cell>
          <cell r="E84">
            <v>3979</v>
          </cell>
          <cell r="F84">
            <v>2198</v>
          </cell>
          <cell r="G84">
            <v>0.35</v>
          </cell>
          <cell r="H84" t="e">
            <v>#N/A</v>
          </cell>
          <cell r="I84">
            <v>3990</v>
          </cell>
          <cell r="J84">
            <v>-11</v>
          </cell>
          <cell r="K84">
            <v>400</v>
          </cell>
          <cell r="L84">
            <v>1800</v>
          </cell>
          <cell r="M84">
            <v>400</v>
          </cell>
          <cell r="Q84">
            <v>600</v>
          </cell>
          <cell r="R84">
            <v>600</v>
          </cell>
          <cell r="S84">
            <v>795.8</v>
          </cell>
          <cell r="T84">
            <v>800</v>
          </cell>
          <cell r="U84">
            <v>8.5423473234481033</v>
          </cell>
          <cell r="V84">
            <v>2.7620005026388541</v>
          </cell>
          <cell r="Y84">
            <v>1103.8</v>
          </cell>
          <cell r="Z84">
            <v>700.8</v>
          </cell>
          <cell r="AA84">
            <v>655</v>
          </cell>
          <cell r="AB84">
            <v>631</v>
          </cell>
          <cell r="AC84" t="e">
            <v>#N/A</v>
          </cell>
          <cell r="AD84" t="e">
            <v>#N/A</v>
          </cell>
        </row>
        <row r="85">
          <cell r="A85" t="str">
            <v>7166 СЕРВЕЛТ ОХОТНИЧИЙ ПМ в/к в/у_50с  ОСТАНКИНО</v>
          </cell>
          <cell r="B85" t="str">
            <v>кг</v>
          </cell>
          <cell r="C85">
            <v>290.63</v>
          </cell>
          <cell r="D85">
            <v>685.90899999999999</v>
          </cell>
          <cell r="E85">
            <v>575.43799999999999</v>
          </cell>
          <cell r="F85">
            <v>270.36</v>
          </cell>
          <cell r="G85">
            <v>1</v>
          </cell>
          <cell r="H85" t="e">
            <v>#N/A</v>
          </cell>
          <cell r="I85">
            <v>550.29999999999995</v>
          </cell>
          <cell r="J85">
            <v>25.138000000000034</v>
          </cell>
          <cell r="K85">
            <v>100</v>
          </cell>
          <cell r="L85">
            <v>260</v>
          </cell>
          <cell r="M85">
            <v>100</v>
          </cell>
          <cell r="Q85">
            <v>50</v>
          </cell>
          <cell r="R85">
            <v>100</v>
          </cell>
          <cell r="S85">
            <v>115.08759999999999</v>
          </cell>
          <cell r="T85">
            <v>100</v>
          </cell>
          <cell r="U85">
            <v>8.5183807812483714</v>
          </cell>
          <cell r="V85">
            <v>2.3491670692585478</v>
          </cell>
          <cell r="Y85">
            <v>107.19179999999999</v>
          </cell>
          <cell r="Z85">
            <v>99.4756</v>
          </cell>
          <cell r="AA85">
            <v>95.807400000000001</v>
          </cell>
          <cell r="AB85">
            <v>69.38</v>
          </cell>
          <cell r="AC85" t="e">
            <v>#N/A</v>
          </cell>
          <cell r="AD85" t="e">
            <v>#N/A</v>
          </cell>
        </row>
        <row r="86">
          <cell r="A86" t="str">
            <v>7169 СЕРВЕЛАТ ОХОТНИЧИЙ ПМ в/к в/у 0.35кг_50с  ОСТАНКИНО</v>
          </cell>
          <cell r="B86" t="str">
            <v>шт</v>
          </cell>
          <cell r="C86">
            <v>2554</v>
          </cell>
          <cell r="D86">
            <v>4294</v>
          </cell>
          <cell r="E86">
            <v>4250</v>
          </cell>
          <cell r="F86">
            <v>2524</v>
          </cell>
          <cell r="G86">
            <v>0.35</v>
          </cell>
          <cell r="H86" t="e">
            <v>#N/A</v>
          </cell>
          <cell r="I86">
            <v>4269</v>
          </cell>
          <cell r="J86">
            <v>-19</v>
          </cell>
          <cell r="K86">
            <v>800</v>
          </cell>
          <cell r="L86">
            <v>1600</v>
          </cell>
          <cell r="M86">
            <v>400</v>
          </cell>
          <cell r="P86">
            <v>400</v>
          </cell>
          <cell r="Q86">
            <v>400</v>
          </cell>
          <cell r="R86">
            <v>800</v>
          </cell>
          <cell r="S86">
            <v>850</v>
          </cell>
          <cell r="T86">
            <v>800</v>
          </cell>
          <cell r="U86">
            <v>9.0870588235294125</v>
          </cell>
          <cell r="V86">
            <v>2.9694117647058822</v>
          </cell>
          <cell r="Y86">
            <v>726.4</v>
          </cell>
          <cell r="Z86">
            <v>754.2</v>
          </cell>
          <cell r="AA86">
            <v>718.8</v>
          </cell>
          <cell r="AB86">
            <v>657</v>
          </cell>
          <cell r="AC86" t="e">
            <v>#N/A</v>
          </cell>
          <cell r="AD86" t="e">
            <v>#N/A</v>
          </cell>
        </row>
        <row r="87">
          <cell r="A87" t="str">
            <v>7187 ГРУДИНКА ПРЕМИУМ к/в мл/к в/у 0,3кг_50с ОСТАНКИНО</v>
          </cell>
          <cell r="B87" t="str">
            <v>шт</v>
          </cell>
          <cell r="C87">
            <v>520</v>
          </cell>
          <cell r="D87">
            <v>511</v>
          </cell>
          <cell r="E87">
            <v>860</v>
          </cell>
          <cell r="F87">
            <v>151</v>
          </cell>
          <cell r="G87">
            <v>0.3</v>
          </cell>
          <cell r="H87" t="e">
            <v>#N/A</v>
          </cell>
          <cell r="I87">
            <v>891</v>
          </cell>
          <cell r="J87">
            <v>-31</v>
          </cell>
          <cell r="K87">
            <v>120</v>
          </cell>
          <cell r="L87">
            <v>640</v>
          </cell>
          <cell r="M87">
            <v>0</v>
          </cell>
          <cell r="Q87">
            <v>240</v>
          </cell>
          <cell r="R87">
            <v>360</v>
          </cell>
          <cell r="S87">
            <v>172</v>
          </cell>
          <cell r="T87">
            <v>240</v>
          </cell>
          <cell r="U87">
            <v>10.180232558139535</v>
          </cell>
          <cell r="V87">
            <v>0.87790697674418605</v>
          </cell>
          <cell r="Y87">
            <v>129.6</v>
          </cell>
          <cell r="Z87">
            <v>126.6</v>
          </cell>
          <cell r="AA87">
            <v>113.8</v>
          </cell>
          <cell r="AB87">
            <v>124</v>
          </cell>
          <cell r="AC87" t="str">
            <v>Вит</v>
          </cell>
          <cell r="AD87" t="e">
            <v>#N/A</v>
          </cell>
        </row>
        <row r="88">
          <cell r="A88" t="str">
            <v>7226 ЧОРИЗО ПРЕМИУМ Останкино с/к в/у 1/180  ОСТАНКИНО</v>
          </cell>
          <cell r="B88" t="str">
            <v>шт</v>
          </cell>
          <cell r="C88">
            <v>2</v>
          </cell>
          <cell r="D88">
            <v>40</v>
          </cell>
          <cell r="E88">
            <v>0</v>
          </cell>
          <cell r="F88">
            <v>42</v>
          </cell>
          <cell r="G88">
            <v>0.18</v>
          </cell>
          <cell r="H88" t="e">
            <v>#N/A</v>
          </cell>
          <cell r="I88">
            <v>1</v>
          </cell>
          <cell r="J88">
            <v>-1</v>
          </cell>
          <cell r="K88">
            <v>0</v>
          </cell>
          <cell r="L88">
            <v>40</v>
          </cell>
          <cell r="M88">
            <v>0</v>
          </cell>
          <cell r="Q88">
            <v>200</v>
          </cell>
          <cell r="S88">
            <v>0</v>
          </cell>
          <cell r="T88">
            <v>200</v>
          </cell>
          <cell r="U88" t="e">
            <v>#DIV/0!</v>
          </cell>
          <cell r="V88" t="e">
            <v>#DIV/0!</v>
          </cell>
          <cell r="Y88">
            <v>0.6</v>
          </cell>
          <cell r="Z88">
            <v>0</v>
          </cell>
          <cell r="AA88">
            <v>0</v>
          </cell>
          <cell r="AB88">
            <v>0</v>
          </cell>
          <cell r="AC88" t="str">
            <v>Вит</v>
          </cell>
          <cell r="AD88" t="e">
            <v>#N/A</v>
          </cell>
        </row>
        <row r="89">
          <cell r="A89" t="str">
            <v>7227 САЛЯМИ ФИНСКАЯ Папа может с/к в/у 1/180  ОСТАНКИНО</v>
          </cell>
          <cell r="B89" t="str">
            <v>шт</v>
          </cell>
          <cell r="D89">
            <v>120</v>
          </cell>
          <cell r="E89">
            <v>31</v>
          </cell>
          <cell r="F89">
            <v>89</v>
          </cell>
          <cell r="G89">
            <v>0.18</v>
          </cell>
          <cell r="H89" t="e">
            <v>#N/A</v>
          </cell>
          <cell r="I89">
            <v>35</v>
          </cell>
          <cell r="J89">
            <v>-4</v>
          </cell>
          <cell r="K89">
            <v>0</v>
          </cell>
          <cell r="L89">
            <v>0</v>
          </cell>
          <cell r="M89">
            <v>0</v>
          </cell>
          <cell r="Q89">
            <v>200</v>
          </cell>
          <cell r="S89">
            <v>6.2</v>
          </cell>
          <cell r="T89">
            <v>200</v>
          </cell>
          <cell r="U89">
            <v>78.870967741935488</v>
          </cell>
          <cell r="V89">
            <v>14.354838709677418</v>
          </cell>
          <cell r="Y89">
            <v>0</v>
          </cell>
          <cell r="Z89">
            <v>0.8</v>
          </cell>
          <cell r="AA89">
            <v>15.6</v>
          </cell>
          <cell r="AB89">
            <v>16</v>
          </cell>
          <cell r="AC89" t="str">
            <v>Вит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1600</v>
          </cell>
          <cell r="D90">
            <v>767</v>
          </cell>
          <cell r="E90">
            <v>1584</v>
          </cell>
          <cell r="F90">
            <v>779</v>
          </cell>
          <cell r="G90">
            <v>0.3</v>
          </cell>
          <cell r="H90" t="e">
            <v>#N/A</v>
          </cell>
          <cell r="I90">
            <v>1571</v>
          </cell>
          <cell r="J90">
            <v>13</v>
          </cell>
          <cell r="K90">
            <v>200</v>
          </cell>
          <cell r="L90">
            <v>800</v>
          </cell>
          <cell r="M90">
            <v>120</v>
          </cell>
          <cell r="P90">
            <v>80</v>
          </cell>
          <cell r="Q90">
            <v>240</v>
          </cell>
          <cell r="R90">
            <v>240</v>
          </cell>
          <cell r="S90">
            <v>316.8</v>
          </cell>
          <cell r="T90">
            <v>240</v>
          </cell>
          <cell r="U90">
            <v>8.5195707070707076</v>
          </cell>
          <cell r="V90">
            <v>2.4589646464646462</v>
          </cell>
          <cell r="Y90">
            <v>317.60000000000002</v>
          </cell>
          <cell r="Z90">
            <v>332.2</v>
          </cell>
          <cell r="AA90">
            <v>251.2</v>
          </cell>
          <cell r="AB90">
            <v>266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1256</v>
          </cell>
          <cell r="D91">
            <v>2955</v>
          </cell>
          <cell r="E91">
            <v>1773</v>
          </cell>
          <cell r="F91">
            <v>1332</v>
          </cell>
          <cell r="G91">
            <v>0.28000000000000003</v>
          </cell>
          <cell r="H91" t="e">
            <v>#N/A</v>
          </cell>
          <cell r="I91">
            <v>1800</v>
          </cell>
          <cell r="J91">
            <v>-27</v>
          </cell>
          <cell r="K91">
            <v>0</v>
          </cell>
          <cell r="L91">
            <v>600</v>
          </cell>
          <cell r="M91">
            <v>200</v>
          </cell>
          <cell r="P91">
            <v>200</v>
          </cell>
          <cell r="Q91">
            <v>480</v>
          </cell>
          <cell r="R91">
            <v>400</v>
          </cell>
          <cell r="S91">
            <v>354.6</v>
          </cell>
          <cell r="U91">
            <v>9.0580936266215453</v>
          </cell>
          <cell r="V91">
            <v>3.7563451776649743</v>
          </cell>
          <cell r="Y91">
            <v>373</v>
          </cell>
          <cell r="Z91">
            <v>340.8</v>
          </cell>
          <cell r="AA91">
            <v>327</v>
          </cell>
          <cell r="AB91">
            <v>254</v>
          </cell>
          <cell r="AC91" t="e">
            <v>#N/A</v>
          </cell>
          <cell r="AD91" t="e">
            <v>#N/A</v>
          </cell>
        </row>
        <row r="92">
          <cell r="A92" t="str">
            <v>7235 ВЕТЧ.КЛАССИЧЕСКАЯ ПМ п/о 0,35кг 8шт_209к ОСТАНКИНО</v>
          </cell>
          <cell r="B92" t="str">
            <v>шт</v>
          </cell>
          <cell r="C92">
            <v>33</v>
          </cell>
          <cell r="D92">
            <v>41</v>
          </cell>
          <cell r="E92">
            <v>60</v>
          </cell>
          <cell r="F92">
            <v>13</v>
          </cell>
          <cell r="G92">
            <v>0.35</v>
          </cell>
          <cell r="H92" t="e">
            <v>#N/A</v>
          </cell>
          <cell r="I92">
            <v>62</v>
          </cell>
          <cell r="J92">
            <v>-2</v>
          </cell>
          <cell r="K92">
            <v>0</v>
          </cell>
          <cell r="L92">
            <v>40</v>
          </cell>
          <cell r="M92">
            <v>40</v>
          </cell>
          <cell r="P92">
            <v>40</v>
          </cell>
          <cell r="S92">
            <v>12</v>
          </cell>
          <cell r="U92">
            <v>11.083333333333334</v>
          </cell>
          <cell r="V92">
            <v>1.0833333333333333</v>
          </cell>
          <cell r="Y92">
            <v>9.4</v>
          </cell>
          <cell r="Z92">
            <v>8.8000000000000007</v>
          </cell>
          <cell r="AA92">
            <v>8.4</v>
          </cell>
          <cell r="AB92">
            <v>1</v>
          </cell>
          <cell r="AC92" t="str">
            <v>увел</v>
          </cell>
          <cell r="AD92" t="e">
            <v>#N/A</v>
          </cell>
        </row>
        <row r="93">
          <cell r="A93" t="str">
            <v>7236 СЕРВЕЛАТ КАРЕЛЬСКИЙ в/к в/у 0,28кг_209к ОСТАНКИНО</v>
          </cell>
          <cell r="B93" t="str">
            <v>шт</v>
          </cell>
          <cell r="C93">
            <v>2582</v>
          </cell>
          <cell r="D93">
            <v>5106</v>
          </cell>
          <cell r="E93">
            <v>3933</v>
          </cell>
          <cell r="F93">
            <v>2571</v>
          </cell>
          <cell r="G93">
            <v>0.28000000000000003</v>
          </cell>
          <cell r="H93">
            <v>45</v>
          </cell>
          <cell r="I93">
            <v>3919</v>
          </cell>
          <cell r="J93">
            <v>14</v>
          </cell>
          <cell r="K93">
            <v>400</v>
          </cell>
          <cell r="L93">
            <v>1600</v>
          </cell>
          <cell r="M93">
            <v>400</v>
          </cell>
          <cell r="Q93">
            <v>120</v>
          </cell>
          <cell r="R93">
            <v>800</v>
          </cell>
          <cell r="S93">
            <v>786.6</v>
          </cell>
          <cell r="T93">
            <v>800</v>
          </cell>
          <cell r="U93">
            <v>8.5062293414696164</v>
          </cell>
          <cell r="V93">
            <v>3.2684973302822273</v>
          </cell>
          <cell r="Y93">
            <v>632.79999999999995</v>
          </cell>
          <cell r="Z93">
            <v>694</v>
          </cell>
          <cell r="AA93">
            <v>685.4</v>
          </cell>
          <cell r="AB93">
            <v>601</v>
          </cell>
          <cell r="AC93" t="e">
            <v>#N/A</v>
          </cell>
          <cell r="AD93" t="e">
            <v>#N/A</v>
          </cell>
        </row>
        <row r="94">
          <cell r="A94" t="str">
            <v>7241 САЛЯМИ Папа может п/к в/у 0,28кг_209к ОСТАНКИНО</v>
          </cell>
          <cell r="B94" t="str">
            <v>шт</v>
          </cell>
          <cell r="C94">
            <v>320</v>
          </cell>
          <cell r="D94">
            <v>1938</v>
          </cell>
          <cell r="E94">
            <v>1120</v>
          </cell>
          <cell r="F94">
            <v>768</v>
          </cell>
          <cell r="G94">
            <v>0.28000000000000003</v>
          </cell>
          <cell r="H94" t="e">
            <v>#N/A</v>
          </cell>
          <cell r="I94">
            <v>1128</v>
          </cell>
          <cell r="J94">
            <v>-8</v>
          </cell>
          <cell r="K94">
            <v>120</v>
          </cell>
          <cell r="L94">
            <v>280</v>
          </cell>
          <cell r="M94">
            <v>200</v>
          </cell>
          <cell r="P94">
            <v>80</v>
          </cell>
          <cell r="Q94">
            <v>120</v>
          </cell>
          <cell r="R94">
            <v>160</v>
          </cell>
          <cell r="S94">
            <v>224</v>
          </cell>
          <cell r="T94">
            <v>200</v>
          </cell>
          <cell r="U94">
            <v>8.6071428571428577</v>
          </cell>
          <cell r="V94">
            <v>3.4285714285714284</v>
          </cell>
          <cell r="Y94">
            <v>152.6</v>
          </cell>
          <cell r="Z94">
            <v>161.4</v>
          </cell>
          <cell r="AA94">
            <v>206.4</v>
          </cell>
          <cell r="AB94">
            <v>186</v>
          </cell>
          <cell r="AC94" t="str">
            <v>Мерч</v>
          </cell>
          <cell r="AD94" t="e">
            <v>#N/A</v>
          </cell>
        </row>
        <row r="95">
          <cell r="A95" t="str">
            <v>7245 ВЕТЧ.ФИЛЕЙНАЯ ПМ п/о 0,4кг 8шт ОСТАНКИНО</v>
          </cell>
          <cell r="B95" t="str">
            <v>шт</v>
          </cell>
          <cell r="C95">
            <v>61</v>
          </cell>
          <cell r="D95">
            <v>209</v>
          </cell>
          <cell r="E95">
            <v>148</v>
          </cell>
          <cell r="F95">
            <v>119</v>
          </cell>
          <cell r="G95">
            <v>0.4</v>
          </cell>
          <cell r="H95" t="e">
            <v>#N/A</v>
          </cell>
          <cell r="I95">
            <v>156</v>
          </cell>
          <cell r="J95">
            <v>-8</v>
          </cell>
          <cell r="K95">
            <v>0</v>
          </cell>
          <cell r="L95">
            <v>0</v>
          </cell>
          <cell r="M95">
            <v>80</v>
          </cell>
          <cell r="P95">
            <v>40</v>
          </cell>
          <cell r="R95">
            <v>40</v>
          </cell>
          <cell r="S95">
            <v>29.6</v>
          </cell>
          <cell r="U95">
            <v>9.4256756756756754</v>
          </cell>
          <cell r="V95">
            <v>4.0202702702702702</v>
          </cell>
          <cell r="Y95">
            <v>26.8</v>
          </cell>
          <cell r="Z95">
            <v>20.399999999999999</v>
          </cell>
          <cell r="AA95">
            <v>26</v>
          </cell>
          <cell r="AB95">
            <v>38</v>
          </cell>
          <cell r="AC95" t="e">
            <v>#N/A</v>
          </cell>
          <cell r="AD95" t="e">
            <v>#N/A</v>
          </cell>
        </row>
        <row r="96">
          <cell r="A96" t="str">
            <v>7276 СЛИВОЧНЫЕ ПМ сос п/о мгс 0,3кг 7шт ОСТАНКИНО</v>
          </cell>
          <cell r="B96" t="str">
            <v>шт</v>
          </cell>
          <cell r="C96">
            <v>16</v>
          </cell>
          <cell r="D96">
            <v>1</v>
          </cell>
          <cell r="E96">
            <v>17</v>
          </cell>
          <cell r="G96">
            <v>0.3</v>
          </cell>
          <cell r="H96" t="e">
            <v>#N/A</v>
          </cell>
          <cell r="I96">
            <v>27</v>
          </cell>
          <cell r="J96">
            <v>-10</v>
          </cell>
          <cell r="K96">
            <v>0</v>
          </cell>
          <cell r="L96">
            <v>0</v>
          </cell>
          <cell r="M96">
            <v>0</v>
          </cell>
          <cell r="S96">
            <v>3.4</v>
          </cell>
          <cell r="U96">
            <v>0</v>
          </cell>
          <cell r="V96">
            <v>0</v>
          </cell>
          <cell r="Y96">
            <v>31.4</v>
          </cell>
          <cell r="Z96">
            <v>23</v>
          </cell>
          <cell r="AA96">
            <v>3</v>
          </cell>
          <cell r="AB96">
            <v>0</v>
          </cell>
          <cell r="AC96" t="str">
            <v>увел</v>
          </cell>
          <cell r="AD96" t="e">
            <v>#N/A</v>
          </cell>
        </row>
        <row r="97">
          <cell r="A97" t="str">
            <v>7284 ДЛЯ ДЕТЕЙ сос п/о мгс 0,33кг 6шт  ОСТАНКИНО</v>
          </cell>
          <cell r="B97" t="str">
            <v>шт</v>
          </cell>
          <cell r="C97">
            <v>56</v>
          </cell>
          <cell r="D97">
            <v>319</v>
          </cell>
          <cell r="E97">
            <v>282</v>
          </cell>
          <cell r="F97">
            <v>80</v>
          </cell>
          <cell r="G97">
            <v>0.33</v>
          </cell>
          <cell r="H97">
            <v>30</v>
          </cell>
          <cell r="I97">
            <v>302</v>
          </cell>
          <cell r="J97">
            <v>-20</v>
          </cell>
          <cell r="K97">
            <v>30</v>
          </cell>
          <cell r="L97">
            <v>60</v>
          </cell>
          <cell r="M97">
            <v>120</v>
          </cell>
          <cell r="Q97">
            <v>60</v>
          </cell>
          <cell r="R97">
            <v>60</v>
          </cell>
          <cell r="S97">
            <v>56.4</v>
          </cell>
          <cell r="T97">
            <v>60</v>
          </cell>
          <cell r="U97">
            <v>8.3333333333333339</v>
          </cell>
          <cell r="V97">
            <v>1.4184397163120568</v>
          </cell>
          <cell r="Y97">
            <v>30.4</v>
          </cell>
          <cell r="Z97">
            <v>35</v>
          </cell>
          <cell r="AA97">
            <v>40.4</v>
          </cell>
          <cell r="AB97">
            <v>37</v>
          </cell>
          <cell r="AC97" t="e">
            <v>#N/A</v>
          </cell>
          <cell r="AD97" t="e">
            <v>#N/A</v>
          </cell>
        </row>
        <row r="98">
          <cell r="A98" t="str">
            <v>БОНУС МОЛОЧНЫЕ КЛАССИЧЕСКИЕ сос п/о в/у 0.3кг (6084)  ОСТАНКИНО</v>
          </cell>
          <cell r="B98" t="str">
            <v>шт</v>
          </cell>
          <cell r="C98">
            <v>286</v>
          </cell>
          <cell r="E98">
            <v>83</v>
          </cell>
          <cell r="F98">
            <v>203</v>
          </cell>
          <cell r="G98">
            <v>0</v>
          </cell>
          <cell r="H98" t="e">
            <v>#N/A</v>
          </cell>
          <cell r="I98">
            <v>83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S98">
            <v>16.600000000000001</v>
          </cell>
          <cell r="U98">
            <v>12.228915662650602</v>
          </cell>
          <cell r="V98">
            <v>12.228915662650602</v>
          </cell>
          <cell r="Y98">
            <v>15.6</v>
          </cell>
          <cell r="Z98">
            <v>14.6</v>
          </cell>
          <cell r="AA98">
            <v>16.2</v>
          </cell>
          <cell r="AB98">
            <v>15</v>
          </cell>
          <cell r="AC98" t="e">
            <v>#N/A</v>
          </cell>
          <cell r="AD98" t="e">
            <v>#N/A</v>
          </cell>
        </row>
        <row r="99">
          <cell r="A99" t="str">
            <v>БОНУС МОЛОЧНЫЕ КЛАССИЧЕСКИЕ сос п/о мгс 2*4_С (4980)  ОСТАНКИНО</v>
          </cell>
          <cell r="B99" t="str">
            <v>кг</v>
          </cell>
          <cell r="C99">
            <v>46.732999999999997</v>
          </cell>
          <cell r="E99">
            <v>32.171999999999997</v>
          </cell>
          <cell r="F99">
            <v>14.561</v>
          </cell>
          <cell r="G99">
            <v>0</v>
          </cell>
          <cell r="H99" t="e">
            <v>#N/A</v>
          </cell>
          <cell r="I99">
            <v>30</v>
          </cell>
          <cell r="J99">
            <v>2.171999999999997</v>
          </cell>
          <cell r="K99">
            <v>0</v>
          </cell>
          <cell r="L99">
            <v>0</v>
          </cell>
          <cell r="M99">
            <v>0</v>
          </cell>
          <cell r="S99">
            <v>6.4343999999999992</v>
          </cell>
          <cell r="U99">
            <v>2.2629926644286962</v>
          </cell>
          <cell r="V99">
            <v>2.2629926644286962</v>
          </cell>
          <cell r="Y99">
            <v>11.8048</v>
          </cell>
          <cell r="Z99">
            <v>5.4752000000000001</v>
          </cell>
          <cell r="AA99">
            <v>5.4771999999999998</v>
          </cell>
          <cell r="AB99">
            <v>2.1120000000000001</v>
          </cell>
          <cell r="AC99" t="e">
            <v>#N/A</v>
          </cell>
          <cell r="AD99" t="e">
            <v>#N/A</v>
          </cell>
        </row>
        <row r="100">
          <cell r="A100" t="str">
            <v>БОНУС СОЧНЫЕ Папа может сос п/о мгс 1.5*4 (6954)  ОСТАНКИНО</v>
          </cell>
          <cell r="B100" t="str">
            <v>кг</v>
          </cell>
          <cell r="C100">
            <v>402.37299999999999</v>
          </cell>
          <cell r="D100">
            <v>792.428</v>
          </cell>
          <cell r="E100">
            <v>447.45299999999997</v>
          </cell>
          <cell r="F100">
            <v>654.91999999999996</v>
          </cell>
          <cell r="G100">
            <v>0</v>
          </cell>
          <cell r="H100" t="e">
            <v>#N/A</v>
          </cell>
          <cell r="I100">
            <v>427</v>
          </cell>
          <cell r="J100">
            <v>20.452999999999975</v>
          </cell>
          <cell r="K100">
            <v>0</v>
          </cell>
          <cell r="L100">
            <v>0</v>
          </cell>
          <cell r="M100">
            <v>0</v>
          </cell>
          <cell r="S100">
            <v>89.490600000000001</v>
          </cell>
          <cell r="U100">
            <v>7.3183105264687009</v>
          </cell>
          <cell r="V100">
            <v>7.3183105264687009</v>
          </cell>
          <cell r="Y100">
            <v>71.650400000000005</v>
          </cell>
          <cell r="Z100">
            <v>90.184600000000003</v>
          </cell>
          <cell r="AA100">
            <v>55.161800000000007</v>
          </cell>
          <cell r="AB100">
            <v>88.558000000000007</v>
          </cell>
          <cell r="AC100" t="e">
            <v>#N/A</v>
          </cell>
          <cell r="AD100" t="e">
            <v>#N/A</v>
          </cell>
        </row>
        <row r="101">
          <cell r="A101" t="str">
            <v>БОНУС СОЧНЫЕ сос п/о мгс 0.41кг_UZ (6087)  ОСТАНКИНО</v>
          </cell>
          <cell r="B101" t="str">
            <v>шт</v>
          </cell>
          <cell r="C101">
            <v>640</v>
          </cell>
          <cell r="D101">
            <v>8</v>
          </cell>
          <cell r="E101">
            <v>264</v>
          </cell>
          <cell r="F101">
            <v>382</v>
          </cell>
          <cell r="G101">
            <v>0</v>
          </cell>
          <cell r="H101">
            <v>0</v>
          </cell>
          <cell r="I101">
            <v>274</v>
          </cell>
          <cell r="J101">
            <v>-10</v>
          </cell>
          <cell r="K101">
            <v>0</v>
          </cell>
          <cell r="L101">
            <v>0</v>
          </cell>
          <cell r="M101">
            <v>0</v>
          </cell>
          <cell r="S101">
            <v>52.8</v>
          </cell>
          <cell r="U101">
            <v>7.2348484848484853</v>
          </cell>
          <cell r="V101">
            <v>7.2348484848484853</v>
          </cell>
          <cell r="Y101">
            <v>56.4</v>
          </cell>
          <cell r="Z101">
            <v>54.4</v>
          </cell>
          <cell r="AA101">
            <v>58.8</v>
          </cell>
          <cell r="AB101">
            <v>75</v>
          </cell>
          <cell r="AC101">
            <v>0</v>
          </cell>
          <cell r="AD1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66</v>
          </cell>
          <cell r="F7">
            <v>858.59699999999998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126.3</v>
          </cell>
          <cell r="F8">
            <v>927.35599999999999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464.1</v>
          </cell>
          <cell r="F9">
            <v>3173.9760000000001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605</v>
          </cell>
          <cell r="F10">
            <v>3835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1975</v>
          </cell>
          <cell r="F11">
            <v>6760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1659</v>
          </cell>
          <cell r="F12">
            <v>7599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10.5</v>
          </cell>
          <cell r="F13">
            <v>82.5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18</v>
          </cell>
          <cell r="F14">
            <v>369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  <cell r="F15">
            <v>366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129</v>
          </cell>
          <cell r="F17">
            <v>1637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60</v>
          </cell>
          <cell r="F18">
            <v>850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  <cell r="F19">
            <v>126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19</v>
          </cell>
          <cell r="F20">
            <v>226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43</v>
          </cell>
          <cell r="F21">
            <v>827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127.63800000000001</v>
          </cell>
          <cell r="F22">
            <v>756.29600000000005</v>
          </cell>
        </row>
        <row r="23">
          <cell r="A23" t="str">
            <v xml:space="preserve"> 201  Ветчина Нежная ТМ Особый рецепт, (2,5кг), ПОКОМ</v>
          </cell>
          <cell r="D23">
            <v>850.08</v>
          </cell>
          <cell r="F23">
            <v>6208.0959999999995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88.76</v>
          </cell>
          <cell r="F24">
            <v>533.36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345</v>
          </cell>
          <cell r="F26">
            <v>1656.143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119.845</v>
          </cell>
          <cell r="F27">
            <v>799.01400000000001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20.02</v>
          </cell>
          <cell r="F28">
            <v>20.02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27.082000000000001</v>
          </cell>
          <cell r="F30">
            <v>238.011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32.514000000000003</v>
          </cell>
          <cell r="F31">
            <v>234.14099999999999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72.754999999999995</v>
          </cell>
          <cell r="F32">
            <v>864.03300000000002</v>
          </cell>
        </row>
        <row r="33">
          <cell r="A33" t="str">
            <v xml:space="preserve"> 247  Сардельки Нежные, ВЕС.  ПОКОМ</v>
          </cell>
          <cell r="D33">
            <v>11.801</v>
          </cell>
          <cell r="F33">
            <v>140.316</v>
          </cell>
        </row>
        <row r="34">
          <cell r="A34" t="str">
            <v xml:space="preserve"> 248  Сардельки Сочные ТМ Особый рецепт,   ПОКОМ</v>
          </cell>
          <cell r="D34">
            <v>27.4</v>
          </cell>
          <cell r="F34">
            <v>218.52099999999999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382.65499999999997</v>
          </cell>
          <cell r="F35">
            <v>2305.6909999999998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118.25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47.85</v>
          </cell>
          <cell r="F37">
            <v>335.34</v>
          </cell>
        </row>
        <row r="38">
          <cell r="A38" t="str">
            <v xml:space="preserve"> 263  Шпикачки Стародворские, ВЕС.  ПОКОМ</v>
          </cell>
          <cell r="D38">
            <v>31.507999999999999</v>
          </cell>
          <cell r="F38">
            <v>176.06200000000001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28.686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1.4</v>
          </cell>
          <cell r="F40">
            <v>5.8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9.6010000000000009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193</v>
          </cell>
          <cell r="F42">
            <v>1990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1346.8</v>
          </cell>
          <cell r="F43">
            <v>5375.8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3935</v>
          </cell>
          <cell r="F44">
            <v>8408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143.14500000000001</v>
          </cell>
          <cell r="F46">
            <v>1375.4770000000001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80</v>
          </cell>
          <cell r="F47">
            <v>748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92</v>
          </cell>
          <cell r="F48">
            <v>1504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25.02</v>
          </cell>
          <cell r="F49">
            <v>285.76799999999997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110</v>
          </cell>
          <cell r="F51">
            <v>1448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282</v>
          </cell>
          <cell r="F52">
            <v>3150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2.7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17.108000000000001</v>
          </cell>
          <cell r="F54">
            <v>187.15100000000001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108.33199999999999</v>
          </cell>
          <cell r="F55">
            <v>664.64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121.3</v>
          </cell>
          <cell r="F56">
            <v>1543.3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181</v>
          </cell>
          <cell r="F57">
            <v>2368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127</v>
          </cell>
          <cell r="F58">
            <v>1645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34.549999999999997</v>
          </cell>
          <cell r="F59">
            <v>322.77199999999999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137.70099999999999</v>
          </cell>
          <cell r="F60">
            <v>1152.502</v>
          </cell>
        </row>
        <row r="61">
          <cell r="A61" t="str">
            <v xml:space="preserve"> 316  Колбаса Нежная ТМ Зареченские ВЕС  ПОКОМ</v>
          </cell>
          <cell r="D61">
            <v>13.8</v>
          </cell>
          <cell r="F61">
            <v>53.701000000000001</v>
          </cell>
        </row>
        <row r="62">
          <cell r="A62" t="str">
            <v xml:space="preserve"> 318  Сосиски Датские ТМ Зареченские, ВЕС  ПОКОМ</v>
          </cell>
          <cell r="D62">
            <v>543.50099999999998</v>
          </cell>
          <cell r="F62">
            <v>4379.4660000000003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1043.3</v>
          </cell>
          <cell r="F63">
            <v>5828.3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2204</v>
          </cell>
          <cell r="F64">
            <v>6741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235</v>
          </cell>
          <cell r="F65">
            <v>2719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46</v>
          </cell>
          <cell r="F66">
            <v>427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56</v>
          </cell>
          <cell r="F67">
            <v>462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197.751</v>
          </cell>
          <cell r="F68">
            <v>1234.79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40</v>
          </cell>
          <cell r="F70">
            <v>432</v>
          </cell>
        </row>
        <row r="71">
          <cell r="A71" t="str">
            <v xml:space="preserve"> 335  Колбаса Сливушка ТМ Вязанка. ВЕС.  ПОКОМ </v>
          </cell>
          <cell r="D71">
            <v>147.904</v>
          </cell>
          <cell r="F71">
            <v>1085.4970000000001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1159</v>
          </cell>
          <cell r="F74">
            <v>4793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328</v>
          </cell>
          <cell r="F75">
            <v>3618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132.60300000000001</v>
          </cell>
          <cell r="F76">
            <v>1301.5229999999999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27.800999999999998</v>
          </cell>
          <cell r="F77">
            <v>266.84100000000001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116.75</v>
          </cell>
          <cell r="F78">
            <v>671.54700000000003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28.024999999999999</v>
          </cell>
          <cell r="F79">
            <v>338.11799999999999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10.6</v>
          </cell>
          <cell r="F80">
            <v>164.6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32.6</v>
          </cell>
          <cell r="F81">
            <v>461.6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51.9</v>
          </cell>
          <cell r="F82">
            <v>802.9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30.701000000000001</v>
          </cell>
          <cell r="F83">
            <v>198.02199999999999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84</v>
          </cell>
          <cell r="F84">
            <v>968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110</v>
          </cell>
          <cell r="F85">
            <v>1288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383  Сосиски Сочинки с сыром ТМ Стародворье, 0,3 кг. ПОКОМ</v>
          </cell>
          <cell r="D87">
            <v>2</v>
          </cell>
          <cell r="F87">
            <v>2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64</v>
          </cell>
          <cell r="F88">
            <v>736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108</v>
          </cell>
          <cell r="F89">
            <v>1097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73</v>
          </cell>
          <cell r="F90">
            <v>644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58</v>
          </cell>
          <cell r="F91">
            <v>442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988</v>
          </cell>
          <cell r="F92">
            <v>4961</v>
          </cell>
        </row>
        <row r="93">
          <cell r="A93" t="str">
            <v xml:space="preserve"> 412  Сосиски Баварские ТМ Стародворье 0,35 кг ПОКОМ</v>
          </cell>
          <cell r="D93">
            <v>4023</v>
          </cell>
          <cell r="F93">
            <v>13585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63</v>
          </cell>
          <cell r="F94">
            <v>678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98.4</v>
          </cell>
          <cell r="F95">
            <v>860.71400000000006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2.6</v>
          </cell>
          <cell r="F96">
            <v>5.2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50</v>
          </cell>
          <cell r="F97">
            <v>397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12.05</v>
          </cell>
          <cell r="F98">
            <v>95.4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78</v>
          </cell>
          <cell r="F99">
            <v>1079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38</v>
          </cell>
          <cell r="F100">
            <v>657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53.433</v>
          </cell>
          <cell r="F101">
            <v>434.88799999999998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522.50800000000004</v>
          </cell>
          <cell r="F102">
            <v>4530.9449999999997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887.20699999999999</v>
          </cell>
          <cell r="F103">
            <v>8970.7489999999998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821.03499999999997</v>
          </cell>
          <cell r="F104">
            <v>8020.7340000000004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16.8</v>
          </cell>
          <cell r="F105">
            <v>246.34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9</v>
          </cell>
          <cell r="F106">
            <v>175</v>
          </cell>
        </row>
        <row r="107">
          <cell r="A107" t="str">
            <v xml:space="preserve"> 478  Сардельки Зареченские ВЕС ТМ Зареченские  ПОКОМ</v>
          </cell>
          <cell r="D107">
            <v>5.5</v>
          </cell>
          <cell r="F107">
            <v>36.850999999999999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614</v>
          </cell>
          <cell r="F108">
            <v>2091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55</v>
          </cell>
          <cell r="F109">
            <v>899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110</v>
          </cell>
          <cell r="F110">
            <v>1356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57</v>
          </cell>
          <cell r="F111">
            <v>799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2.2999999999999998</v>
          </cell>
          <cell r="F112">
            <v>7.5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D113">
            <v>3</v>
          </cell>
          <cell r="F113">
            <v>14</v>
          </cell>
        </row>
        <row r="114">
          <cell r="A114" t="str">
            <v xml:space="preserve"> 516  Сосиски Классические ТМ Ядрена копоть 0,3кг  ПОКОМ</v>
          </cell>
          <cell r="F114">
            <v>5</v>
          </cell>
        </row>
        <row r="115">
          <cell r="A115" t="str">
            <v xml:space="preserve"> 519  Грудинка 0,12 кг нарезка ТМ Стародворье  ПОКОМ</v>
          </cell>
          <cell r="D115">
            <v>13</v>
          </cell>
          <cell r="F115">
            <v>191</v>
          </cell>
        </row>
        <row r="116">
          <cell r="A116" t="str">
            <v xml:space="preserve"> 520  Колбаса Мраморная ТМ Стародворье в вакуумной упаковке 0,07 кг нарезка  ПОКОМ</v>
          </cell>
          <cell r="D116">
            <v>8</v>
          </cell>
          <cell r="F116">
            <v>123</v>
          </cell>
        </row>
        <row r="117">
          <cell r="A117" t="str">
            <v xml:space="preserve"> 521  Бекон ТМ Стародворье в вакуумной упаковке 0,12кг нарезка  ПОКОМ</v>
          </cell>
          <cell r="D117">
            <v>19</v>
          </cell>
          <cell r="F117">
            <v>189</v>
          </cell>
        </row>
        <row r="118">
          <cell r="A118" t="str">
            <v xml:space="preserve"> 523  Колбаса Сальчичон нарезка 0,07кг ТМ Стародворье  ПОКОМ </v>
          </cell>
          <cell r="D118">
            <v>17</v>
          </cell>
          <cell r="F118">
            <v>418</v>
          </cell>
        </row>
        <row r="119">
          <cell r="A119" t="str">
            <v xml:space="preserve"> 524  Колбаса Сервелат Ореховый нарезка 0,07кг ТМ Стародворье  ПОКОМ</v>
          </cell>
          <cell r="D119">
            <v>30</v>
          </cell>
          <cell r="F119">
            <v>431</v>
          </cell>
        </row>
        <row r="120">
          <cell r="A120" t="str">
            <v xml:space="preserve"> 525  Колбаса Фуэт нарезка 0,07кг ТМ Стародворье  ПОКОМ</v>
          </cell>
          <cell r="D120">
            <v>13</v>
          </cell>
          <cell r="F120">
            <v>338</v>
          </cell>
        </row>
        <row r="121">
          <cell r="A121" t="str">
            <v xml:space="preserve"> 526  Корейка вяленая выдержанная нарезка 0,05кг ТМ Стародворье  ПОКОМ</v>
          </cell>
          <cell r="D121">
            <v>15</v>
          </cell>
          <cell r="F121">
            <v>276</v>
          </cell>
        </row>
        <row r="122">
          <cell r="A122" t="str">
            <v xml:space="preserve"> 527  Окорок Прошутто выдержанный нарезка 0,055кг ТМ Стародворье  ПОКОМ</v>
          </cell>
          <cell r="D122">
            <v>11</v>
          </cell>
          <cell r="F122">
            <v>267</v>
          </cell>
        </row>
        <row r="123">
          <cell r="A123" t="str">
            <v>0108 Продукт По-Российски Классический с зам. молочного жира мдж 50% 200г ТМ КОРОВИНО   ОСТАНКИНО</v>
          </cell>
          <cell r="D123">
            <v>55</v>
          </cell>
          <cell r="F123">
            <v>55</v>
          </cell>
        </row>
        <row r="124">
          <cell r="A124" t="str">
            <v>0139 Продукт По-Российски Классический с зам. молочного жира мдж 50% ТМ Коровино  ВЕС  ОСТАНКИНО</v>
          </cell>
          <cell r="D124">
            <v>69.5</v>
          </cell>
          <cell r="F124">
            <v>69.5</v>
          </cell>
        </row>
        <row r="125">
          <cell r="A125" t="str">
            <v>0447 Сыр Голландский 45% Нарезка 125г ТМ Папа может ОСТАНКИНО</v>
          </cell>
          <cell r="D125">
            <v>119</v>
          </cell>
          <cell r="F125">
            <v>119</v>
          </cell>
        </row>
        <row r="126">
          <cell r="A126" t="str">
            <v>0454 Сыр Российский Особый 50%, Нарезка 125г тф ТМ Папа Может  ОСТАНКИНО</v>
          </cell>
          <cell r="D126">
            <v>159</v>
          </cell>
          <cell r="F126">
            <v>159</v>
          </cell>
        </row>
        <row r="127">
          <cell r="A127" t="str">
            <v>1244 Сыр Останкино "Алтайский Gold" 50% вес  ОСТАНКИНО</v>
          </cell>
          <cell r="D127">
            <v>2.4</v>
          </cell>
          <cell r="F127">
            <v>2.4</v>
          </cell>
        </row>
        <row r="128">
          <cell r="A128" t="str">
            <v>2504 Сыр Бурмакинский халуми ВЕС  ОСТАНКИНО</v>
          </cell>
          <cell r="D128">
            <v>14.584</v>
          </cell>
          <cell r="F128">
            <v>14.584</v>
          </cell>
        </row>
        <row r="129">
          <cell r="A129" t="str">
            <v>2704 Сливочный со вкусом топл. молока 45% тм Папа Может. брус (2шт)  ОСТАНКИНО</v>
          </cell>
          <cell r="D129">
            <v>26.9</v>
          </cell>
          <cell r="F129">
            <v>26.9</v>
          </cell>
        </row>
        <row r="130">
          <cell r="A130" t="str">
            <v>3215 ВЕТЧ.МЯСНАЯ Папа может п/о 0.4кг 8шт.    ОСТАНКИНО</v>
          </cell>
          <cell r="D130">
            <v>895</v>
          </cell>
          <cell r="F130">
            <v>895</v>
          </cell>
        </row>
        <row r="131">
          <cell r="A131" t="str">
            <v>3684 ПРЕСИЖН с/к в/у 1/250 8шт.   ОСТАНКИНО</v>
          </cell>
          <cell r="D131">
            <v>93</v>
          </cell>
          <cell r="F131">
            <v>93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30</v>
          </cell>
          <cell r="F132">
            <v>30</v>
          </cell>
        </row>
        <row r="133">
          <cell r="A133" t="str">
            <v>4063 МЯСНАЯ Папа может вар п/о_Л   ОСТАНКИНО</v>
          </cell>
          <cell r="D133">
            <v>2035.45</v>
          </cell>
          <cell r="F133">
            <v>2035.45</v>
          </cell>
        </row>
        <row r="134">
          <cell r="A134" t="str">
            <v>4117 ЭКСТРА Папа может с/к в/у_Л   ОСТАНКИНО</v>
          </cell>
          <cell r="D134">
            <v>59.7</v>
          </cell>
          <cell r="F134">
            <v>59.7</v>
          </cell>
        </row>
        <row r="135">
          <cell r="A135" t="str">
            <v>4163 Сыр Боккончини копченый 40% 100 гр.  ОСТАНКИНО</v>
          </cell>
          <cell r="D135">
            <v>250</v>
          </cell>
          <cell r="F135">
            <v>250</v>
          </cell>
        </row>
        <row r="136">
          <cell r="A136" t="str">
            <v>4170 Сыр Скаморца свежий 40% 100 гр.  ОСТАНКИНО</v>
          </cell>
          <cell r="D136">
            <v>278</v>
          </cell>
          <cell r="F136">
            <v>278</v>
          </cell>
        </row>
        <row r="137">
          <cell r="A137" t="str">
            <v>4187 Сыр рассольный жирный Чечил 45% 100 гр  ОСТАНКИНО</v>
          </cell>
          <cell r="D137">
            <v>4</v>
          </cell>
          <cell r="F137">
            <v>4</v>
          </cell>
        </row>
        <row r="138">
          <cell r="A138" t="str">
            <v>4187 Сыр Чечил свежий 45% 100г/6шт ТМ Папа Может  ОСТАНКИНО</v>
          </cell>
          <cell r="D138">
            <v>389</v>
          </cell>
          <cell r="F138">
            <v>389</v>
          </cell>
        </row>
        <row r="139">
          <cell r="A139" t="str">
            <v>4194 Сыр рассольный жирный Чечил копченый 45% 100 гр  ОСТАНКИНО</v>
          </cell>
          <cell r="D139">
            <v>4</v>
          </cell>
          <cell r="F139">
            <v>4</v>
          </cell>
        </row>
        <row r="140">
          <cell r="A140" t="str">
            <v>4194 Сыр Чечил копченый 43% 100г/6шт ТМ Папа Может  ОСТАНКИНО</v>
          </cell>
          <cell r="D140">
            <v>341</v>
          </cell>
          <cell r="F140">
            <v>341</v>
          </cell>
        </row>
        <row r="141">
          <cell r="A141" t="str">
            <v>4342 Салями Финская п/к в/у ОСТАНКИНО</v>
          </cell>
          <cell r="D141">
            <v>1</v>
          </cell>
          <cell r="F141">
            <v>1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121</v>
          </cell>
          <cell r="F142">
            <v>121</v>
          </cell>
        </row>
        <row r="143">
          <cell r="A143" t="str">
            <v>4574 Мясная со шпиком Папа может вар п/о ОСТАНКИНО</v>
          </cell>
          <cell r="D143">
            <v>1.5</v>
          </cell>
          <cell r="F143">
            <v>1.5</v>
          </cell>
        </row>
        <row r="144">
          <cell r="A144" t="str">
            <v>4813 ФИЛЕЙНАЯ Папа может вар п/о_Л   ОСТАНКИНО</v>
          </cell>
          <cell r="D144">
            <v>667.5</v>
          </cell>
          <cell r="F144">
            <v>667.5</v>
          </cell>
        </row>
        <row r="145">
          <cell r="A145" t="str">
            <v>4819 Сыр "Пармезан" 40% кусок 180 гр  ОСТАНКИНО</v>
          </cell>
          <cell r="D145">
            <v>198</v>
          </cell>
          <cell r="F145">
            <v>198</v>
          </cell>
        </row>
        <row r="146">
          <cell r="A146" t="str">
            <v>4903 Сыр Перлини 40% 100гр (8шт)  ОСТАНКИНО</v>
          </cell>
          <cell r="D146">
            <v>97</v>
          </cell>
          <cell r="F146">
            <v>97</v>
          </cell>
        </row>
        <row r="147">
          <cell r="A147" t="str">
            <v>4910 Сыр Перлини копченый 40% 100гр (8шт)  ОСТАНКИНО</v>
          </cell>
          <cell r="D147">
            <v>50</v>
          </cell>
          <cell r="F147">
            <v>50</v>
          </cell>
        </row>
        <row r="148">
          <cell r="A148" t="str">
            <v>4927 Сыр Перлини со вкусом Васаби 40% 100гр (8шт)  ОСТАНКИНО</v>
          </cell>
          <cell r="D148">
            <v>71</v>
          </cell>
          <cell r="F148">
            <v>71</v>
          </cell>
        </row>
        <row r="149">
          <cell r="A149" t="str">
            <v>4993 САЛЯМИ ИТАЛЬЯНСКАЯ с/к в/у 1/250*8_120c ОСТАНКИНО</v>
          </cell>
          <cell r="D149">
            <v>523</v>
          </cell>
          <cell r="F149">
            <v>523</v>
          </cell>
        </row>
        <row r="150">
          <cell r="A150" t="str">
            <v>5204 Сыр полутвердый "Российский", ВЕС брус, с массовой долей жира 50%  ОСТАНКИНО</v>
          </cell>
          <cell r="D150">
            <v>56.603999999999999</v>
          </cell>
          <cell r="F150">
            <v>56.603999999999999</v>
          </cell>
        </row>
        <row r="151">
          <cell r="A151" t="str">
            <v>5235 Сыр полутвердый "Голландский" 45%, брус ВЕС  ОСТАНКИНО</v>
          </cell>
          <cell r="D151">
            <v>67.7</v>
          </cell>
          <cell r="F151">
            <v>67.7</v>
          </cell>
        </row>
        <row r="152">
          <cell r="A152" t="str">
            <v>5242 Сыр полутвердый "Гауда", 45%, ВЕС брус из блока 1/5  ОСТАНКИНО</v>
          </cell>
          <cell r="D152">
            <v>17.7</v>
          </cell>
          <cell r="F152">
            <v>17.7</v>
          </cell>
        </row>
        <row r="153">
          <cell r="A153" t="str">
            <v>5246 ДОКТОРСКАЯ ПРЕМИУМ вар б/о мгс_30с ОСТАНКИНО</v>
          </cell>
          <cell r="D153">
            <v>132.1</v>
          </cell>
          <cell r="F153">
            <v>132.1</v>
          </cell>
        </row>
        <row r="154">
          <cell r="A154" t="str">
            <v>5247 РУССКАЯ ПРЕМИУМ вар б/о мгс_30с ОСТАНКИНО</v>
          </cell>
          <cell r="D154">
            <v>51.2</v>
          </cell>
          <cell r="F154">
            <v>51.2</v>
          </cell>
        </row>
        <row r="155">
          <cell r="A155" t="str">
            <v>5483 ЭКСТРА Папа может с/к в/у 1/250 8шт.   ОСТАНКИНО</v>
          </cell>
          <cell r="D155">
            <v>1110</v>
          </cell>
          <cell r="F155">
            <v>1110</v>
          </cell>
        </row>
        <row r="156">
          <cell r="A156" t="str">
            <v>5544 Сервелат Финский в/к в/у_45с НОВАЯ ОСТАНКИНО</v>
          </cell>
          <cell r="D156">
            <v>1146.8</v>
          </cell>
          <cell r="F156">
            <v>1146.8</v>
          </cell>
        </row>
        <row r="157">
          <cell r="A157" t="str">
            <v>5679 САЛЯМИ ИТАЛЬЯНСКАЯ с/к в/у 1/150_60с ОСТАНКИНО</v>
          </cell>
          <cell r="D157">
            <v>654</v>
          </cell>
          <cell r="F157">
            <v>654</v>
          </cell>
        </row>
        <row r="158">
          <cell r="A158" t="str">
            <v>5682 САЛЯМИ МЕЛКОЗЕРНЕНАЯ с/к в/у 1/120_60с   ОСТАНКИНО</v>
          </cell>
          <cell r="D158">
            <v>3806</v>
          </cell>
          <cell r="F158">
            <v>3806</v>
          </cell>
        </row>
        <row r="159">
          <cell r="A159" t="str">
            <v>5706 АРОМАТНАЯ Папа может с/к в/у 1/250 8шт.  ОСТАНКИНО</v>
          </cell>
          <cell r="D159">
            <v>1060</v>
          </cell>
          <cell r="F159">
            <v>1060</v>
          </cell>
        </row>
        <row r="160">
          <cell r="A160" t="str">
            <v>5708 ПОСОЛЬСКАЯ Папа может с/к в/у ОСТАНКИНО</v>
          </cell>
          <cell r="D160">
            <v>108.5</v>
          </cell>
          <cell r="F160">
            <v>108.5</v>
          </cell>
        </row>
        <row r="161">
          <cell r="A161" t="str">
            <v>5851 ЭКСТРА Папа может вар п/о   ОСТАНКИНО</v>
          </cell>
          <cell r="D161">
            <v>333.1</v>
          </cell>
          <cell r="F161">
            <v>333.1</v>
          </cell>
        </row>
        <row r="162">
          <cell r="A162" t="str">
            <v>5931 ОХОТНИЧЬЯ Папа может с/к в/у 1/220 8шт.   ОСТАНКИНО</v>
          </cell>
          <cell r="D162">
            <v>1520</v>
          </cell>
          <cell r="F162">
            <v>1520</v>
          </cell>
        </row>
        <row r="163">
          <cell r="A163" t="str">
            <v>5992 ВРЕМЯ ОКРОШКИ Папа может вар п/о 0.4кг   ОСТАНКИНО</v>
          </cell>
          <cell r="D163">
            <v>1824</v>
          </cell>
          <cell r="F163">
            <v>1824</v>
          </cell>
        </row>
        <row r="164">
          <cell r="A164" t="str">
            <v>6004 РАГУ СВИНОЕ 1кг 8шт.зам_120с ОСТАНКИНО</v>
          </cell>
          <cell r="D164">
            <v>80</v>
          </cell>
          <cell r="F164">
            <v>80</v>
          </cell>
        </row>
        <row r="165">
          <cell r="A165" t="str">
            <v>6221 НЕАПОЛИТАНСКИЙ ДУЭТ с/к с/н мгс 1/90  ОСТАНКИНО</v>
          </cell>
          <cell r="D165">
            <v>709</v>
          </cell>
          <cell r="F165">
            <v>709</v>
          </cell>
        </row>
        <row r="166">
          <cell r="A166" t="str">
            <v>6228 МЯСНОЕ АССОРТИ к/з с/н мгс 1/90 10шт.  ОСТАНКИНО</v>
          </cell>
          <cell r="D166">
            <v>671</v>
          </cell>
          <cell r="F166">
            <v>671</v>
          </cell>
        </row>
        <row r="167">
          <cell r="A167" t="str">
            <v>6247 ДОМАШНЯЯ Папа может вар п/о 0,4кг 8шт.  ОСТАНКИНО</v>
          </cell>
          <cell r="D167">
            <v>171</v>
          </cell>
          <cell r="F167">
            <v>171</v>
          </cell>
        </row>
        <row r="168">
          <cell r="A168" t="str">
            <v>6268 ГОВЯЖЬЯ Папа может вар п/о 0,4кг 8 шт.  ОСТАНКИНО</v>
          </cell>
          <cell r="D168">
            <v>1318</v>
          </cell>
          <cell r="F168">
            <v>1318</v>
          </cell>
        </row>
        <row r="169">
          <cell r="A169" t="str">
            <v>6279 КОРЕЙКА ПО-ОСТ.к/в в/с с/н в/у 1/150_45с  ОСТАНКИНО</v>
          </cell>
          <cell r="D169">
            <v>804</v>
          </cell>
          <cell r="F169">
            <v>804</v>
          </cell>
        </row>
        <row r="170">
          <cell r="A170" t="str">
            <v>6303 МЯСНЫЕ Папа может сос п/о мгс 1.5*3  ОСТАНКИНО</v>
          </cell>
          <cell r="D170">
            <v>661.7</v>
          </cell>
          <cell r="F170">
            <v>661.7</v>
          </cell>
        </row>
        <row r="171">
          <cell r="A171" t="str">
            <v>6324 ДОКТОРСКАЯ ГОСТ вар п/о 0.4кг 8шт.  ОСТАНКИНО</v>
          </cell>
          <cell r="D171">
            <v>110</v>
          </cell>
          <cell r="F171">
            <v>110</v>
          </cell>
        </row>
        <row r="172">
          <cell r="A172" t="str">
            <v>6325 ДОКТОРСКАЯ ПРЕМИУМ вар п/о 0.4кг 8шт.  ОСТАНКИНО</v>
          </cell>
          <cell r="D172">
            <v>2230</v>
          </cell>
          <cell r="F172">
            <v>2230</v>
          </cell>
        </row>
        <row r="173">
          <cell r="A173" t="str">
            <v>6333 МЯСНАЯ Папа может вар п/о 0.4кг 8шт.  ОСТАНКИНО</v>
          </cell>
          <cell r="D173">
            <v>5663</v>
          </cell>
          <cell r="F173">
            <v>5663</v>
          </cell>
        </row>
        <row r="174">
          <cell r="A174" t="str">
            <v>6340 ДОМАШНИЙ РЕЦЕПТ Коровино 0.5кг 8шт.  ОСТАНКИНО</v>
          </cell>
          <cell r="D174">
            <v>442</v>
          </cell>
          <cell r="F174">
            <v>442</v>
          </cell>
        </row>
        <row r="175">
          <cell r="A175" t="str">
            <v>6353 ЭКСТРА Папа может вар п/о 0.4кг 8шт.  ОСТАНКИНО</v>
          </cell>
          <cell r="D175">
            <v>1526</v>
          </cell>
          <cell r="F175">
            <v>1526</v>
          </cell>
        </row>
        <row r="176">
          <cell r="A176" t="str">
            <v>6392 ФИЛЕЙНАЯ Папа может вар п/о 0.4кг. ОСТАНКИНО</v>
          </cell>
          <cell r="D176">
            <v>5140</v>
          </cell>
          <cell r="F176">
            <v>5140</v>
          </cell>
        </row>
        <row r="177">
          <cell r="A177" t="str">
            <v>6448 СВИНИНА МАДЕРА с/к с/н в/у 1/100 10шт.   ОСТАНКИНО</v>
          </cell>
          <cell r="D177">
            <v>250</v>
          </cell>
          <cell r="F177">
            <v>250</v>
          </cell>
        </row>
        <row r="178">
          <cell r="A178" t="str">
            <v>6453 ЭКСТРА Папа может с/к с/н в/у 1/100 14шт.   ОСТАНКИНО</v>
          </cell>
          <cell r="D178">
            <v>3305</v>
          </cell>
          <cell r="F178">
            <v>3305</v>
          </cell>
        </row>
        <row r="179">
          <cell r="A179" t="str">
            <v>6454 АРОМАТНАЯ с/к с/н в/у 1/100 14шт.  ОСТАНКИНО</v>
          </cell>
          <cell r="D179">
            <v>2709</v>
          </cell>
          <cell r="F179">
            <v>2709</v>
          </cell>
        </row>
        <row r="180">
          <cell r="A180" t="str">
            <v>6459 СЕРВЕЛАТ ШВЕЙЦАРСК. в/к с/н в/у 1/100*10  ОСТАНКИНО</v>
          </cell>
          <cell r="D180">
            <v>1279</v>
          </cell>
          <cell r="F180">
            <v>1279</v>
          </cell>
        </row>
        <row r="181">
          <cell r="A181" t="str">
            <v>6470 ВЕТЧ.МРАМОРНАЯ в/у_45с  ОСТАНКИНО</v>
          </cell>
          <cell r="D181">
            <v>50.7</v>
          </cell>
          <cell r="F181">
            <v>50.7</v>
          </cell>
        </row>
        <row r="182">
          <cell r="A182" t="str">
            <v>6475 С СЫРОМ Папа может сос ц/о мгс 0.4кг6шт  ОСТАНКИНО</v>
          </cell>
          <cell r="D182">
            <v>7</v>
          </cell>
          <cell r="F182">
            <v>7</v>
          </cell>
        </row>
        <row r="183">
          <cell r="A183" t="str">
            <v>6495 ВЕТЧ.МРАМОРНАЯ в/у срез 0.3кг 6шт_45с  ОСТАНКИНО</v>
          </cell>
          <cell r="D183">
            <v>370</v>
          </cell>
          <cell r="F183">
            <v>370</v>
          </cell>
        </row>
        <row r="184">
          <cell r="A184" t="str">
            <v>6527 ШПИКАЧКИ СОЧНЫЕ ПМ сар б/о мгс 1*3 45с ОСТАНКИНО</v>
          </cell>
          <cell r="D184">
            <v>498.7</v>
          </cell>
          <cell r="F184">
            <v>498.7</v>
          </cell>
        </row>
        <row r="185">
          <cell r="A185" t="str">
            <v>6528 ШПИКАЧКИ СОЧНЫЕ ПМ сар б/о мгс 0.4кг 45с  ОСТАНКИНО</v>
          </cell>
          <cell r="D185">
            <v>41</v>
          </cell>
          <cell r="F185">
            <v>41</v>
          </cell>
        </row>
        <row r="186">
          <cell r="A186" t="str">
            <v>6586 МРАМОРНАЯ И БАЛЫКОВАЯ в/к с/н мгс 1/90 ОСТАНКИНО</v>
          </cell>
          <cell r="D186">
            <v>861</v>
          </cell>
          <cell r="F186">
            <v>861</v>
          </cell>
        </row>
        <row r="187">
          <cell r="A187" t="str">
            <v>6609 С ГОВЯДИНОЙ ПМ сар б/о мгс 0.4кг_45с ОСТАНКИНО</v>
          </cell>
          <cell r="D187">
            <v>90</v>
          </cell>
          <cell r="F187">
            <v>90</v>
          </cell>
        </row>
        <row r="188">
          <cell r="A188" t="str">
            <v>6616 МОЛОЧНЫЕ КЛАССИЧЕСКИЕ сос п/о в/у 0.3кг  ОСТАНКИНО</v>
          </cell>
          <cell r="D188">
            <v>3230</v>
          </cell>
          <cell r="F188">
            <v>3230</v>
          </cell>
        </row>
        <row r="189">
          <cell r="A189" t="str">
            <v>6697 СЕРВЕЛАТ ФИНСКИЙ ПМ в/к в/у 0,35кг 8шт.  ОСТАНКИНО</v>
          </cell>
          <cell r="D189">
            <v>5791</v>
          </cell>
          <cell r="F189">
            <v>5791</v>
          </cell>
        </row>
        <row r="190">
          <cell r="A190" t="str">
            <v>6713 СОЧНЫЙ ГРИЛЬ ПМ сос п/о мгс 0.41кг 8шт.  ОСТАНКИНО</v>
          </cell>
          <cell r="D190">
            <v>2717</v>
          </cell>
          <cell r="F190">
            <v>2717</v>
          </cell>
        </row>
        <row r="191">
          <cell r="A191" t="str">
            <v>6724 МОЛОЧНЫЕ ПМ сос п/о мгс 0.41кг 10шт.  ОСТАНКИНО</v>
          </cell>
          <cell r="D191">
            <v>1044</v>
          </cell>
          <cell r="F191">
            <v>1044</v>
          </cell>
        </row>
        <row r="192">
          <cell r="A192" t="str">
            <v>6765 РУБЛЕНЫЕ сос ц/о мгс 0.36кг 6шт.  ОСТАНКИНО</v>
          </cell>
          <cell r="D192">
            <v>719</v>
          </cell>
          <cell r="F192">
            <v>719</v>
          </cell>
        </row>
        <row r="193">
          <cell r="A193" t="str">
            <v>6785 ВЕНСКАЯ САЛЯМИ п/к в/у 0.33кг 8шт.  ОСТАНКИНО</v>
          </cell>
          <cell r="D193">
            <v>221</v>
          </cell>
          <cell r="F193">
            <v>221</v>
          </cell>
        </row>
        <row r="194">
          <cell r="A194" t="str">
            <v>6787 СЕРВЕЛАТ КРЕМЛЕВСКИЙ в/к в/у 0,33кг 8шт.  ОСТАНКИНО</v>
          </cell>
          <cell r="D194">
            <v>248</v>
          </cell>
          <cell r="F194">
            <v>248</v>
          </cell>
        </row>
        <row r="195">
          <cell r="A195" t="str">
            <v>6793 БАЛЫКОВАЯ в/к в/у 0,33кг 8шт.  ОСТАНКИНО</v>
          </cell>
          <cell r="D195">
            <v>497</v>
          </cell>
          <cell r="F195">
            <v>497</v>
          </cell>
        </row>
        <row r="196">
          <cell r="A196" t="str">
            <v>6829 МОЛОЧНЫЕ КЛАССИЧЕСКИЕ сос п/о мгс 2*4_С  ОСТАНКИНО</v>
          </cell>
          <cell r="D196">
            <v>1425</v>
          </cell>
          <cell r="F196">
            <v>1425</v>
          </cell>
        </row>
        <row r="197">
          <cell r="A197" t="str">
            <v>6837 ФИЛЕЙНЫЕ Папа Может сос ц/о мгс 0.4кг  ОСТАНКИНО</v>
          </cell>
          <cell r="D197">
            <v>1531</v>
          </cell>
          <cell r="F197">
            <v>1531</v>
          </cell>
        </row>
        <row r="198">
          <cell r="A198" t="str">
            <v>6842 ДЫМОВИЦА ИЗ ОКОРОКА к/в мл/к в/у 0,3кг  ОСТАНКИНО</v>
          </cell>
          <cell r="D198">
            <v>235</v>
          </cell>
          <cell r="F198">
            <v>235</v>
          </cell>
        </row>
        <row r="199">
          <cell r="A199" t="str">
            <v>6861 ДОМАШНИЙ РЕЦЕПТ Коровино вар п/о  ОСТАНКИНО</v>
          </cell>
          <cell r="D199">
            <v>182.2</v>
          </cell>
          <cell r="F199">
            <v>182.2</v>
          </cell>
        </row>
        <row r="200">
          <cell r="A200" t="str">
            <v>6866 ВЕТЧ.НЕЖНАЯ Коровино п/о_Маяк  ОСТАНКИНО</v>
          </cell>
          <cell r="D200">
            <v>345.4</v>
          </cell>
          <cell r="F200">
            <v>345.4</v>
          </cell>
        </row>
        <row r="201">
          <cell r="A201" t="str">
            <v>6872 ШАШЛЫК ИЗ СВИНИНЫ зам. ВЕС ОСТАНКИНО</v>
          </cell>
          <cell r="D201">
            <v>6</v>
          </cell>
          <cell r="F201">
            <v>6</v>
          </cell>
        </row>
        <row r="202">
          <cell r="A202" t="str">
            <v>6909 ДЛЯ ДЕТЕЙ сос п/о мгс 0.33кг 8шт.  ОСТАНКИНО</v>
          </cell>
          <cell r="D202">
            <v>1</v>
          </cell>
          <cell r="F202">
            <v>1</v>
          </cell>
        </row>
        <row r="203">
          <cell r="A203" t="str">
            <v>7001 Грудинка Особая Мясной Посол (Панский дворик МХ)  МК</v>
          </cell>
          <cell r="D203">
            <v>1</v>
          </cell>
          <cell r="F203">
            <v>1</v>
          </cell>
        </row>
        <row r="204">
          <cell r="A204" t="str">
            <v>7001 КЛАССИЧЕСКИЕ Папа может сар б/о мгс 1*3  ОСТАНКИНО</v>
          </cell>
          <cell r="D204">
            <v>386.8</v>
          </cell>
          <cell r="F204">
            <v>386.8</v>
          </cell>
        </row>
        <row r="205">
          <cell r="A205" t="str">
            <v>7038 С ГОВЯДИНОЙ ПМ сос п/о мгс 1.5*4  ОСТАНКИНО</v>
          </cell>
          <cell r="D205">
            <v>233.5</v>
          </cell>
          <cell r="F205">
            <v>233.5</v>
          </cell>
        </row>
        <row r="206">
          <cell r="A206" t="str">
            <v>7040 С ИНДЕЙКОЙ ПМ сос ц/о в/у 1/270 8шт.  ОСТАНКИНО</v>
          </cell>
          <cell r="D206">
            <v>255</v>
          </cell>
          <cell r="F206">
            <v>255</v>
          </cell>
        </row>
        <row r="207">
          <cell r="A207" t="str">
            <v>7059 ШПИКАЧКИ СОЧНЫЕ С БЕК. п/о мгс 0.3кг_60с  ОСТАНКИНО</v>
          </cell>
          <cell r="D207">
            <v>417</v>
          </cell>
          <cell r="F207">
            <v>417</v>
          </cell>
        </row>
        <row r="208">
          <cell r="A208" t="str">
            <v>7064 СОЧНЫЕ ПМ сос п/о в/у 1/350 8 шт_50с ОСТАНКИНО</v>
          </cell>
          <cell r="D208">
            <v>5</v>
          </cell>
          <cell r="F208">
            <v>5</v>
          </cell>
        </row>
        <row r="209">
          <cell r="A209" t="str">
            <v>7066 СОЧНЫЕ ПМ сос п/о мгс 0.41кг 10шт_50с  ОСТАНКИНО</v>
          </cell>
          <cell r="D209">
            <v>9395</v>
          </cell>
          <cell r="F209">
            <v>9395</v>
          </cell>
        </row>
        <row r="210">
          <cell r="A210" t="str">
            <v>7070 СОЧНЫЕ ПМ сос п/о мгс 1.5*4_А_50с  ОСТАНКИНО</v>
          </cell>
          <cell r="D210">
            <v>5806.2420000000002</v>
          </cell>
          <cell r="F210">
            <v>5806.2420000000002</v>
          </cell>
        </row>
        <row r="211">
          <cell r="A211" t="str">
            <v>7073 МОЛОЧ.ПРЕМИУМ ПМ сос п/о в/у 1/350_50с  ОСТАНКИНО</v>
          </cell>
          <cell r="D211">
            <v>2635</v>
          </cell>
          <cell r="F211">
            <v>2635</v>
          </cell>
        </row>
        <row r="212">
          <cell r="A212" t="str">
            <v>7074 МОЛОЧ.ПРЕМИУМ ПМ сос п/о мгс 0.6кг_50с  ОСТАНКИНО</v>
          </cell>
          <cell r="D212">
            <v>146</v>
          </cell>
          <cell r="F212">
            <v>146</v>
          </cell>
        </row>
        <row r="213">
          <cell r="A213" t="str">
            <v>7075 МОЛОЧ.ПРЕМИУМ ПМ сос п/о мгс 1.5*4_О_50с  ОСТАНКИНО</v>
          </cell>
          <cell r="D213">
            <v>155.19999999999999</v>
          </cell>
          <cell r="F213">
            <v>155.19999999999999</v>
          </cell>
        </row>
        <row r="214">
          <cell r="A214" t="str">
            <v>7077 МЯСНЫЕ С ГОВЯД.ПМ сос п/о мгс 0.4кг_50с  ОСТАНКИНО</v>
          </cell>
          <cell r="D214">
            <v>2716</v>
          </cell>
          <cell r="F214">
            <v>2716</v>
          </cell>
        </row>
        <row r="215">
          <cell r="A215" t="str">
            <v>7080 СЛИВОЧНЫЕ ПМ сос п/о мгс 0.41кг 10шт. 50с  ОСТАНКИНО</v>
          </cell>
          <cell r="D215">
            <v>4931</v>
          </cell>
          <cell r="F215">
            <v>4931</v>
          </cell>
        </row>
        <row r="216">
          <cell r="A216" t="str">
            <v>7082 СЛИВОЧНЫЕ ПМ сос п/о мгс 1.5*4_50с  ОСТАНКИНО</v>
          </cell>
          <cell r="D216">
            <v>206.8</v>
          </cell>
          <cell r="F216">
            <v>206.8</v>
          </cell>
        </row>
        <row r="217">
          <cell r="A217" t="str">
            <v>7087 ШПИК С ЧЕСНОК.И ПЕРЦЕМ к/в в/у 0.3кг_50с  ОСТАНКИНО</v>
          </cell>
          <cell r="D217">
            <v>440</v>
          </cell>
          <cell r="F217">
            <v>440</v>
          </cell>
        </row>
        <row r="218">
          <cell r="A218" t="str">
            <v>7090 СВИНИНА ПО-ДОМ. к/в мл/к в/у 0.3кг_50с  ОСТАНКИНО</v>
          </cell>
          <cell r="D218">
            <v>938</v>
          </cell>
          <cell r="F218">
            <v>938</v>
          </cell>
        </row>
        <row r="219">
          <cell r="A219" t="str">
            <v>7092 БЕКОН Папа может с/к с/н в/у 1/140_50с  ОСТАНКИНО</v>
          </cell>
          <cell r="D219">
            <v>1501</v>
          </cell>
          <cell r="F219">
            <v>1501</v>
          </cell>
        </row>
        <row r="220">
          <cell r="A220" t="str">
            <v>7105 МИЛАНО с/к с/н мгс 1/90 12шт.  ОСТАНКИНО</v>
          </cell>
          <cell r="D220">
            <v>31</v>
          </cell>
          <cell r="F220">
            <v>31</v>
          </cell>
        </row>
        <row r="221">
          <cell r="A221" t="str">
            <v>7106 ТОСКАНО с/к с/н мгс 1/90 12шт.  ОСТАНКИНО</v>
          </cell>
          <cell r="D221">
            <v>77</v>
          </cell>
          <cell r="F221">
            <v>77</v>
          </cell>
        </row>
        <row r="222">
          <cell r="A222" t="str">
            <v>7107 САН-РЕМО с/в с/н мгс 1/90 12шт.  ОСТАНКИНО</v>
          </cell>
          <cell r="D222">
            <v>80</v>
          </cell>
          <cell r="F222">
            <v>80</v>
          </cell>
        </row>
        <row r="223">
          <cell r="A223" t="str">
            <v>7147 САЛЬЧИЧОН Останкино с/к в/у 1/220 8шт.  ОСТАНКИНО</v>
          </cell>
          <cell r="D223">
            <v>137</v>
          </cell>
          <cell r="F223">
            <v>137</v>
          </cell>
        </row>
        <row r="224">
          <cell r="A224" t="str">
            <v>7149 БАЛЫКОВАЯ Коровино п/к в/у 0.84кг_50с  ОСТАНКИНО</v>
          </cell>
          <cell r="D224">
            <v>48</v>
          </cell>
          <cell r="F224">
            <v>48</v>
          </cell>
        </row>
        <row r="225">
          <cell r="A225" t="str">
            <v>7150 САЛЬЧИЧОН Папа может с/к в/у ОСТАНКИНО</v>
          </cell>
          <cell r="D225">
            <v>19.8</v>
          </cell>
          <cell r="F225">
            <v>19.8</v>
          </cell>
        </row>
        <row r="226">
          <cell r="A226" t="str">
            <v>7154 СЕРВЕЛАТ ЗЕРНИСТЫЙ ПМ в/к в/у 0.35кг_50с  ОСТАНКИНО</v>
          </cell>
          <cell r="D226">
            <v>3923</v>
          </cell>
          <cell r="F226">
            <v>3923</v>
          </cell>
        </row>
        <row r="227">
          <cell r="A227" t="str">
            <v>7166 СЕРВЕЛТ ОХОТНИЧИЙ ПМ в/к в/у_50с  ОСТАНКИНО</v>
          </cell>
          <cell r="D227">
            <v>551.1</v>
          </cell>
          <cell r="F227">
            <v>551.1</v>
          </cell>
        </row>
        <row r="228">
          <cell r="A228" t="str">
            <v>7169 СЕРВЕЛАТ ОХОТНИЧИЙ ПМ в/к в/у 0.35кг_50с  ОСТАНКИНО</v>
          </cell>
          <cell r="D228">
            <v>4460</v>
          </cell>
          <cell r="F228">
            <v>4460</v>
          </cell>
        </row>
        <row r="229">
          <cell r="A229" t="str">
            <v>7187 ГРУДИНКА ПРЕМИУМ к/в мл/к в/у 0,3кг_50с ОСТАНКИНО</v>
          </cell>
          <cell r="D229">
            <v>1012</v>
          </cell>
          <cell r="F229">
            <v>1012</v>
          </cell>
        </row>
        <row r="230">
          <cell r="A230" t="str">
            <v>7226 ЧОРИЗО ПРЕМИУМ Останкино с/к в/у 1/180  ОСТАНКИНО</v>
          </cell>
          <cell r="D230">
            <v>3</v>
          </cell>
          <cell r="F230">
            <v>3</v>
          </cell>
        </row>
        <row r="231">
          <cell r="A231" t="str">
            <v>7227 САЛЯМИ ФИНСКАЯ Папа может с/к в/у 1/180  ОСТАНКИНО</v>
          </cell>
          <cell r="D231">
            <v>74</v>
          </cell>
          <cell r="F231">
            <v>74</v>
          </cell>
        </row>
        <row r="232">
          <cell r="A232" t="str">
            <v>7231 КЛАССИЧЕСКАЯ ПМ вар п/о 0,3кг 8шт_209к ОСТАНКИНО</v>
          </cell>
          <cell r="D232">
            <v>1636</v>
          </cell>
          <cell r="F232">
            <v>1636</v>
          </cell>
        </row>
        <row r="233">
          <cell r="A233" t="str">
            <v>7232 БОЯNСКАЯ ПМ п/к в/у 0,28кг 8шт_209к ОСТАНКИНО</v>
          </cell>
          <cell r="D233">
            <v>1894</v>
          </cell>
          <cell r="F233">
            <v>1894</v>
          </cell>
        </row>
        <row r="234">
          <cell r="A234" t="str">
            <v>7235 ВЕТЧ.КЛАССИЧЕСКАЯ ПМ п/о 0,35кг 8шт_209к ОСТАНКИНО</v>
          </cell>
          <cell r="D234">
            <v>40</v>
          </cell>
          <cell r="F234">
            <v>40</v>
          </cell>
        </row>
        <row r="235">
          <cell r="A235" t="str">
            <v>7236 СЕРВЕЛАТ КАРЕЛЬСКИЙ в/к в/у 0,28кг_209к ОСТАНКИНО</v>
          </cell>
          <cell r="D235">
            <v>4018</v>
          </cell>
          <cell r="F235">
            <v>4018</v>
          </cell>
        </row>
        <row r="236">
          <cell r="A236" t="str">
            <v>7241 САЛЯМИ Папа может п/к в/у 0,28кг_209к ОСТАНКИНО</v>
          </cell>
          <cell r="D236">
            <v>1175</v>
          </cell>
          <cell r="F236">
            <v>1175</v>
          </cell>
        </row>
        <row r="237">
          <cell r="A237" t="str">
            <v>7245 ВЕТЧ.ФИЛЕЙНАЯ ПМ п/о 0,4кг 8шт ОСТАНКИНО</v>
          </cell>
          <cell r="D237">
            <v>176</v>
          </cell>
          <cell r="F237">
            <v>176</v>
          </cell>
        </row>
        <row r="238">
          <cell r="A238" t="str">
            <v>7276 СЛИВОЧНЫЕ ПМ сос п/о мгс 0,3кг 7шт ОСТАНКИНО</v>
          </cell>
          <cell r="D238">
            <v>8</v>
          </cell>
          <cell r="F238">
            <v>8</v>
          </cell>
        </row>
        <row r="239">
          <cell r="A239" t="str">
            <v>7284 ДЛЯ ДЕТЕЙ сос п/о мгс 0,33кг 6шт  ОСТАНКИНО</v>
          </cell>
          <cell r="D239">
            <v>303</v>
          </cell>
          <cell r="F239">
            <v>303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236</v>
          </cell>
          <cell r="F240">
            <v>236</v>
          </cell>
        </row>
        <row r="241">
          <cell r="A241" t="str">
            <v>8391 Сыр творожный с зеленью 60% Папа может 140 гр.  ОСТАНКИНО</v>
          </cell>
          <cell r="D241">
            <v>92</v>
          </cell>
          <cell r="F241">
            <v>92</v>
          </cell>
        </row>
        <row r="242">
          <cell r="A242" t="str">
            <v>8398 Сыр ПАПА МОЖЕТ "Тильзитер" 45% 180 г  ОСТАНКИНО</v>
          </cell>
          <cell r="D242">
            <v>429</v>
          </cell>
          <cell r="F242">
            <v>429</v>
          </cell>
        </row>
        <row r="243">
          <cell r="A243" t="str">
            <v>8411 Сыр ПАПА МОЖЕТ "Гауда Голд" 45% 180 г  ОСТАНКИНО</v>
          </cell>
          <cell r="D243">
            <v>407</v>
          </cell>
          <cell r="F243">
            <v>407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1080</v>
          </cell>
          <cell r="F244">
            <v>1080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45</v>
          </cell>
          <cell r="F245">
            <v>45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31</v>
          </cell>
          <cell r="F246">
            <v>31</v>
          </cell>
        </row>
        <row r="247">
          <cell r="A247" t="str">
            <v>8452 Плавленый Сыр колбасный копченый 40% СТМ "ПапаМожет" 400 гр  ОСТАНКИНО</v>
          </cell>
          <cell r="D247">
            <v>2</v>
          </cell>
          <cell r="F247">
            <v>2</v>
          </cell>
        </row>
        <row r="248">
          <cell r="A248" t="str">
            <v>8452 Сыр колбасный копченый Папа Может 400 гр  ОСТАНКИНО</v>
          </cell>
          <cell r="D248">
            <v>13</v>
          </cell>
          <cell r="F248">
            <v>13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1046</v>
          </cell>
          <cell r="F249">
            <v>1046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12</v>
          </cell>
          <cell r="F250">
            <v>12</v>
          </cell>
        </row>
        <row r="251">
          <cell r="A251" t="str">
            <v>8572 Сыр Папа Может "Гауда Голд", 45% брусок ВЕС ОСТАНКИНО</v>
          </cell>
          <cell r="D251">
            <v>2.9</v>
          </cell>
          <cell r="F251">
            <v>2.9</v>
          </cell>
        </row>
        <row r="252">
          <cell r="A252" t="str">
            <v>8619 Сыр Папа Может "Тильзитер", 45% брусок ВЕС   ОСТАНКИНО</v>
          </cell>
          <cell r="D252">
            <v>21.28</v>
          </cell>
          <cell r="F252">
            <v>21.28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26</v>
          </cell>
          <cell r="F253">
            <v>26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115</v>
          </cell>
          <cell r="F254">
            <v>115</v>
          </cell>
        </row>
        <row r="255">
          <cell r="A255" t="str">
            <v>8831 Сыр ПАПА МОЖЕТ "Министерский" 180гр, 45 %  ОСТАНКИНО</v>
          </cell>
          <cell r="D255">
            <v>145</v>
          </cell>
          <cell r="F255">
            <v>145</v>
          </cell>
        </row>
        <row r="256">
          <cell r="A256" t="str">
            <v>8855 Сыр ПАПА МОЖЕТ "Папин завтрак" 180гр, 45 %  ОСТАНКИНО</v>
          </cell>
          <cell r="D256">
            <v>36</v>
          </cell>
          <cell r="F256">
            <v>36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199</v>
          </cell>
          <cell r="F257">
            <v>199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327</v>
          </cell>
          <cell r="F258">
            <v>327</v>
          </cell>
        </row>
        <row r="259">
          <cell r="A259" t="str">
            <v>Балыковая с/к 200 гр. срез "Эликатессе" термоформ.пак.  СПК</v>
          </cell>
          <cell r="D259">
            <v>229</v>
          </cell>
          <cell r="F259">
            <v>229</v>
          </cell>
        </row>
        <row r="260">
          <cell r="A260" t="str">
            <v>БОНУС МОЛОЧНЫЕ КЛАССИЧЕСКИЕ сос п/о в/у 0.3кг (6084)  ОСТАНКИНО</v>
          </cell>
          <cell r="D260">
            <v>99</v>
          </cell>
          <cell r="F260">
            <v>99</v>
          </cell>
        </row>
        <row r="261">
          <cell r="A261" t="str">
            <v>БОНУС МОЛОЧНЫЕ КЛАССИЧЕСКИЕ сос п/о мгс 2*4_С (4980)  ОСТАНКИНО</v>
          </cell>
          <cell r="D261">
            <v>40</v>
          </cell>
          <cell r="F261">
            <v>40</v>
          </cell>
        </row>
        <row r="262">
          <cell r="A262" t="str">
            <v>БОНУС СОЧНЫЕ Папа может сос п/о мгс 1.5*4 (6954)  ОСТАНКИНО</v>
          </cell>
          <cell r="D262">
            <v>506.5</v>
          </cell>
          <cell r="F262">
            <v>506.5</v>
          </cell>
        </row>
        <row r="263">
          <cell r="A263" t="str">
            <v>БОНУС СОЧНЫЕ сос п/о мгс 0.41кг_UZ (6087)  ОСТАНКИНО</v>
          </cell>
          <cell r="D263">
            <v>341</v>
          </cell>
          <cell r="F263">
            <v>341</v>
          </cell>
        </row>
        <row r="264">
          <cell r="A264" t="str">
            <v>БОНУС_283  Сосиски Сочинки, ВЕС, ТМ Стародворье ПОКОМ</v>
          </cell>
          <cell r="D264">
            <v>1.3</v>
          </cell>
          <cell r="F264">
            <v>1.3</v>
          </cell>
        </row>
        <row r="265">
          <cell r="A265" t="str">
            <v>БОНУС_305  Колбаса Сервелат Мясорубский с мелкорубленным окороком в/у  ТМ Стародворье ВЕС   ПОКОМ</v>
          </cell>
          <cell r="F265">
            <v>0.8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D266">
            <v>10</v>
          </cell>
          <cell r="F266">
            <v>670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D267">
            <v>30</v>
          </cell>
          <cell r="F267">
            <v>2618</v>
          </cell>
        </row>
        <row r="268">
          <cell r="A268" t="str">
            <v>Бутербродная вареная 0,47 кг шт.  СПК</v>
          </cell>
          <cell r="D268">
            <v>68</v>
          </cell>
          <cell r="F268">
            <v>68</v>
          </cell>
        </row>
        <row r="269">
          <cell r="A269" t="str">
            <v>Вацлавская п/к (черева) 390 гр.шт. термоус.пак  СПК</v>
          </cell>
          <cell r="D269">
            <v>41</v>
          </cell>
          <cell r="F269">
            <v>41</v>
          </cell>
        </row>
        <row r="270">
          <cell r="A270" t="str">
            <v>ВЫВЕДЕНА  Пельмени Со свининой и говядиной Любимая ложка 1,0 кг  ПОКОМ</v>
          </cell>
          <cell r="D270">
            <v>1</v>
          </cell>
          <cell r="F270">
            <v>1</v>
          </cell>
        </row>
        <row r="271">
          <cell r="A271" t="str">
            <v>Готовые бельмеши сочные с мясом ТМ Горячая штучка 0,3кг зам  ПОКОМ</v>
          </cell>
          <cell r="D271">
            <v>17</v>
          </cell>
          <cell r="F271">
            <v>303</v>
          </cell>
        </row>
        <row r="272">
          <cell r="A272" t="str">
            <v>Готовые чебупели острые с мясом 0,24кг ТМ Горячая штучка  ПОКОМ</v>
          </cell>
          <cell r="D272">
            <v>65</v>
          </cell>
          <cell r="F272">
            <v>512</v>
          </cell>
        </row>
        <row r="273">
          <cell r="A273" t="str">
            <v>Готовые чебупели острые с мясом Горячая штучка 0,3 кг зам  ПОКОМ</v>
          </cell>
          <cell r="D273">
            <v>17</v>
          </cell>
          <cell r="F273">
            <v>17</v>
          </cell>
        </row>
        <row r="274">
          <cell r="A274" t="str">
            <v>Готовые чебупели с ветчиной и сыром Горячая штучка 0,3кг зам  ПОКОМ</v>
          </cell>
          <cell r="D274">
            <v>35</v>
          </cell>
          <cell r="F274">
            <v>37</v>
          </cell>
        </row>
        <row r="275">
          <cell r="A275" t="str">
            <v>Готовые чебупели с ветчиной и сыром ТМ Горячая штучка флоу-пак 0,24 кг.  ПОКОМ</v>
          </cell>
          <cell r="D275">
            <v>2818</v>
          </cell>
          <cell r="F275">
            <v>4005</v>
          </cell>
        </row>
        <row r="276">
          <cell r="A276" t="str">
            <v>Готовые чебупели с мясом ТМ Горячая штучка Без свинины 0,3 кг ПОКОМ</v>
          </cell>
          <cell r="D276">
            <v>2</v>
          </cell>
          <cell r="F276">
            <v>2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12</v>
          </cell>
          <cell r="F277">
            <v>16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2821</v>
          </cell>
          <cell r="F278">
            <v>4266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39</v>
          </cell>
          <cell r="F279">
            <v>513</v>
          </cell>
        </row>
        <row r="280">
          <cell r="A280" t="str">
            <v>Грудинка По-московски в/к 2,0 кг. термоус.пак. СПК</v>
          </cell>
          <cell r="D280">
            <v>20.901</v>
          </cell>
          <cell r="F280">
            <v>20.901</v>
          </cell>
        </row>
        <row r="281">
          <cell r="A281" t="str">
            <v>Гуцульская с/к "КолбасГрад" 160 гр.шт. термоус. пак  СПК</v>
          </cell>
          <cell r="D281">
            <v>167</v>
          </cell>
          <cell r="F281">
            <v>167</v>
          </cell>
        </row>
        <row r="282">
          <cell r="A282" t="str">
            <v>Дельгаро с/в "Эликатессе" 140 гр.шт.  СПК</v>
          </cell>
          <cell r="D282">
            <v>117</v>
          </cell>
          <cell r="F282">
            <v>117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291</v>
          </cell>
          <cell r="F283">
            <v>291</v>
          </cell>
        </row>
        <row r="284">
          <cell r="A284" t="str">
            <v>Докторская вареная в/с 0,47 кг шт.  СПК</v>
          </cell>
          <cell r="D284">
            <v>50</v>
          </cell>
          <cell r="F284">
            <v>50</v>
          </cell>
        </row>
        <row r="285">
          <cell r="A285" t="str">
            <v>Докторская вареная термоус.пак. "Высокий вкус"  СПК</v>
          </cell>
          <cell r="D285">
            <v>243.5</v>
          </cell>
          <cell r="F285">
            <v>243.5</v>
          </cell>
        </row>
        <row r="286">
          <cell r="A286" t="str">
            <v>ЖАР-ладушки с клубникой и вишней ТМ Стародворье 0,2 кг ПОКОМ</v>
          </cell>
          <cell r="D286">
            <v>17</v>
          </cell>
          <cell r="F286">
            <v>69</v>
          </cell>
        </row>
        <row r="287">
          <cell r="A287" t="str">
            <v>ЖАР-ладушки с мясом 0,2кг ТМ Стародворье  ПОКОМ</v>
          </cell>
          <cell r="D287">
            <v>32</v>
          </cell>
          <cell r="F287">
            <v>353</v>
          </cell>
        </row>
        <row r="288">
          <cell r="A288" t="str">
            <v>ЖАР-ладушки с яблоком и грушей ТМ Стародворье 0,2 кг. ПОКОМ</v>
          </cell>
          <cell r="D288">
            <v>3</v>
          </cell>
          <cell r="F288">
            <v>32</v>
          </cell>
        </row>
        <row r="289">
          <cell r="A289" t="str">
            <v>К798 Сыч/Прод Коровино Российский 50% 200г НОВАЯ СЗМЖ  ОСТАНКИНО</v>
          </cell>
          <cell r="D289">
            <v>1792</v>
          </cell>
          <cell r="F289">
            <v>1792</v>
          </cell>
        </row>
        <row r="290">
          <cell r="A290" t="str">
            <v>К801 Сыч/Прод Коровино Тильзитер 50% 200г НОВАЯ СЗМЖ  ОСТАНКИНО</v>
          </cell>
          <cell r="D290">
            <v>1748</v>
          </cell>
          <cell r="F290">
            <v>1748</v>
          </cell>
        </row>
        <row r="291">
          <cell r="A291" t="str">
            <v>К811 Сыч/Прод Коровино Российский Оригин 50% ВЕС НОВАЯ (5 кг)  ОСТАНКИНО</v>
          </cell>
          <cell r="D291">
            <v>220</v>
          </cell>
          <cell r="F291">
            <v>220</v>
          </cell>
        </row>
        <row r="292">
          <cell r="A292" t="str">
            <v>К825 Сыч/Прод Коровино Тильзитер Оригин 50% ВЕС НОВАЯ (5 кг брус) СЗМЖ  ОСТАНКИНО</v>
          </cell>
          <cell r="D292">
            <v>210.2</v>
          </cell>
          <cell r="F292">
            <v>210.2</v>
          </cell>
        </row>
        <row r="293">
          <cell r="A293" t="str">
            <v>Карбонад Юбилейный термоус.пак.  СПК</v>
          </cell>
          <cell r="D293">
            <v>84.7</v>
          </cell>
          <cell r="F293">
            <v>86.287999999999997</v>
          </cell>
        </row>
        <row r="294">
          <cell r="A294" t="str">
            <v>Классическая вареная 400 гр.шт.  СПК</v>
          </cell>
          <cell r="D294">
            <v>9</v>
          </cell>
          <cell r="F294">
            <v>9</v>
          </cell>
        </row>
        <row r="295">
          <cell r="A295" t="str">
            <v>Классическая с/к 80 гр.шт.нар. (лоток с ср.защ.атм.)  СПК</v>
          </cell>
          <cell r="D295">
            <v>185</v>
          </cell>
          <cell r="F295">
            <v>185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1130</v>
          </cell>
          <cell r="F296">
            <v>1150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924</v>
          </cell>
          <cell r="F297">
            <v>944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209</v>
          </cell>
          <cell r="F298">
            <v>229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7</v>
          </cell>
          <cell r="F299">
            <v>23</v>
          </cell>
        </row>
        <row r="300">
          <cell r="A300" t="str">
            <v>Круггетсы с сырным соусом ТМ Горячая штучка ТС Круггетсы флоу-пак 0,2 кг  ПОКОМ</v>
          </cell>
          <cell r="D300">
            <v>89</v>
          </cell>
          <cell r="F300">
            <v>772</v>
          </cell>
        </row>
        <row r="301">
          <cell r="A301" t="str">
            <v>Круггетсы с чесночным соусом ТМ Горячая штучка 0,25 кг зам  ПОКОМ</v>
          </cell>
          <cell r="D301">
            <v>1</v>
          </cell>
          <cell r="F301">
            <v>2</v>
          </cell>
        </row>
        <row r="302">
          <cell r="A302" t="str">
            <v>Круггетсы сочные ТМ Горячая штучка ТС Круггетсы 0,25 кг зам  ПОКОМ</v>
          </cell>
          <cell r="D302">
            <v>3</v>
          </cell>
          <cell r="F302">
            <v>6</v>
          </cell>
        </row>
        <row r="303">
          <cell r="A303" t="str">
            <v>Круггетсы сочные ТМ Горячая штучка ТС Круггетсы флоу-пак 0,2 кг.  ПОКОМ</v>
          </cell>
          <cell r="D303">
            <v>2478</v>
          </cell>
          <cell r="F303">
            <v>3124</v>
          </cell>
        </row>
        <row r="304">
          <cell r="A304" t="str">
            <v>Ла Фаворте с/в "Эликатессе" 140 гр.шт.  СПК</v>
          </cell>
          <cell r="D304">
            <v>169</v>
          </cell>
          <cell r="F304">
            <v>169</v>
          </cell>
        </row>
        <row r="305">
          <cell r="A305" t="str">
            <v>Ливерная Печеночная "Просто выгодно" 0,3 кг.шт.  СПК</v>
          </cell>
          <cell r="D305">
            <v>13</v>
          </cell>
          <cell r="F305">
            <v>13</v>
          </cell>
        </row>
        <row r="306">
          <cell r="A306" t="str">
            <v>Ливерная Печеночная 250 гр.шт.  СПК</v>
          </cell>
          <cell r="D306">
            <v>37</v>
          </cell>
          <cell r="F306">
            <v>37</v>
          </cell>
        </row>
        <row r="307">
          <cell r="A307" t="str">
            <v>Любительская вареная термоус.пак. "Высокий вкус"  СПК</v>
          </cell>
          <cell r="D307">
            <v>131.9</v>
          </cell>
          <cell r="F307">
            <v>131.9</v>
          </cell>
        </row>
        <row r="308">
          <cell r="A308" t="str">
            <v>Мини-сосиски в тесте "Фрайпики" 3,7кг ВЕС,  ПОКОМ</v>
          </cell>
          <cell r="D308">
            <v>7.4</v>
          </cell>
          <cell r="F308">
            <v>7.4</v>
          </cell>
        </row>
        <row r="309">
          <cell r="A309" t="str">
            <v>Мини-сосиски в тесте "Фрайпики" 3,7кг ВЕС, ТМ Зареченские  ПОКОМ</v>
          </cell>
          <cell r="D309">
            <v>3.7</v>
          </cell>
          <cell r="F309">
            <v>3.7</v>
          </cell>
        </row>
        <row r="310">
          <cell r="A310" t="str">
            <v>Мини-сосиски в тесте 3,7кг ВЕС заморож. ТМ Зареченские  ПОКОМ</v>
          </cell>
          <cell r="D310">
            <v>51.8</v>
          </cell>
          <cell r="F310">
            <v>323.202</v>
          </cell>
        </row>
        <row r="311">
          <cell r="A311" t="str">
            <v>Мини-чебуречки с мясом ВЕС 5,5кг ТМ Зареченские  ПОКОМ</v>
          </cell>
          <cell r="D311">
            <v>5.5</v>
          </cell>
          <cell r="F311">
            <v>99</v>
          </cell>
        </row>
        <row r="312">
          <cell r="A312" t="str">
            <v>Мини-шарики с курочкой и сыром ТМ Зареченские ВЕС  ПОКОМ</v>
          </cell>
          <cell r="D312">
            <v>39</v>
          </cell>
          <cell r="F312">
            <v>312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1025</v>
          </cell>
          <cell r="F313">
            <v>3661</v>
          </cell>
        </row>
        <row r="314">
          <cell r="A314" t="str">
            <v>Наггетсы Нагетосы Сочная курочка ТМ Горячая штучка 0,25 кг зам  ПОКОМ</v>
          </cell>
          <cell r="D314">
            <v>746</v>
          </cell>
          <cell r="F314">
            <v>2759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940</v>
          </cell>
          <cell r="F315">
            <v>3425</v>
          </cell>
        </row>
        <row r="316">
          <cell r="A316" t="str">
            <v>Наггетсы с куриным филе и сыром ТМ Вязанка 0,25 кг ПОКОМ</v>
          </cell>
          <cell r="D316">
            <v>944</v>
          </cell>
          <cell r="F316">
            <v>2971</v>
          </cell>
        </row>
        <row r="317">
          <cell r="A317" t="str">
            <v>Наггетсы Хрустящие 0,3кг ТМ Зареченские  ПОКОМ</v>
          </cell>
          <cell r="D317">
            <v>2</v>
          </cell>
          <cell r="F317">
            <v>15</v>
          </cell>
        </row>
        <row r="318">
          <cell r="A318" t="str">
            <v>Наггетсы Хрустящие ТМ Зареченские. ВЕС ПОКОМ</v>
          </cell>
          <cell r="D318">
            <v>254</v>
          </cell>
          <cell r="F318">
            <v>2257</v>
          </cell>
        </row>
        <row r="319">
          <cell r="A319" t="str">
            <v>Наггетсы Хрустящие ТМ Стародворье с сочной курочкой 0,23 кг  ПОКОМ</v>
          </cell>
          <cell r="D319">
            <v>69</v>
          </cell>
          <cell r="F319">
            <v>331</v>
          </cell>
        </row>
        <row r="320">
          <cell r="A320" t="str">
            <v>Оригинальная с перцем с/к  СПК</v>
          </cell>
          <cell r="D320">
            <v>175.78</v>
          </cell>
          <cell r="F320">
            <v>175.78</v>
          </cell>
        </row>
        <row r="321">
          <cell r="A321" t="str">
            <v>Паштет печеночный 140 гр.шт.  СПК</v>
          </cell>
          <cell r="D321">
            <v>52</v>
          </cell>
          <cell r="F321">
            <v>52</v>
          </cell>
        </row>
        <row r="322">
          <cell r="A322" t="str">
            <v>Пекерсы с индейкой в сливочном соусе ТМ Горячая штучка 0,25 кг зам  ПОКОМ</v>
          </cell>
          <cell r="D322">
            <v>53</v>
          </cell>
          <cell r="F322">
            <v>699</v>
          </cell>
        </row>
        <row r="323">
          <cell r="A323" t="str">
            <v>Пельмени Grandmeni с говядиной и свининой 0,7кг ТМ Горячая штучка  ПОКОМ</v>
          </cell>
          <cell r="D323">
            <v>41</v>
          </cell>
          <cell r="F323">
            <v>261</v>
          </cell>
        </row>
        <row r="324">
          <cell r="A324" t="str">
            <v>Пельмени Бигбули #МЕГАВКУСИЩЕ с сочной грудинкой ТМ Горячая штучка 0,4 кг. ПОКОМ</v>
          </cell>
          <cell r="D324">
            <v>23</v>
          </cell>
          <cell r="F324">
            <v>136</v>
          </cell>
        </row>
        <row r="325">
          <cell r="A325" t="str">
            <v>Пельмени Бигбули #МЕГАВКУСИЩЕ с сочной грудинкой ТМ Горячая штучка 0,7 кг. ПОКОМ</v>
          </cell>
          <cell r="D325">
            <v>73</v>
          </cell>
          <cell r="F325">
            <v>609</v>
          </cell>
        </row>
        <row r="326">
          <cell r="A326" t="str">
            <v>Пельмени Бигбули с мясом ТМ Горячая штучка. флоу-пак сфера 0,4 кг. ПОКОМ</v>
          </cell>
          <cell r="D326">
            <v>8</v>
          </cell>
          <cell r="F326">
            <v>162</v>
          </cell>
        </row>
        <row r="327">
          <cell r="A327" t="str">
            <v>Пельмени Бигбули с мясом ТМ Горячая штучка. флоу-пак сфера 0,7 кг ПОКОМ</v>
          </cell>
          <cell r="D327">
            <v>572</v>
          </cell>
          <cell r="F327">
            <v>1753</v>
          </cell>
        </row>
        <row r="328">
          <cell r="A328" t="str">
            <v>Пельмени Бигбули со сливочным маслом ТМ Горячая штучка, флоу-пак сфера 0,4. ПОКОМ</v>
          </cell>
          <cell r="D328">
            <v>23</v>
          </cell>
          <cell r="F328">
            <v>44</v>
          </cell>
        </row>
        <row r="329">
          <cell r="A329" t="str">
            <v>Пельмени Бигбули со сливочным маслом ТМ Горячая штучка, флоу-пак сфера 0,7. ПОКОМ</v>
          </cell>
          <cell r="D329">
            <v>103</v>
          </cell>
          <cell r="F329">
            <v>1149</v>
          </cell>
        </row>
        <row r="330">
          <cell r="A330" t="str">
            <v>Пельмени Бульмени мини с мясом и оливковым маслом 0,7 кг ТМ Горячая штучка  ПОКОМ</v>
          </cell>
          <cell r="D330">
            <v>59</v>
          </cell>
          <cell r="F330">
            <v>612</v>
          </cell>
        </row>
        <row r="331">
          <cell r="A331" t="str">
            <v>Пельмени Бульмени по-сибирски с говядиной и свининой ТМ Горячая штучка 0,8 кг ПОКОМ</v>
          </cell>
          <cell r="D331">
            <v>102</v>
          </cell>
          <cell r="F331">
            <v>660</v>
          </cell>
        </row>
        <row r="332">
          <cell r="A332" t="str">
            <v>Пельмени Бульмени с говядиной и свининой Горячая шт. 0,9 кг  ПОКОМ</v>
          </cell>
          <cell r="D332">
            <v>8</v>
          </cell>
          <cell r="F332">
            <v>8</v>
          </cell>
        </row>
        <row r="333">
          <cell r="A333" t="str">
            <v>Пельмени Бульмени с говядиной и свининой Горячая штучка 0,43  ПОКОМ</v>
          </cell>
          <cell r="D333">
            <v>10</v>
          </cell>
          <cell r="F333">
            <v>10</v>
          </cell>
        </row>
        <row r="334">
          <cell r="A334" t="str">
            <v>Пельмени Бульмени с говядиной и свининой Наваристые 2,7кг Горячая штучка ВЕС  ПОКОМ</v>
          </cell>
          <cell r="F334">
            <v>7.7</v>
          </cell>
        </row>
        <row r="335">
          <cell r="A335" t="str">
            <v>Пельмени Бульмени с говядиной и свининой Наваристые 5кг Горячая штучка ВЕС  ПОКОМ</v>
          </cell>
          <cell r="D335">
            <v>206</v>
          </cell>
          <cell r="F335">
            <v>2372</v>
          </cell>
        </row>
        <row r="336">
          <cell r="A336" t="str">
            <v>Пельмени Бульмени с говядиной и свининой Сев.кол ТМ Горячая штучка флоу-пак сфера 0,7 кг  ПОКОМ</v>
          </cell>
          <cell r="D336">
            <v>14</v>
          </cell>
          <cell r="F336">
            <v>34</v>
          </cell>
        </row>
        <row r="337">
          <cell r="A337" t="str">
            <v>Пельмени Бульмени с говядиной и свининой ТМ Горячая штучка. флоу-пак сфера 0,4 кг ПОКОМ</v>
          </cell>
          <cell r="D337">
            <v>151</v>
          </cell>
          <cell r="F337">
            <v>1413</v>
          </cell>
        </row>
        <row r="338">
          <cell r="A338" t="str">
            <v>Пельмени Бульмени с говядиной и свининой ТМ Горячая штучка. флоу-пак сфера 0,7 кг ПОКОМ</v>
          </cell>
          <cell r="D338">
            <v>1761</v>
          </cell>
          <cell r="F338">
            <v>4106</v>
          </cell>
        </row>
        <row r="339">
          <cell r="A339" t="str">
            <v>Пельмени Бульмени со сливочным маслом ТМ Горячая штучка. флоу-пак сфера 0,4 кг. ПОКОМ</v>
          </cell>
          <cell r="D339">
            <v>140</v>
          </cell>
          <cell r="F339">
            <v>1443</v>
          </cell>
        </row>
        <row r="340">
          <cell r="A340" t="str">
            <v>Пельмени Бульмени со сливочным маслом ТМ Горячая штучка.флоу-пак сфера 0,7 кг. ПОКОМ</v>
          </cell>
          <cell r="D340">
            <v>2014</v>
          </cell>
          <cell r="F340">
            <v>5601</v>
          </cell>
        </row>
        <row r="341">
          <cell r="A341" t="str">
            <v>Пельмени Бульмени хрустящие с мясом 0,22 кг ТМ Горячая штучка  ПОКОМ</v>
          </cell>
          <cell r="D341">
            <v>17</v>
          </cell>
          <cell r="F341">
            <v>255</v>
          </cell>
        </row>
        <row r="342">
          <cell r="A342" t="str">
            <v>Пельмени Зареченские сфера 5 кг.  ПОКОМ</v>
          </cell>
          <cell r="F342">
            <v>10</v>
          </cell>
        </row>
        <row r="343">
          <cell r="A343" t="str">
            <v>Пельмени Медвежьи ушки с фермерскими сливками 0,7кг  ПОКОМ</v>
          </cell>
          <cell r="D343">
            <v>23</v>
          </cell>
          <cell r="F343">
            <v>220</v>
          </cell>
        </row>
        <row r="344">
          <cell r="A344" t="str">
            <v>Пельмени Медвежьи ушки с фермерской свининой и говядиной Малые 0,7кг  ПОКОМ</v>
          </cell>
          <cell r="D344">
            <v>9</v>
          </cell>
          <cell r="F344">
            <v>336</v>
          </cell>
        </row>
        <row r="345">
          <cell r="A345" t="str">
            <v>Пельмени Мясные с говядиной ТМ Стародворье сфера флоу-пак 1 кг  ПОКОМ</v>
          </cell>
          <cell r="D345">
            <v>67</v>
          </cell>
          <cell r="F345">
            <v>798</v>
          </cell>
        </row>
        <row r="346">
          <cell r="A346" t="str">
            <v>Пельмени Мясорубские с рубленой грудинкой ТМ Стародворье флоупак  0,7 кг. ПОКОМ</v>
          </cell>
          <cell r="D346">
            <v>19</v>
          </cell>
          <cell r="F346">
            <v>99</v>
          </cell>
        </row>
        <row r="347">
          <cell r="A347" t="str">
            <v>Пельмени Мясорубские ТМ Стародворье фоупак равиоли 0,7 кг  ПОКОМ</v>
          </cell>
          <cell r="D347">
            <v>113</v>
          </cell>
          <cell r="F347">
            <v>1447</v>
          </cell>
        </row>
        <row r="348">
          <cell r="A348" t="str">
            <v>Пельмени Отборные из свинины и говядины 0,9 кг ТМ Стародворье ТС Медвежье ушко  ПОКОМ</v>
          </cell>
          <cell r="D348">
            <v>48</v>
          </cell>
          <cell r="F348">
            <v>593</v>
          </cell>
        </row>
        <row r="349">
          <cell r="A349" t="str">
            <v>Пельмени Отборные с говядиной 0,9 кг НОВА ТМ Стародворье ТС Медвежье ушко  ПОКОМ</v>
          </cell>
          <cell r="D349">
            <v>7</v>
          </cell>
          <cell r="F349">
            <v>7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D350">
            <v>45</v>
          </cell>
          <cell r="F350">
            <v>345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D351">
            <v>97</v>
          </cell>
          <cell r="F351">
            <v>720</v>
          </cell>
        </row>
        <row r="352">
          <cell r="A352" t="str">
            <v>Пельмени Сочные сфера 0,8 кг ТМ Стародворье  ПОКОМ</v>
          </cell>
          <cell r="D352">
            <v>33</v>
          </cell>
          <cell r="F352">
            <v>313</v>
          </cell>
        </row>
        <row r="353">
          <cell r="A353" t="str">
            <v>Пельмени Сочные сфера 0,9 кг ТМ Стародворье ПОКОМ</v>
          </cell>
          <cell r="D353">
            <v>1</v>
          </cell>
          <cell r="F353">
            <v>1</v>
          </cell>
        </row>
        <row r="354">
          <cell r="A354" t="str">
            <v>Пельмени Сочные ТМ Стародворье.сфера 0,43 кг ПОКОМ</v>
          </cell>
          <cell r="D354">
            <v>1</v>
          </cell>
          <cell r="F354">
            <v>1</v>
          </cell>
        </row>
        <row r="355">
          <cell r="A355" t="str">
            <v>Пирожки с мясом 3,7кг ВЕС ТМ Зареченские  ПОКОМ</v>
          </cell>
          <cell r="D355">
            <v>3.7</v>
          </cell>
          <cell r="F355">
            <v>125.81100000000001</v>
          </cell>
        </row>
        <row r="356">
          <cell r="A356" t="str">
            <v>Ричеза с/к 230 гр.шт.  СПК</v>
          </cell>
          <cell r="D356">
            <v>139</v>
          </cell>
          <cell r="F356">
            <v>139</v>
          </cell>
        </row>
        <row r="357">
          <cell r="A357" t="str">
            <v>Сальчетти с/к 230 гр.шт.  СПК</v>
          </cell>
          <cell r="D357">
            <v>352</v>
          </cell>
          <cell r="F357">
            <v>352</v>
          </cell>
        </row>
        <row r="358">
          <cell r="A358" t="str">
            <v>Салями с перчиком с/к "КолбасГрад" 160 гр.шт. термоус. пак.  СПК</v>
          </cell>
          <cell r="D358">
            <v>176</v>
          </cell>
          <cell r="F358">
            <v>176</v>
          </cell>
        </row>
        <row r="359">
          <cell r="A359" t="str">
            <v>Салями с/к 100 гр.шт.нар. (лоток с ср.защ.атм.)  СПК</v>
          </cell>
          <cell r="D359">
            <v>151</v>
          </cell>
          <cell r="F359">
            <v>151</v>
          </cell>
        </row>
        <row r="360">
          <cell r="A360" t="str">
            <v>Салями Трюфель с/в "Эликатессе" 0,16 кг.шт.  СПК</v>
          </cell>
          <cell r="D360">
            <v>179</v>
          </cell>
          <cell r="F360">
            <v>179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76.5</v>
          </cell>
          <cell r="F361">
            <v>76.5</v>
          </cell>
        </row>
        <row r="362">
          <cell r="A362" t="str">
            <v>Сардельки Докторские (черева) 400 гр.шт. (лоток с ср.защ.атм.) "Высокий вкус"  СПК</v>
          </cell>
          <cell r="D362">
            <v>10</v>
          </cell>
          <cell r="F362">
            <v>10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22</v>
          </cell>
          <cell r="F363">
            <v>22.867000000000001</v>
          </cell>
        </row>
        <row r="364">
          <cell r="A364" t="str">
            <v>Семейная с чесночком вареная (СПК+СКМ)  СПК</v>
          </cell>
          <cell r="D364">
            <v>18</v>
          </cell>
          <cell r="F364">
            <v>18</v>
          </cell>
        </row>
        <row r="365">
          <cell r="A365" t="str">
            <v>Семейная с чесночком Экстра вареная  СПК</v>
          </cell>
          <cell r="D365">
            <v>2</v>
          </cell>
          <cell r="F365">
            <v>2</v>
          </cell>
        </row>
        <row r="366">
          <cell r="A366" t="str">
            <v>Сервелат Европейский в/к, в/с 0,38 кг.шт.термофор.пак  СПК</v>
          </cell>
          <cell r="D366">
            <v>41</v>
          </cell>
          <cell r="F366">
            <v>41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80</v>
          </cell>
          <cell r="F367">
            <v>83</v>
          </cell>
        </row>
        <row r="368">
          <cell r="A368" t="str">
            <v>Сервелат Финский в/к 0,38 кг.шт. термофор.пак.  СПК</v>
          </cell>
          <cell r="D368">
            <v>38</v>
          </cell>
          <cell r="F368">
            <v>38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54</v>
          </cell>
          <cell r="F369">
            <v>54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240</v>
          </cell>
          <cell r="F370">
            <v>240</v>
          </cell>
        </row>
        <row r="371">
          <cell r="A371" t="str">
            <v>Сибирская особая с/к 0,235 кг шт.  СПК</v>
          </cell>
          <cell r="D371">
            <v>213</v>
          </cell>
          <cell r="F371">
            <v>213</v>
          </cell>
        </row>
        <row r="372">
          <cell r="A372" t="str">
            <v>Сосиски "Баварские" 0,36 кг.шт. вак.упак.  СПК</v>
          </cell>
          <cell r="D372">
            <v>10</v>
          </cell>
          <cell r="F372">
            <v>10</v>
          </cell>
        </row>
        <row r="373">
          <cell r="A373" t="str">
            <v>Сосиски "Молочные" 0,36 кг.шт. вак.упак.  СПК</v>
          </cell>
          <cell r="D373">
            <v>24</v>
          </cell>
          <cell r="F373">
            <v>24</v>
          </cell>
        </row>
        <row r="374">
          <cell r="A374" t="str">
            <v>Сосиски Баварские особые "Сибирский стандарт" (в ср.защ.атм.)  СПК</v>
          </cell>
          <cell r="D374">
            <v>2</v>
          </cell>
          <cell r="F374">
            <v>2</v>
          </cell>
        </row>
        <row r="375">
          <cell r="A375" t="str">
            <v>Сосиски Классические (в ср.защ.атм.) СПК</v>
          </cell>
          <cell r="D375">
            <v>35</v>
          </cell>
          <cell r="F375">
            <v>35</v>
          </cell>
        </row>
        <row r="376">
          <cell r="A376" t="str">
            <v>Сосиски Мусульманские "Просто выгодно" (в ср.защ.атм.)  СПК</v>
          </cell>
          <cell r="D376">
            <v>14</v>
          </cell>
          <cell r="F376">
            <v>14</v>
          </cell>
        </row>
        <row r="377">
          <cell r="A377" t="str">
            <v>Сосиски Хот-дог подкопченные (лоток с ср.защ.атм.)  СПК</v>
          </cell>
          <cell r="D377">
            <v>9</v>
          </cell>
          <cell r="F377">
            <v>9</v>
          </cell>
        </row>
        <row r="378">
          <cell r="A378" t="str">
            <v>Сочный мегачебурек ТМ Зареченские ВЕС ПОКОМ</v>
          </cell>
          <cell r="D378">
            <v>33.82</v>
          </cell>
          <cell r="F378">
            <v>234.768</v>
          </cell>
        </row>
        <row r="379">
          <cell r="A379" t="str">
            <v>Торо Неро с/в "Эликатессе" 140 гр.шт.  СПК</v>
          </cell>
          <cell r="D379">
            <v>96</v>
          </cell>
          <cell r="F379">
            <v>96</v>
          </cell>
        </row>
        <row r="380">
          <cell r="A380" t="str">
            <v>Утренняя вареная ВЕС СПК</v>
          </cell>
          <cell r="D380">
            <v>4</v>
          </cell>
          <cell r="F380">
            <v>4</v>
          </cell>
        </row>
        <row r="381">
          <cell r="A381" t="str">
            <v>Уши свиные копченые к пиву 0,15кг нар. д/ф шт.  СПК</v>
          </cell>
          <cell r="D381">
            <v>14</v>
          </cell>
          <cell r="F381">
            <v>14</v>
          </cell>
        </row>
        <row r="382">
          <cell r="A382" t="str">
            <v>Фестивальная пора с/к 100 гр.шт.нар. (лоток с ср.защ.атм.)  СПК</v>
          </cell>
          <cell r="D382">
            <v>305</v>
          </cell>
          <cell r="F382">
            <v>305</v>
          </cell>
        </row>
        <row r="383">
          <cell r="A383" t="str">
            <v>Фестивальная пора с/к 235 гр.шт.  СПК</v>
          </cell>
          <cell r="D383">
            <v>424</v>
          </cell>
          <cell r="F383">
            <v>424</v>
          </cell>
        </row>
        <row r="384">
          <cell r="A384" t="str">
            <v>Фестивальная пора с/к термоус.пак  СПК</v>
          </cell>
          <cell r="D384">
            <v>41.1</v>
          </cell>
          <cell r="F384">
            <v>41.1</v>
          </cell>
        </row>
        <row r="385">
          <cell r="A385" t="str">
            <v>Фирменная с/к 200 гр. срез "Эликатессе" термоформ.пак.  СПК</v>
          </cell>
          <cell r="D385">
            <v>109</v>
          </cell>
          <cell r="F385">
            <v>109</v>
          </cell>
        </row>
        <row r="386">
          <cell r="A386" t="str">
            <v>Фуэт с/в "Эликатессе" 160 гр.шт.  СПК</v>
          </cell>
          <cell r="D386">
            <v>256</v>
          </cell>
          <cell r="F386">
            <v>256</v>
          </cell>
        </row>
        <row r="387">
          <cell r="A387" t="str">
            <v>Хинкали Классические ТМ Зареченские ВЕС ПОКОМ</v>
          </cell>
          <cell r="F387">
            <v>85</v>
          </cell>
        </row>
        <row r="388">
          <cell r="A388" t="str">
            <v>Хот-догстер ТМ Горячая штучка ТС Хот-Догстер флоу-пак 0,09 кг. ПОКОМ</v>
          </cell>
          <cell r="D388">
            <v>50</v>
          </cell>
          <cell r="F388">
            <v>440</v>
          </cell>
        </row>
        <row r="389">
          <cell r="A389" t="str">
            <v>Хотстеры с сыром 0,25кг ТМ Горячая штучка  ПОКОМ</v>
          </cell>
          <cell r="D389">
            <v>51</v>
          </cell>
          <cell r="F389">
            <v>710</v>
          </cell>
        </row>
        <row r="390">
          <cell r="A390" t="str">
            <v>Хотстеры ТМ Горячая штучка ТС Хотстеры 0,25 кг зам  ПОКОМ</v>
          </cell>
          <cell r="D390">
            <v>710</v>
          </cell>
          <cell r="F390">
            <v>3293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64</v>
          </cell>
          <cell r="F391">
            <v>813</v>
          </cell>
        </row>
        <row r="392">
          <cell r="A392" t="str">
            <v>Хрустящие крылышки ТМ Горячая штучка 0,3 кг зам  ПОКОМ</v>
          </cell>
          <cell r="D392">
            <v>60</v>
          </cell>
          <cell r="F392">
            <v>772</v>
          </cell>
        </row>
        <row r="393">
          <cell r="A393" t="str">
            <v>Чебупели Курочка гриль ТМ Горячая штучка, 0,3 кг зам  ПОКОМ</v>
          </cell>
          <cell r="D393">
            <v>9</v>
          </cell>
          <cell r="F393">
            <v>388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1629</v>
          </cell>
          <cell r="F394">
            <v>3626</v>
          </cell>
        </row>
        <row r="395">
          <cell r="A395" t="str">
            <v>Чебупицца Маргарита 0,2кг ТМ Горячая штучка ТС Foodgital  ПОКОМ</v>
          </cell>
          <cell r="D395">
            <v>49</v>
          </cell>
          <cell r="F395">
            <v>544</v>
          </cell>
        </row>
        <row r="396">
          <cell r="A396" t="str">
            <v>Чебупицца Пепперони ТМ Горячая штучка ТС Чебупицца 0.25кг зам  ПОКОМ</v>
          </cell>
          <cell r="D396">
            <v>2547</v>
          </cell>
          <cell r="F396">
            <v>6911</v>
          </cell>
        </row>
        <row r="397">
          <cell r="A397" t="str">
            <v>Чебупицца со вкусом 4 сыра 0,2кг ТМ Горячая штучка ТС Foodgital  ПОКОМ</v>
          </cell>
          <cell r="D397">
            <v>68</v>
          </cell>
          <cell r="F397">
            <v>481</v>
          </cell>
        </row>
        <row r="398">
          <cell r="A398" t="str">
            <v>Чебуреки Мясные вес 2,7 кг ТМ Зареченские ВЕС ПОКОМ</v>
          </cell>
          <cell r="F398">
            <v>1</v>
          </cell>
        </row>
        <row r="399">
          <cell r="A399" t="str">
            <v>Чебуреки сочные ВЕС ТМ Зареченские  ПОКОМ</v>
          </cell>
          <cell r="D399">
            <v>125</v>
          </cell>
          <cell r="F399">
            <v>832</v>
          </cell>
        </row>
        <row r="400">
          <cell r="A400" t="str">
            <v>Шпикачки Русские (черева) (в ср.защ.атм.) "Высокий вкус"  СПК</v>
          </cell>
          <cell r="D400">
            <v>46.5</v>
          </cell>
          <cell r="F400">
            <v>46.5</v>
          </cell>
        </row>
        <row r="401">
          <cell r="A401" t="str">
            <v>Эликапреза с/в "Эликатессе" 85 гр.шт. нарезка (лоток с ср.защ.атм.)  СПК</v>
          </cell>
          <cell r="D401">
            <v>58</v>
          </cell>
          <cell r="F401">
            <v>58</v>
          </cell>
        </row>
        <row r="402">
          <cell r="A402" t="str">
            <v>Юбилейная с/к 0,235 кг.шт.  СПК</v>
          </cell>
          <cell r="D402">
            <v>744</v>
          </cell>
          <cell r="F402">
            <v>744</v>
          </cell>
        </row>
        <row r="403">
          <cell r="A403" t="str">
            <v>Итого</v>
          </cell>
          <cell r="D403">
            <v>186829.69399999999</v>
          </cell>
          <cell r="F403">
            <v>379853.02299999999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16.07.2025 - 16.07.2025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224.874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218.80600000000001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746.45100000000002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1312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161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189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173.13499999999999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1541.806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212.93199999999999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394.11700000000002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237.14400000000001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41.258000000000003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40.524000000000001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151.96</v>
          </cell>
        </row>
        <row r="29">
          <cell r="A29" t="str">
            <v xml:space="preserve"> 247  Сардельки Нежные, ВЕС.  ПОКОМ</v>
          </cell>
          <cell r="D29">
            <v>33.466000000000001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44.115000000000002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500.06799999999998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17.655999999999999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151.91999999999999</v>
          </cell>
        </row>
        <row r="34">
          <cell r="A34" t="str">
            <v xml:space="preserve"> 263  Шпикачки Стародворские, ВЕС.  ПОКОМ</v>
          </cell>
          <cell r="D34">
            <v>34.658999999999999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2.7120000000000002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405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890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1155</v>
          </cell>
        </row>
        <row r="39">
          <cell r="A39" t="str">
            <v xml:space="preserve"> 283  Сосиски Сочинки, ВЕС, ТМ Стародворье ПОКОМ</v>
          </cell>
          <cell r="D39">
            <v>309.98899999999998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165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396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61.418999999999997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364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674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36.805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72.259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395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515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269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87.316000000000003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286.74599999999998</v>
          </cell>
        </row>
        <row r="52">
          <cell r="A52" t="str">
            <v xml:space="preserve"> 316  Колбаса Нежная ТМ Зареченские ВЕС  ПОКОМ</v>
          </cell>
          <cell r="D52">
            <v>12.103</v>
          </cell>
        </row>
        <row r="53">
          <cell r="A53" t="str">
            <v xml:space="preserve"> 318  Сосиски Датские ТМ Зареченские, ВЕС  ПОКОМ</v>
          </cell>
          <cell r="D53">
            <v>853.399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1086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569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453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111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112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196.095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123</v>
          </cell>
        </row>
        <row r="61">
          <cell r="A61" t="str">
            <v xml:space="preserve"> 335  Колбаса Сливушка ТМ Вязанка. ВЕС.  ПОКОМ </v>
          </cell>
          <cell r="D61">
            <v>205.92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892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845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293.21699999999998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41.091000000000001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115.465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43.344000000000001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47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57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198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36.326000000000001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255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308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-1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251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91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68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1133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2729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145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153.94800000000001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76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11.593999999999999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307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133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87.057000000000002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1144.011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2047.702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1738.884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62.579000000000001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38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7.6630000000000003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344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183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299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176</v>
          </cell>
        </row>
        <row r="97">
          <cell r="A97" t="str">
            <v xml:space="preserve"> 506 Сосиски Филейские рубленые ТМ Вязанка в оболочке целлофан в м/г среде. ВЕС.ПОКОМ</v>
          </cell>
          <cell r="D97">
            <v>1.4339999999999999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27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28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23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113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122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96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12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41</v>
          </cell>
        </row>
        <row r="107">
          <cell r="A107" t="str">
            <v>3215 ВЕТЧ.МЯСНАЯ Папа может п/о 0.4кг 8шт.    ОСТАНКИНО</v>
          </cell>
          <cell r="D107">
            <v>191</v>
          </cell>
        </row>
        <row r="108">
          <cell r="A108" t="str">
            <v>3684 ПРЕСИЖН с/к в/у 1/250 8шт.   ОСТАНКИНО</v>
          </cell>
          <cell r="D108">
            <v>19</v>
          </cell>
        </row>
        <row r="109">
          <cell r="A109" t="str">
            <v>4063 МЯСНАЯ Папа может вар п/о_Л   ОСТАНКИНО</v>
          </cell>
          <cell r="D109">
            <v>568.36500000000001</v>
          </cell>
        </row>
        <row r="110">
          <cell r="A110" t="str">
            <v>4117 ЭКСТРА Папа может с/к в/у_Л   ОСТАНКИНО</v>
          </cell>
          <cell r="D110">
            <v>12.401999999999999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24.25</v>
          </cell>
        </row>
        <row r="112">
          <cell r="A112" t="str">
            <v>4813 ФИЛЕЙНАЯ Папа может вар п/о_Л   ОСТАНКИНО</v>
          </cell>
          <cell r="D112">
            <v>179.26599999999999</v>
          </cell>
        </row>
        <row r="113">
          <cell r="A113" t="str">
            <v>4993 САЛЯМИ ИТАЛЬЯНСКАЯ с/к в/у 1/250*8_120c ОСТАНКИНО</v>
          </cell>
          <cell r="D113">
            <v>112</v>
          </cell>
        </row>
        <row r="114">
          <cell r="A114" t="str">
            <v>5246 ДОКТОРСКАЯ ПРЕМИУМ вар б/о мгс_30с ОСТАНКИНО</v>
          </cell>
          <cell r="D114">
            <v>37.155000000000001</v>
          </cell>
        </row>
        <row r="115">
          <cell r="A115" t="str">
            <v>5247 РУССКАЯ ПРЕМИУМ вар б/о мгс_30с ОСТАНКИНО</v>
          </cell>
          <cell r="D115">
            <v>6.0270000000000001</v>
          </cell>
        </row>
        <row r="116">
          <cell r="A116" t="str">
            <v>5483 ЭКСТРА Папа может с/к в/у 1/250 8шт.   ОСТАНКИНО</v>
          </cell>
          <cell r="D116">
            <v>233</v>
          </cell>
        </row>
        <row r="117">
          <cell r="A117" t="str">
            <v>5544 Сервелат Финский в/к в/у_45с НОВАЯ ОСТАНКИНО</v>
          </cell>
          <cell r="D117">
            <v>242.958</v>
          </cell>
        </row>
        <row r="118">
          <cell r="A118" t="str">
            <v>5679 САЛЯМИ ИТАЛЬЯНСКАЯ с/к в/у 1/150_60с ОСТАНКИНО</v>
          </cell>
          <cell r="D118">
            <v>188</v>
          </cell>
        </row>
        <row r="119">
          <cell r="A119" t="str">
            <v>5682 САЛЯМИ МЕЛКОЗЕРНЕНАЯ с/к в/у 1/120_60с   ОСТАНКИНО</v>
          </cell>
          <cell r="D119">
            <v>773</v>
          </cell>
        </row>
        <row r="120">
          <cell r="A120" t="str">
            <v>5706 АРОМАТНАЯ Папа может с/к в/у 1/250 8шт.  ОСТАНКИНО</v>
          </cell>
          <cell r="D120">
            <v>194</v>
          </cell>
        </row>
        <row r="121">
          <cell r="A121" t="str">
            <v>5708 ПОСОЛЬСКАЯ Папа может с/к в/у ОСТАНКИНО</v>
          </cell>
          <cell r="D121">
            <v>13.388999999999999</v>
          </cell>
        </row>
        <row r="122">
          <cell r="A122" t="str">
            <v>5851 ЭКСТРА Папа может вар п/о   ОСТАНКИНО</v>
          </cell>
          <cell r="D122">
            <v>88.852000000000004</v>
          </cell>
        </row>
        <row r="123">
          <cell r="A123" t="str">
            <v>5931 ОХОТНИЧЬЯ Папа может с/к в/у 1/220 8шт.   ОСТАНКИНО</v>
          </cell>
          <cell r="D123">
            <v>302</v>
          </cell>
        </row>
        <row r="124">
          <cell r="A124" t="str">
            <v>5992 ВРЕМЯ ОКРОШКИ Папа может вар п/о 0.4кг   ОСТАНКИНО</v>
          </cell>
          <cell r="D124">
            <v>492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176</v>
          </cell>
        </row>
        <row r="127">
          <cell r="A127" t="str">
            <v>6228 МЯСНОЕ АССОРТИ к/з с/н мгс 1/90 10шт.  ОСТАНКИНО</v>
          </cell>
          <cell r="D127">
            <v>163</v>
          </cell>
        </row>
        <row r="128">
          <cell r="A128" t="str">
            <v>6247 ДОМАШНЯЯ Папа может вар п/о 0,4кг 8шт.  ОСТАНКИНО</v>
          </cell>
          <cell r="D128">
            <v>42</v>
          </cell>
        </row>
        <row r="129">
          <cell r="A129" t="str">
            <v>6268 ГОВЯЖЬЯ Папа может вар п/о 0,4кг 8 шт.  ОСТАНКИНО</v>
          </cell>
          <cell r="D129">
            <v>242</v>
          </cell>
        </row>
        <row r="130">
          <cell r="A130" t="str">
            <v>6279 КОРЕЙКА ПО-ОСТ.к/в в/с с/н в/у 1/150_45с  ОСТАНКИНО</v>
          </cell>
          <cell r="D130">
            <v>166</v>
          </cell>
        </row>
        <row r="131">
          <cell r="A131" t="str">
            <v>6303 МЯСНЫЕ Папа может сос п/о мгс 1.5*3  ОСТАНКИНО</v>
          </cell>
          <cell r="D131">
            <v>204.08600000000001</v>
          </cell>
        </row>
        <row r="132">
          <cell r="A132" t="str">
            <v>6324 ДОКТОРСКАЯ ГОСТ вар п/о 0.4кг 8шт.  ОСТАНКИНО</v>
          </cell>
          <cell r="D132">
            <v>27</v>
          </cell>
        </row>
        <row r="133">
          <cell r="A133" t="str">
            <v>6325 ДОКТОРСКАЯ ПРЕМИУМ вар п/о 0.4кг 8шт.  ОСТАНКИНО</v>
          </cell>
          <cell r="D133">
            <v>572</v>
          </cell>
        </row>
        <row r="134">
          <cell r="A134" t="str">
            <v>6333 МЯСНАЯ Папа может вар п/о 0.4кг 8шт.  ОСТАНКИНО</v>
          </cell>
          <cell r="D134">
            <v>1336</v>
          </cell>
        </row>
        <row r="135">
          <cell r="A135" t="str">
            <v>6340 ДОМАШНИЙ РЕЦЕПТ Коровино 0.5кг 8шт.  ОСТАНКИНО</v>
          </cell>
          <cell r="D135">
            <v>84</v>
          </cell>
        </row>
        <row r="136">
          <cell r="A136" t="str">
            <v>6353 ЭКСТРА Папа может вар п/о 0.4кг 8шт.  ОСТАНКИНО</v>
          </cell>
          <cell r="D136">
            <v>456</v>
          </cell>
        </row>
        <row r="137">
          <cell r="A137" t="str">
            <v>6392 ФИЛЕЙНАЯ Папа может вар п/о 0.4кг. ОСТАНКИНО</v>
          </cell>
          <cell r="D137">
            <v>1104</v>
          </cell>
        </row>
        <row r="138">
          <cell r="A138" t="str">
            <v>6448 СВИНИНА МАДЕРА с/к с/н в/у 1/100 10шт.   ОСТАНКИНО</v>
          </cell>
          <cell r="D138">
            <v>63</v>
          </cell>
        </row>
        <row r="139">
          <cell r="A139" t="str">
            <v>6453 ЭКСТРА Папа может с/к с/н в/у 1/100 14шт.   ОСТАНКИНО</v>
          </cell>
          <cell r="D139">
            <v>654</v>
          </cell>
        </row>
        <row r="140">
          <cell r="A140" t="str">
            <v>6454 АРОМАТНАЯ с/к с/н в/у 1/100 14шт.  ОСТАНКИНО</v>
          </cell>
          <cell r="D140">
            <v>632</v>
          </cell>
        </row>
        <row r="141">
          <cell r="A141" t="str">
            <v>6459 СЕРВЕЛАТ ШВЕЙЦАРСК. в/к с/н в/у 1/100*10  ОСТАНКИНО</v>
          </cell>
          <cell r="D141">
            <v>290</v>
          </cell>
        </row>
        <row r="142">
          <cell r="A142" t="str">
            <v>6470 ВЕТЧ.МРАМОРНАЯ в/у_45с  ОСТАНКИНО</v>
          </cell>
          <cell r="D142">
            <v>21.620999999999999</v>
          </cell>
        </row>
        <row r="143">
          <cell r="A143" t="str">
            <v>6495 ВЕТЧ.МРАМОРНАЯ в/у срез 0.3кг 6шт_45с  ОСТАНКИНО</v>
          </cell>
          <cell r="D143">
            <v>91</v>
          </cell>
        </row>
        <row r="144">
          <cell r="A144" t="str">
            <v>6527 ШПИКАЧКИ СОЧНЫЕ ПМ сар б/о мгс 1*3 45с ОСТАНКИНО</v>
          </cell>
          <cell r="D144">
            <v>129.04300000000001</v>
          </cell>
        </row>
        <row r="145">
          <cell r="A145" t="str">
            <v>6528 ШПИКАЧКИ СОЧНЫЕ ПМ сар б/о мгс 0.4кг 45с  ОСТАНКИНО</v>
          </cell>
          <cell r="D145">
            <v>9</v>
          </cell>
        </row>
        <row r="146">
          <cell r="A146" t="str">
            <v>6586 МРАМОРНАЯ И БАЛЫКОВАЯ в/к с/н мгс 1/90 ОСТАНКИНО</v>
          </cell>
          <cell r="D146">
            <v>99</v>
          </cell>
        </row>
        <row r="147">
          <cell r="A147" t="str">
            <v>6609 С ГОВЯДИНОЙ ПМ сар б/о мгс 0.4кг_45с ОСТАНКИНО</v>
          </cell>
          <cell r="D147">
            <v>26</v>
          </cell>
        </row>
        <row r="148">
          <cell r="A148" t="str">
            <v>6616 МОЛОЧНЫЕ КЛАССИЧЕСКИЕ сос п/о в/у 0.3кг  ОСТАНКИНО</v>
          </cell>
          <cell r="D148">
            <v>674</v>
          </cell>
        </row>
        <row r="149">
          <cell r="A149" t="str">
            <v>6697 СЕРВЕЛАТ ФИНСКИЙ ПМ в/к в/у 0,35кг 8шт.  ОСТАНКИНО</v>
          </cell>
          <cell r="D149">
            <v>1163</v>
          </cell>
        </row>
        <row r="150">
          <cell r="A150" t="str">
            <v>6713 СОЧНЫЙ ГРИЛЬ ПМ сос п/о мгс 0.41кг 8шт.  ОСТАНКИНО</v>
          </cell>
          <cell r="D150">
            <v>555</v>
          </cell>
        </row>
        <row r="151">
          <cell r="A151" t="str">
            <v>6724 МОЛОЧНЫЕ ПМ сос п/о мгс 0.41кг 10шт.  ОСТАНКИНО</v>
          </cell>
          <cell r="D151">
            <v>228</v>
          </cell>
        </row>
        <row r="152">
          <cell r="A152" t="str">
            <v>6765 РУБЛЕНЫЕ сос ц/о мгс 0.36кг 6шт.  ОСТАНКИНО</v>
          </cell>
          <cell r="D152">
            <v>156</v>
          </cell>
        </row>
        <row r="153">
          <cell r="A153" t="str">
            <v>6785 ВЕНСКАЯ САЛЯМИ п/к в/у 0.33кг 8шт.  ОСТАНКИНО</v>
          </cell>
          <cell r="D153">
            <v>60</v>
          </cell>
        </row>
        <row r="154">
          <cell r="A154" t="str">
            <v>6787 СЕРВЕЛАТ КРЕМЛЕВСКИЙ в/к в/у 0,33кг 8шт.  ОСТАНКИНО</v>
          </cell>
          <cell r="D154">
            <v>36</v>
          </cell>
        </row>
        <row r="155">
          <cell r="A155" t="str">
            <v>6793 БАЛЫКОВАЯ в/к в/у 0,33кг 8шт.  ОСТАНКИНО</v>
          </cell>
          <cell r="D155">
            <v>86</v>
          </cell>
        </row>
        <row r="156">
          <cell r="A156" t="str">
            <v>6829 МОЛОЧНЫЕ КЛАССИЧЕСКИЕ сос п/о мгс 2*4_С  ОСТАНКИНО</v>
          </cell>
          <cell r="D156">
            <v>218.529</v>
          </cell>
        </row>
        <row r="157">
          <cell r="A157" t="str">
            <v>6837 ФИЛЕЙНЫЕ Папа Может сос ц/о мгс 0.4кг  ОСТАНКИНО</v>
          </cell>
          <cell r="D157">
            <v>303</v>
          </cell>
        </row>
        <row r="158">
          <cell r="A158" t="str">
            <v>6842 ДЫМОВИЦА ИЗ ОКОРОКА к/в мл/к в/у 0,3кг  ОСТАНКИНО</v>
          </cell>
          <cell r="D158">
            <v>59</v>
          </cell>
        </row>
        <row r="159">
          <cell r="A159" t="str">
            <v>6861 ДОМАШНИЙ РЕЦЕПТ Коровино вар п/о  ОСТАНКИНО</v>
          </cell>
          <cell r="D159">
            <v>72.543999999999997</v>
          </cell>
        </row>
        <row r="160">
          <cell r="A160" t="str">
            <v>6866 ВЕТЧ.НЕЖНАЯ Коровино п/о_Маяк  ОСТАНКИНО</v>
          </cell>
          <cell r="D160">
            <v>71.927000000000007</v>
          </cell>
        </row>
        <row r="161">
          <cell r="A161" t="str">
            <v>6872 ШАШЛЫК ИЗ СВИНИНЫ зам. ВЕС ОСТАНКИНО</v>
          </cell>
          <cell r="D161">
            <v>2</v>
          </cell>
        </row>
        <row r="162">
          <cell r="A162" t="str">
            <v>7001 КЛАССИЧЕСКИЕ Папа может сар б/о мгс 1*3  ОСТАНКИНО</v>
          </cell>
          <cell r="D162">
            <v>67.251000000000005</v>
          </cell>
        </row>
        <row r="163">
          <cell r="A163" t="str">
            <v>7038 С ГОВЯДИНОЙ ПМ сос п/о мгс 1.5*4  ОСТАНКИНО</v>
          </cell>
          <cell r="D163">
            <v>37.045000000000002</v>
          </cell>
        </row>
        <row r="164">
          <cell r="A164" t="str">
            <v>7040 С ИНДЕЙКОЙ ПМ сос ц/о в/у 1/270 8шт.  ОСТАНКИНО</v>
          </cell>
          <cell r="D164">
            <v>71</v>
          </cell>
        </row>
        <row r="165">
          <cell r="A165" t="str">
            <v>7059 ШПИКАЧКИ СОЧНЫЕ С БЕК. п/о мгс 0.3кг_60с  ОСТАНКИНО</v>
          </cell>
          <cell r="D165">
            <v>133</v>
          </cell>
        </row>
        <row r="166">
          <cell r="A166" t="str">
            <v>7066 СОЧНЫЕ ПМ сос п/о мгс 0.41кг 10шт_50с  ОСТАНКИНО</v>
          </cell>
          <cell r="D166">
            <v>2169</v>
          </cell>
        </row>
        <row r="167">
          <cell r="A167" t="str">
            <v>7070 СОЧНЫЕ ПМ сос п/о мгс 1.5*4_А_50с  ОСТАНКИНО</v>
          </cell>
          <cell r="D167">
            <v>1764.672</v>
          </cell>
        </row>
        <row r="168">
          <cell r="A168" t="str">
            <v>7073 МОЛОЧ.ПРЕМИУМ ПМ сос п/о в/у 1/350_50с  ОСТАНКИНО</v>
          </cell>
          <cell r="D168">
            <v>552</v>
          </cell>
        </row>
        <row r="169">
          <cell r="A169" t="str">
            <v>7074 МОЛОЧ.ПРЕМИУМ ПМ сос п/о мгс 0.6кг_50с  ОСТАНКИНО</v>
          </cell>
          <cell r="D169">
            <v>60</v>
          </cell>
        </row>
        <row r="170">
          <cell r="A170" t="str">
            <v>7075 МОЛОЧ.ПРЕМИУМ ПМ сос п/о мгс 1.5*4_О_50с  ОСТАНКИНО</v>
          </cell>
          <cell r="D170">
            <v>29.41</v>
          </cell>
        </row>
        <row r="171">
          <cell r="A171" t="str">
            <v>7077 МЯСНЫЕ С ГОВЯД.ПМ сос п/о мгс 0.4кг_50с  ОСТАНКИНО</v>
          </cell>
          <cell r="D171">
            <v>612</v>
          </cell>
        </row>
        <row r="172">
          <cell r="A172" t="str">
            <v>7080 СЛИВОЧНЫЕ ПМ сос п/о мгс 0.41кг 10шт. 50с  ОСТАНКИНО</v>
          </cell>
          <cell r="D172">
            <v>1068</v>
          </cell>
        </row>
        <row r="173">
          <cell r="A173" t="str">
            <v>7082 СЛИВОЧНЫЕ ПМ сос п/о мгс 1.5*4_50с  ОСТАНКИНО</v>
          </cell>
          <cell r="D173">
            <v>52.902999999999999</v>
          </cell>
        </row>
        <row r="174">
          <cell r="A174" t="str">
            <v>7087 ШПИК С ЧЕСНОК.И ПЕРЦЕМ к/в в/у 0.3кг_50с  ОСТАНКИНО</v>
          </cell>
          <cell r="D174">
            <v>66</v>
          </cell>
        </row>
        <row r="175">
          <cell r="A175" t="str">
            <v>7090 СВИНИНА ПО-ДОМ. к/в мл/к в/у 0.3кг_50с  ОСТАНКИНО</v>
          </cell>
          <cell r="D175">
            <v>224</v>
          </cell>
        </row>
        <row r="176">
          <cell r="A176" t="str">
            <v>7092 БЕКОН Папа может с/к с/н в/у 1/140_50с  ОСТАНКИНО</v>
          </cell>
          <cell r="D176">
            <v>348</v>
          </cell>
        </row>
        <row r="177">
          <cell r="A177" t="str">
            <v>7105 МИЛАНО с/к с/н мгс 1/90 12шт.  ОСТАНКИНО</v>
          </cell>
          <cell r="D177">
            <v>1</v>
          </cell>
        </row>
        <row r="178">
          <cell r="A178" t="str">
            <v>7107 САН-РЕМО с/в с/н мгс 1/90 12шт.  ОСТАНКИНО</v>
          </cell>
          <cell r="D178">
            <v>6</v>
          </cell>
        </row>
        <row r="179">
          <cell r="A179" t="str">
            <v>7147 САЛЬЧИЧОН Останкино с/к в/у 1/220 8шт.  ОСТАНКИНО</v>
          </cell>
          <cell r="D179">
            <v>3</v>
          </cell>
        </row>
        <row r="180">
          <cell r="A180" t="str">
            <v>7149 БАЛЫКОВАЯ Коровино п/к в/у 0.84кг_50с  ОСТАНКИНО</v>
          </cell>
          <cell r="D180">
            <v>21</v>
          </cell>
        </row>
        <row r="181">
          <cell r="A181" t="str">
            <v>7154 СЕРВЕЛАТ ЗЕРНИСТЫЙ ПМ в/к в/у 0.35кг_50с  ОСТАНКИНО</v>
          </cell>
          <cell r="D181">
            <v>872</v>
          </cell>
        </row>
        <row r="182">
          <cell r="A182" t="str">
            <v>7166 СЕРВЕЛТ ОХОТНИЧИЙ ПМ в/к в/у_50с  ОСТАНКИНО</v>
          </cell>
          <cell r="D182">
            <v>114.694</v>
          </cell>
        </row>
        <row r="183">
          <cell r="A183" t="str">
            <v>7169 СЕРВЕЛАТ ОХОТНИЧИЙ ПМ в/к в/у 0.35кг_50с  ОСТАНКИНО</v>
          </cell>
          <cell r="D183">
            <v>969</v>
          </cell>
        </row>
        <row r="184">
          <cell r="A184" t="str">
            <v>7187 ГРУДИНКА ПРЕМИУМ к/в мл/к в/у 0,3кг_50с ОСТАНКИНО</v>
          </cell>
          <cell r="D184">
            <v>301</v>
          </cell>
        </row>
        <row r="185">
          <cell r="A185" t="str">
            <v>7227 САЛЯМИ ФИНСКАЯ Папа может с/к в/у 1/180  ОСТАНКИНО</v>
          </cell>
          <cell r="D185">
            <v>17</v>
          </cell>
        </row>
        <row r="186">
          <cell r="A186" t="str">
            <v>7231 КЛАССИЧЕСКАЯ ПМ вар п/о 0,3кг 8шт_209к ОСТАНКИНО</v>
          </cell>
          <cell r="D186">
            <v>502</v>
          </cell>
        </row>
        <row r="187">
          <cell r="A187" t="str">
            <v>7232 БОЯNСКАЯ ПМ п/к в/у 0,28кг 8шт_209к ОСТАНКИНО</v>
          </cell>
          <cell r="D187">
            <v>456</v>
          </cell>
        </row>
        <row r="188">
          <cell r="A188" t="str">
            <v>7235 ВЕТЧ.КЛАССИЧЕСКАЯ ПМ п/о 0,35кг 8шт_209к ОСТАНКИНО</v>
          </cell>
          <cell r="D188">
            <v>10</v>
          </cell>
        </row>
        <row r="189">
          <cell r="A189" t="str">
            <v>7236 СЕРВЕЛАТ КАРЕЛЬСКИЙ в/к в/у 0,28кг_209к ОСТАНКИНО</v>
          </cell>
          <cell r="D189">
            <v>815</v>
          </cell>
        </row>
        <row r="190">
          <cell r="A190" t="str">
            <v>7241 САЛЯМИ Папа может п/к в/у 0,28кг_209к ОСТАНКИНО</v>
          </cell>
          <cell r="D190">
            <v>228</v>
          </cell>
        </row>
        <row r="191">
          <cell r="A191" t="str">
            <v>7245 ВЕТЧ.ФИЛЕЙНАЯ ПМ п/о 0,4кг 8шт ОСТАНКИНО</v>
          </cell>
          <cell r="D191">
            <v>33</v>
          </cell>
        </row>
        <row r="192">
          <cell r="A192" t="str">
            <v>7284 ДЛЯ ДЕТЕЙ сос п/о мгс 0,33кг 6шт  ОСТАНКИНО</v>
          </cell>
          <cell r="D192">
            <v>68</v>
          </cell>
        </row>
        <row r="193">
          <cell r="A193" t="str">
            <v>БОНУС МОЛОЧНЫЕ КЛАССИЧЕСКИЕ сос п/о в/у 0.3кг (6084)  ОСТАНКИНО</v>
          </cell>
          <cell r="D193">
            <v>28</v>
          </cell>
        </row>
        <row r="194">
          <cell r="A194" t="str">
            <v>БОНУС МОЛОЧНЫЕ КЛАССИЧЕСКИЕ сос п/о мгс 2*4_С (4980)  ОСТАНКИНО</v>
          </cell>
          <cell r="D194">
            <v>8.4710000000000001</v>
          </cell>
        </row>
        <row r="195">
          <cell r="A195" t="str">
            <v>БОНУС СОЧНЫЕ Папа может сос п/о мгс 1.5*4 (6954)  ОСТАНКИНО</v>
          </cell>
          <cell r="D195">
            <v>138.018</v>
          </cell>
        </row>
        <row r="196">
          <cell r="A196" t="str">
            <v>БОНУС СОЧНЫЕ сос п/о мгс 0.41кг_UZ (6087)  ОСТАНКИНО</v>
          </cell>
          <cell r="D196">
            <v>92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139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549</v>
          </cell>
        </row>
        <row r="199">
          <cell r="A199" t="str">
            <v>Вацлавская п/к (черева) 390 гр.шт. термоус.пак  СПК</v>
          </cell>
          <cell r="D199">
            <v>2</v>
          </cell>
        </row>
        <row r="200">
          <cell r="A200" t="str">
            <v>Готовые бельмеши сочные с мясом ТМ Горячая штучка 0,3кг зам  ПОКОМ</v>
          </cell>
          <cell r="D200">
            <v>79</v>
          </cell>
        </row>
        <row r="201">
          <cell r="A201" t="str">
            <v>Готовые чебупели острые с мясом 0,24кг ТМ Горячая штучка  ПОКОМ</v>
          </cell>
          <cell r="D201">
            <v>138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396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467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152</v>
          </cell>
        </row>
        <row r="206">
          <cell r="A206" t="str">
            <v>Грудинка По-московски в/к 2,0 кг. термоус.пак. СПК</v>
          </cell>
          <cell r="D206">
            <v>4.7519999999999998</v>
          </cell>
        </row>
        <row r="207">
          <cell r="A207" t="str">
            <v>Гуцульская с/к "КолбасГрад" 160 гр.шт. термоус. пак  СПК</v>
          </cell>
          <cell r="D207">
            <v>15</v>
          </cell>
        </row>
        <row r="208">
          <cell r="A208" t="str">
            <v>Докторская вареная в/с 0,47 кг шт.  СПК</v>
          </cell>
          <cell r="D208">
            <v>8</v>
          </cell>
        </row>
        <row r="209">
          <cell r="A209" t="str">
            <v>Докторская вареная термоус.пак. "Высокий вкус"  СПК</v>
          </cell>
          <cell r="D209">
            <v>-0.188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17</v>
          </cell>
        </row>
        <row r="211">
          <cell r="A211" t="str">
            <v>ЖАР-ладушки с мясом 0,2кг ТМ Стародворье  ПОКОМ</v>
          </cell>
          <cell r="D211">
            <v>85</v>
          </cell>
        </row>
        <row r="212">
          <cell r="A212" t="str">
            <v>ЖАР-ладушки с яблоком и грушей ТМ Стародворье 0,2 кг. ПОКОМ</v>
          </cell>
          <cell r="D212">
            <v>16</v>
          </cell>
        </row>
        <row r="213">
          <cell r="A213" t="str">
            <v>Карбонад Юбилейный термоус.пак.  СПК</v>
          </cell>
          <cell r="D213">
            <v>-1.458</v>
          </cell>
        </row>
        <row r="214">
          <cell r="A214" t="str">
            <v>Классическая вареная 400 гр.шт.  СПК</v>
          </cell>
          <cell r="D214">
            <v>3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181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175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65</v>
          </cell>
        </row>
        <row r="218">
          <cell r="A218" t="str">
            <v>Круггетсы с сырным соусом ТМ Горячая штучка ТС Круггетсы флоу-пак 0,2 кг  ПОКОМ</v>
          </cell>
          <cell r="D218">
            <v>236</v>
          </cell>
        </row>
        <row r="219">
          <cell r="A219" t="str">
            <v>Круггетсы сочные ТМ Горячая штучка ТС Круггетсы флоу-пак 0,2 кг.  ПОКОМ</v>
          </cell>
          <cell r="D219">
            <v>211</v>
          </cell>
        </row>
        <row r="220">
          <cell r="A220" t="str">
            <v>Любительская вареная термоус.пак. "Высокий вкус"  СПК</v>
          </cell>
          <cell r="D220">
            <v>-0.84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48.100999999999999</v>
          </cell>
        </row>
        <row r="222">
          <cell r="A222" t="str">
            <v>Мини-чебуречки с мясом ВЕС 5,5кг ТМ Зареченские  ПОКОМ</v>
          </cell>
          <cell r="D222">
            <v>38.5</v>
          </cell>
        </row>
        <row r="223">
          <cell r="A223" t="str">
            <v>Мини-шарики с курочкой и сыром ТМ Зареченские ВЕС  ПОКОМ</v>
          </cell>
          <cell r="D223">
            <v>75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868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518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833</v>
          </cell>
        </row>
        <row r="227">
          <cell r="A227" t="str">
            <v>Наггетсы с куриным филе и сыром ТМ Вязанка 0,25 кг ПОКОМ</v>
          </cell>
          <cell r="D227">
            <v>569</v>
          </cell>
        </row>
        <row r="228">
          <cell r="A228" t="str">
            <v>Наггетсы Хрустящие ТМ Зареченские. ВЕС ПОКОМ</v>
          </cell>
          <cell r="D228">
            <v>492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71</v>
          </cell>
        </row>
        <row r="230">
          <cell r="A230" t="str">
            <v>Оригинальная с перцем с/к  СПК</v>
          </cell>
          <cell r="D230">
            <v>8.8279999999999994</v>
          </cell>
        </row>
        <row r="231">
          <cell r="A231" t="str">
            <v>Паштет печеночный 140 гр.шт.  СПК</v>
          </cell>
          <cell r="D231">
            <v>4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183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40</v>
          </cell>
        </row>
        <row r="234">
          <cell r="A234" t="str">
            <v>Пельмени Бигбули #МЕГАВКУСИЩЕ с сочной грудинкой ТМ Горячая штучка 0,4 кг. ПОКОМ</v>
          </cell>
          <cell r="D234">
            <v>47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187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58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395</v>
          </cell>
        </row>
        <row r="238">
          <cell r="A238" t="str">
            <v>Пельмени Бигбули со сливочным маслом ТМ Горячая штучка, флоу-пак сфера 0,7. ПОКОМ</v>
          </cell>
          <cell r="D238">
            <v>295</v>
          </cell>
        </row>
        <row r="239">
          <cell r="A239" t="str">
            <v>Пельмени Бульмени мини с мясом и оливковым маслом 0,7 кг ТМ Горячая штучка  ПОКОМ</v>
          </cell>
          <cell r="D239">
            <v>188</v>
          </cell>
        </row>
        <row r="240">
          <cell r="A240" t="str">
            <v>Пельмени Бульмени с говядиной и свининой Наваристые 2,7кг Горячая штучка ВЕС  ПОКОМ</v>
          </cell>
          <cell r="D240">
            <v>8.1</v>
          </cell>
        </row>
        <row r="241">
          <cell r="A241" t="str">
            <v>Пельмени Бульмени с говядиной и свининой Наваристые 5кг Горячая штучка ВЕС  ПОКОМ</v>
          </cell>
          <cell r="D241">
            <v>700</v>
          </cell>
        </row>
        <row r="242">
          <cell r="A242" t="str">
            <v>Пельмени Бульмени с говядиной и свининой Сев.кол ТМ Горячая штучка флоу-пак сфера 0,7 кг  ПОКОМ</v>
          </cell>
          <cell r="D242">
            <v>5</v>
          </cell>
        </row>
        <row r="243">
          <cell r="A243" t="str">
            <v>Пельмени Бульмени с говядиной и свининой ТМ Горячая штучка. флоу-пак сфера 0,4 кг ПОКОМ</v>
          </cell>
          <cell r="D243">
            <v>445</v>
          </cell>
        </row>
        <row r="244">
          <cell r="A244" t="str">
            <v>Пельмени Бульмени с говядиной и свининой ТМ Горячая штучка. флоу-пак сфера 0,7 кг ПОКОМ</v>
          </cell>
          <cell r="D244">
            <v>596</v>
          </cell>
        </row>
        <row r="245">
          <cell r="A245" t="str">
            <v>Пельмени Бульмени со сливочным маслом ТМ Горячая штучка. флоу-пак сфера 0,4 кг. ПОКОМ</v>
          </cell>
          <cell r="D245">
            <v>447</v>
          </cell>
        </row>
        <row r="246">
          <cell r="A246" t="str">
            <v>Пельмени Бульмени со сливочным маслом ТМ Горячая штучка.флоу-пак сфера 0,7 кг. ПОКОМ</v>
          </cell>
          <cell r="D246">
            <v>1033</v>
          </cell>
        </row>
        <row r="247">
          <cell r="A247" t="str">
            <v>Пельмени Бульмени хрустящие с мясом 0,22 кг ТМ Горячая штучка  ПОКОМ</v>
          </cell>
          <cell r="D247">
            <v>60</v>
          </cell>
        </row>
        <row r="248">
          <cell r="A248" t="str">
            <v>Пельмени Медвежьи ушки с фермерскими сливками 0,7кг  ПОКОМ</v>
          </cell>
          <cell r="D248">
            <v>55</v>
          </cell>
        </row>
        <row r="249">
          <cell r="A249" t="str">
            <v>Пельмени Медвежьи ушки с фермерской свининой и говядиной Малые 0,7кг  ПОКОМ</v>
          </cell>
          <cell r="D249">
            <v>99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196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26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364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179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75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179</v>
          </cell>
        </row>
        <row r="256">
          <cell r="A256" t="str">
            <v>Пельмени Сочные сфера 0,8 кг ТМ Стародворье  ПОКОМ</v>
          </cell>
          <cell r="D256">
            <v>63</v>
          </cell>
        </row>
        <row r="257">
          <cell r="A257" t="str">
            <v>Пирожки с мясом 3,7кг ВЕС ТМ Зареченские  ПОКОМ</v>
          </cell>
          <cell r="D257">
            <v>25.91</v>
          </cell>
        </row>
        <row r="258">
          <cell r="A258" t="str">
            <v>Ричеза с/к 230 гр.шт.  СПК</v>
          </cell>
          <cell r="D258">
            <v>33</v>
          </cell>
        </row>
        <row r="259">
          <cell r="A259" t="str">
            <v>Салями с перчиком с/к "КолбасГрад" 160 гр.шт. термоус. пак.  СПК</v>
          </cell>
          <cell r="D259">
            <v>18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-0.94599999999999995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8.5660000000000007</v>
          </cell>
        </row>
        <row r="262">
          <cell r="A262" t="str">
            <v>Сервелат Финский в/к 0,38 кг.шт. термофор.пак.  СПК</v>
          </cell>
          <cell r="D262">
            <v>1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9</v>
          </cell>
        </row>
        <row r="264">
          <cell r="A264" t="str">
            <v>Сибирская особая с/к 0,235 кг шт.  СПК</v>
          </cell>
          <cell r="D264">
            <v>40</v>
          </cell>
        </row>
        <row r="265">
          <cell r="A265" t="str">
            <v>Сосиски "Баварские" 0,36 кг.шт. вак.упак.  СПК</v>
          </cell>
          <cell r="D265">
            <v>5</v>
          </cell>
        </row>
        <row r="266">
          <cell r="A266" t="str">
            <v>Сочный мегачебурек ТМ Зареченские ВЕС ПОКОМ</v>
          </cell>
          <cell r="D266">
            <v>46</v>
          </cell>
        </row>
        <row r="267">
          <cell r="A267" t="str">
            <v>Торо Неро с/в "Эликатессе" 140 гр.шт.  СПК</v>
          </cell>
          <cell r="D267">
            <v>9</v>
          </cell>
        </row>
        <row r="268">
          <cell r="A268" t="str">
            <v>Фестивальная пора с/к 235 гр.шт.  СПК</v>
          </cell>
          <cell r="D268">
            <v>81</v>
          </cell>
        </row>
        <row r="269">
          <cell r="A269" t="str">
            <v>Фестивальная пора с/к термоус.пак  СПК</v>
          </cell>
          <cell r="D269">
            <v>6.1420000000000003</v>
          </cell>
        </row>
        <row r="270">
          <cell r="A270" t="str">
            <v>Фирменная с/к 200 гр. срез "Эликатессе" термоформ.пак.  СПК</v>
          </cell>
          <cell r="D270">
            <v>25</v>
          </cell>
        </row>
        <row r="271">
          <cell r="A271" t="str">
            <v>Хинкали Классические ТМ Зареченские ВЕС ПОКОМ</v>
          </cell>
          <cell r="D271">
            <v>20</v>
          </cell>
        </row>
        <row r="272">
          <cell r="A272" t="str">
            <v>Хот-догстер ТМ Горячая штучка ТС Хот-Догстер флоу-пак 0,09 кг. ПОКОМ</v>
          </cell>
          <cell r="D272">
            <v>86</v>
          </cell>
        </row>
        <row r="273">
          <cell r="A273" t="str">
            <v>Хотстеры с сыром 0,25кг ТМ Горячая штучка  ПОКОМ</v>
          </cell>
          <cell r="D273">
            <v>231</v>
          </cell>
        </row>
        <row r="274">
          <cell r="A274" t="str">
            <v>Хотстеры ТМ Горячая штучка ТС Хотстеры 0,25 кг зам  ПОКОМ</v>
          </cell>
          <cell r="D274">
            <v>757</v>
          </cell>
        </row>
        <row r="275">
          <cell r="A275" t="str">
            <v>Хрустящие крылышки острые к пиву ТМ Горячая штучка 0,3кг зам  ПОКОМ</v>
          </cell>
          <cell r="D275">
            <v>211</v>
          </cell>
        </row>
        <row r="276">
          <cell r="A276" t="str">
            <v>Хрустящие крылышки ТМ Горячая штучка 0,3 кг зам  ПОКОМ</v>
          </cell>
          <cell r="D276">
            <v>206</v>
          </cell>
        </row>
        <row r="277">
          <cell r="A277" t="str">
            <v>Чебупели Курочка гриль ТМ Горячая штучка, 0,3 кг зам  ПОКОМ</v>
          </cell>
          <cell r="D277">
            <v>137</v>
          </cell>
        </row>
        <row r="278">
          <cell r="A278" t="str">
            <v>Чебупицца курочка по-итальянски Горячая штучка 0,25 кг зам  ПОКОМ</v>
          </cell>
          <cell r="D278">
            <v>593</v>
          </cell>
        </row>
        <row r="279">
          <cell r="A279" t="str">
            <v>Чебупицца Маргарита 0,2кг ТМ Горячая штучка ТС Foodgital  ПОКОМ</v>
          </cell>
          <cell r="D279">
            <v>154</v>
          </cell>
        </row>
        <row r="280">
          <cell r="A280" t="str">
            <v>Чебупицца Пепперони ТМ Горячая штучка ТС Чебупицца 0.25кг зам  ПОКОМ</v>
          </cell>
          <cell r="D280">
            <v>1209</v>
          </cell>
        </row>
        <row r="281">
          <cell r="A281" t="str">
            <v>Чебупицца со вкусом 4 сыра 0,2кг ТМ Горячая штучка ТС Foodgital  ПОКОМ</v>
          </cell>
          <cell r="D281">
            <v>137</v>
          </cell>
        </row>
        <row r="282">
          <cell r="A282" t="str">
            <v>Чебуреки сочные ВЕС ТМ Зареченские  ПОКОМ</v>
          </cell>
          <cell r="D282">
            <v>210</v>
          </cell>
        </row>
        <row r="283">
          <cell r="A283" t="str">
            <v>Шпикачки Русские (черева) (в ср.защ.атм.) "Высокий вкус"  СПК</v>
          </cell>
          <cell r="D283">
            <v>2.6869999999999998</v>
          </cell>
        </row>
        <row r="284">
          <cell r="A284" t="str">
            <v>Юбилейная с/к 0,235 кг.шт.  СПК</v>
          </cell>
          <cell r="D284">
            <v>116</v>
          </cell>
        </row>
        <row r="285">
          <cell r="A285" t="str">
            <v>Итого</v>
          </cell>
          <cell r="D285">
            <v>76449.001000000004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13" sqref="AJ13"/>
    </sheetView>
  </sheetViews>
  <sheetFormatPr defaultColWidth="10.5" defaultRowHeight="11.45" customHeight="1" outlineLevelRow="1" x14ac:dyDescent="0.2"/>
  <cols>
    <col min="1" max="1" width="56.5" style="1" customWidth="1"/>
    <col min="2" max="2" width="4.66406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33203125" style="5" bestFit="1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105</v>
      </c>
      <c r="H4" s="9" t="s">
        <v>106</v>
      </c>
      <c r="I4" s="9" t="s">
        <v>107</v>
      </c>
      <c r="J4" s="9" t="s">
        <v>108</v>
      </c>
      <c r="K4" s="9" t="s">
        <v>109</v>
      </c>
      <c r="L4" s="9" t="s">
        <v>109</v>
      </c>
      <c r="M4" s="9" t="s">
        <v>109</v>
      </c>
      <c r="N4" s="9" t="s">
        <v>109</v>
      </c>
      <c r="O4" s="10" t="s">
        <v>109</v>
      </c>
      <c r="P4" s="11" t="s">
        <v>109</v>
      </c>
      <c r="Q4" s="11" t="s">
        <v>109</v>
      </c>
      <c r="R4" s="11" t="s">
        <v>109</v>
      </c>
      <c r="S4" s="9" t="s">
        <v>106</v>
      </c>
      <c r="T4" s="12" t="s">
        <v>109</v>
      </c>
      <c r="U4" s="9" t="s">
        <v>110</v>
      </c>
      <c r="V4" s="13" t="s">
        <v>111</v>
      </c>
      <c r="W4" s="9" t="s">
        <v>112</v>
      </c>
      <c r="X4" s="9" t="s">
        <v>113</v>
      </c>
      <c r="Y4" s="9" t="s">
        <v>106</v>
      </c>
      <c r="Z4" s="9" t="s">
        <v>106</v>
      </c>
      <c r="AA4" s="9" t="s">
        <v>106</v>
      </c>
      <c r="AB4" s="9" t="s">
        <v>114</v>
      </c>
      <c r="AC4" s="9" t="s">
        <v>115</v>
      </c>
      <c r="AD4" s="9" t="s">
        <v>116</v>
      </c>
      <c r="AE4" s="13" t="s">
        <v>117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118</v>
      </c>
      <c r="L5" s="16" t="s">
        <v>119</v>
      </c>
      <c r="M5" s="16" t="s">
        <v>120</v>
      </c>
      <c r="T5" s="16" t="s">
        <v>121</v>
      </c>
      <c r="Y5" s="5" t="s">
        <v>122</v>
      </c>
      <c r="Z5" s="16" t="s">
        <v>123</v>
      </c>
      <c r="AA5" s="16" t="s">
        <v>124</v>
      </c>
      <c r="AB5" s="16" t="s">
        <v>125</v>
      </c>
      <c r="AE5" s="16" t="s">
        <v>121</v>
      </c>
    </row>
    <row r="6" spans="1:34" ht="11.1" customHeight="1" x14ac:dyDescent="0.2">
      <c r="A6" s="6"/>
      <c r="B6" s="6"/>
      <c r="C6" s="3"/>
      <c r="D6" s="3"/>
      <c r="E6" s="14">
        <f>SUM(E7:E126)</f>
        <v>111136.98899999999</v>
      </c>
      <c r="F6" s="14">
        <f>SUM(F7:F126)</f>
        <v>73138.00499999999</v>
      </c>
      <c r="I6" s="14">
        <f>SUM(I7:I126)</f>
        <v>114052.99200000001</v>
      </c>
      <c r="J6" s="14">
        <f t="shared" ref="J6:T6" si="0">SUM(J7:J126)</f>
        <v>-2916.0029999999992</v>
      </c>
      <c r="K6" s="14">
        <f t="shared" si="0"/>
        <v>21720</v>
      </c>
      <c r="L6" s="14">
        <f t="shared" si="0"/>
        <v>19430</v>
      </c>
      <c r="M6" s="14">
        <f t="shared" si="0"/>
        <v>4770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22227.397799999999</v>
      </c>
      <c r="T6" s="14">
        <f t="shared" si="0"/>
        <v>38395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18772.293600000001</v>
      </c>
      <c r="Z6" s="14">
        <f t="shared" ref="Z6" si="4">SUM(Z7:Z126)</f>
        <v>18692.757200000007</v>
      </c>
      <c r="AA6" s="14">
        <f t="shared" ref="AA6" si="5">SUM(AA7:AA126)</f>
        <v>21361.064999999995</v>
      </c>
      <c r="AB6" s="14">
        <f t="shared" ref="AB6" si="6">SUM(AB7:AB126)</f>
        <v>25883.877999999997</v>
      </c>
      <c r="AC6" s="14"/>
      <c r="AD6" s="14"/>
      <c r="AE6" s="14">
        <f t="shared" ref="AE6" si="7">SUM(AE7:AE126)</f>
        <v>17012.300000000003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520</v>
      </c>
      <c r="D7" s="8">
        <v>1339</v>
      </c>
      <c r="E7" s="8">
        <v>876</v>
      </c>
      <c r="F7" s="8">
        <v>964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895</v>
      </c>
      <c r="J7" s="15">
        <f>E7-I7</f>
        <v>-19</v>
      </c>
      <c r="K7" s="15">
        <f>VLOOKUP(A:A,[1]TDSheet!$A:$R,18,0)</f>
        <v>120</v>
      </c>
      <c r="L7" s="15">
        <f>VLOOKUP(A:A,[1]TDSheet!$A:$T,20,0)</f>
        <v>120</v>
      </c>
      <c r="M7" s="15">
        <f>VLOOKUP(A:A,[1]TDSheet!$A:$P,16,0)</f>
        <v>0</v>
      </c>
      <c r="N7" s="15"/>
      <c r="O7" s="15"/>
      <c r="P7" s="15"/>
      <c r="Q7" s="15"/>
      <c r="R7" s="15"/>
      <c r="S7" s="15">
        <f>E7/5</f>
        <v>175.2</v>
      </c>
      <c r="T7" s="17">
        <v>80</v>
      </c>
      <c r="U7" s="20">
        <f>(F7+K7+L7+M7+T7)/S7</f>
        <v>7.3287671232876717</v>
      </c>
      <c r="V7" s="15">
        <f>F7/S7</f>
        <v>5.5022831050228316</v>
      </c>
      <c r="W7" s="15"/>
      <c r="X7" s="15"/>
      <c r="Y7" s="15">
        <f>VLOOKUP(A:A,[1]TDSheet!$A:$Z,26,0)</f>
        <v>138.6</v>
      </c>
      <c r="Z7" s="15">
        <f>VLOOKUP(A:A,[1]TDSheet!$A:$AA,27,0)</f>
        <v>195.4</v>
      </c>
      <c r="AA7" s="15">
        <f>VLOOKUP(A:A,[1]TDSheet!$A:$S,19,0)</f>
        <v>185</v>
      </c>
      <c r="AB7" s="15">
        <f>VLOOKUP(A:A,[3]TDSheet!$A:$D,4,0)</f>
        <v>191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32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84</v>
      </c>
      <c r="D8" s="8">
        <v>202</v>
      </c>
      <c r="E8" s="8">
        <v>92</v>
      </c>
      <c r="F8" s="8">
        <v>193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93</v>
      </c>
      <c r="J8" s="15">
        <f t="shared" ref="J8:J71" si="8">E8-I8</f>
        <v>-1</v>
      </c>
      <c r="K8" s="15">
        <f>VLOOKUP(A:A,[1]TDSheet!$A:$R,18,0)</f>
        <v>0</v>
      </c>
      <c r="L8" s="15">
        <f>VLOOKUP(A:A,[1]TDSheet!$A:$T,20,0)</f>
        <v>0</v>
      </c>
      <c r="M8" s="15">
        <f>VLOOKUP(A:A,[1]TDSheet!$A:$P,16,0)</f>
        <v>0</v>
      </c>
      <c r="N8" s="15"/>
      <c r="O8" s="15"/>
      <c r="P8" s="15"/>
      <c r="Q8" s="15"/>
      <c r="R8" s="15"/>
      <c r="S8" s="15">
        <f t="shared" ref="S8:S71" si="9">E8/5</f>
        <v>18.399999999999999</v>
      </c>
      <c r="T8" s="17"/>
      <c r="U8" s="20">
        <f t="shared" ref="U8:U71" si="10">(F8+K8+L8+M8+T8)/S8</f>
        <v>10.489130434782609</v>
      </c>
      <c r="V8" s="15">
        <f t="shared" ref="V8:V71" si="11">F8/S8</f>
        <v>10.489130434782609</v>
      </c>
      <c r="W8" s="15"/>
      <c r="X8" s="15"/>
      <c r="Y8" s="15">
        <f>VLOOKUP(A:A,[1]TDSheet!$A:$Z,26,0)</f>
        <v>13</v>
      </c>
      <c r="Z8" s="15">
        <f>VLOOKUP(A:A,[1]TDSheet!$A:$AA,27,0)</f>
        <v>24.8</v>
      </c>
      <c r="AA8" s="15">
        <f>VLOOKUP(A:A,[1]TDSheet!$A:$S,19,0)</f>
        <v>22</v>
      </c>
      <c r="AB8" s="15">
        <f>VLOOKUP(A:A,[3]TDSheet!$A:$D,4,0)</f>
        <v>19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1022.51</v>
      </c>
      <c r="D9" s="8">
        <v>4281.1840000000002</v>
      </c>
      <c r="E9" s="8">
        <v>2077.5140000000001</v>
      </c>
      <c r="F9" s="8">
        <v>1218.3420000000001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2035.45</v>
      </c>
      <c r="J9" s="15">
        <f t="shared" si="8"/>
        <v>42.064000000000078</v>
      </c>
      <c r="K9" s="15">
        <f>VLOOKUP(A:A,[1]TDSheet!$A:$R,18,0)</f>
        <v>500</v>
      </c>
      <c r="L9" s="15">
        <f>VLOOKUP(A:A,[1]TDSheet!$A:$T,20,0)</f>
        <v>300</v>
      </c>
      <c r="M9" s="15">
        <f>VLOOKUP(A:A,[1]TDSheet!$A:$P,16,0)</f>
        <v>0</v>
      </c>
      <c r="N9" s="15"/>
      <c r="O9" s="15"/>
      <c r="P9" s="15"/>
      <c r="Q9" s="15"/>
      <c r="R9" s="15"/>
      <c r="S9" s="15">
        <f t="shared" si="9"/>
        <v>415.50280000000004</v>
      </c>
      <c r="T9" s="17">
        <v>800</v>
      </c>
      <c r="U9" s="20">
        <f t="shared" si="10"/>
        <v>6.7829675275353134</v>
      </c>
      <c r="V9" s="15">
        <f t="shared" si="11"/>
        <v>2.9322112871441539</v>
      </c>
      <c r="W9" s="15"/>
      <c r="X9" s="15"/>
      <c r="Y9" s="15">
        <f>VLOOKUP(A:A,[1]TDSheet!$A:$Z,26,0)</f>
        <v>362.05779999999999</v>
      </c>
      <c r="Z9" s="15">
        <f>VLOOKUP(A:A,[1]TDSheet!$A:$AA,27,0)</f>
        <v>344.06239999999997</v>
      </c>
      <c r="AA9" s="15">
        <f>VLOOKUP(A:A,[1]TDSheet!$A:$S,19,0)</f>
        <v>414.43520000000001</v>
      </c>
      <c r="AB9" s="15">
        <f>VLOOKUP(A:A,[3]TDSheet!$A:$D,4,0)</f>
        <v>568.36500000000001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800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97.260999999999996</v>
      </c>
      <c r="D10" s="8">
        <v>6.008</v>
      </c>
      <c r="E10" s="8">
        <v>55.847999999999999</v>
      </c>
      <c r="F10" s="8">
        <v>44.439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59.7</v>
      </c>
      <c r="J10" s="15">
        <f t="shared" si="8"/>
        <v>-3.8520000000000039</v>
      </c>
      <c r="K10" s="15">
        <f>VLOOKUP(A:A,[1]TDSheet!$A:$R,18,0)</f>
        <v>0</v>
      </c>
      <c r="L10" s="15">
        <f>VLOOKUP(A:A,[1]TDSheet!$A:$T,20,0)</f>
        <v>0</v>
      </c>
      <c r="M10" s="15">
        <f>VLOOKUP(A:A,[1]TDSheet!$A:$P,16,0)</f>
        <v>0</v>
      </c>
      <c r="N10" s="15"/>
      <c r="O10" s="15"/>
      <c r="P10" s="15"/>
      <c r="Q10" s="15"/>
      <c r="R10" s="15"/>
      <c r="S10" s="15">
        <f t="shared" si="9"/>
        <v>11.169599999999999</v>
      </c>
      <c r="T10" s="17">
        <v>50</v>
      </c>
      <c r="U10" s="20">
        <f t="shared" si="10"/>
        <v>8.4550028649190665</v>
      </c>
      <c r="V10" s="15">
        <f t="shared" si="11"/>
        <v>3.9785668242372156</v>
      </c>
      <c r="W10" s="15"/>
      <c r="X10" s="15"/>
      <c r="Y10" s="15">
        <f>VLOOKUP(A:A,[1]TDSheet!$A:$Z,26,0)</f>
        <v>8.8762000000000008</v>
      </c>
      <c r="Z10" s="15">
        <f>VLOOKUP(A:A,[1]TDSheet!$A:$AA,27,0)</f>
        <v>10.745000000000001</v>
      </c>
      <c r="AA10" s="15">
        <f>VLOOKUP(A:A,[1]TDSheet!$A:$S,19,0)</f>
        <v>7.9724000000000004</v>
      </c>
      <c r="AB10" s="15">
        <f>VLOOKUP(A:A,[3]TDSheet!$A:$D,4,0)</f>
        <v>12.401999999999999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50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119.062</v>
      </c>
      <c r="D11" s="8">
        <v>100.45099999999999</v>
      </c>
      <c r="E11" s="8">
        <v>122.999</v>
      </c>
      <c r="F11" s="8">
        <v>81.709000000000003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121</v>
      </c>
      <c r="J11" s="15">
        <f t="shared" si="8"/>
        <v>1.9989999999999952</v>
      </c>
      <c r="K11" s="15">
        <f>VLOOKUP(A:A,[1]TDSheet!$A:$R,18,0)</f>
        <v>30</v>
      </c>
      <c r="L11" s="15">
        <f>VLOOKUP(A:A,[1]TDSheet!$A:$T,20,0)</f>
        <v>20</v>
      </c>
      <c r="M11" s="15">
        <f>VLOOKUP(A:A,[1]TDSheet!$A:$P,16,0)</f>
        <v>0</v>
      </c>
      <c r="N11" s="15"/>
      <c r="O11" s="15"/>
      <c r="P11" s="15"/>
      <c r="Q11" s="15"/>
      <c r="R11" s="15"/>
      <c r="S11" s="15">
        <f t="shared" si="9"/>
        <v>24.599799999999998</v>
      </c>
      <c r="T11" s="17">
        <v>5</v>
      </c>
      <c r="U11" s="20">
        <f t="shared" si="10"/>
        <v>5.557321604240685</v>
      </c>
      <c r="V11" s="15">
        <f t="shared" si="11"/>
        <v>3.3215310693582878</v>
      </c>
      <c r="W11" s="15"/>
      <c r="X11" s="15"/>
      <c r="Y11" s="15">
        <f>VLOOKUP(A:A,[1]TDSheet!$A:$Z,26,0)</f>
        <v>26.0822</v>
      </c>
      <c r="Z11" s="15">
        <f>VLOOKUP(A:A,[1]TDSheet!$A:$AA,27,0)</f>
        <v>26.567599999999999</v>
      </c>
      <c r="AA11" s="15">
        <f>VLOOKUP(A:A,[1]TDSheet!$A:$S,19,0)</f>
        <v>23.289200000000001</v>
      </c>
      <c r="AB11" s="15">
        <f>VLOOKUP(A:A,[3]TDSheet!$A:$D,4,0)</f>
        <v>24.25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5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461.17200000000003</v>
      </c>
      <c r="D12" s="8">
        <v>532.73800000000006</v>
      </c>
      <c r="E12" s="8">
        <v>685.90899999999999</v>
      </c>
      <c r="F12" s="8">
        <v>289.27300000000002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667.5</v>
      </c>
      <c r="J12" s="15">
        <f t="shared" si="8"/>
        <v>18.408999999999992</v>
      </c>
      <c r="K12" s="15">
        <f>VLOOKUP(A:A,[1]TDSheet!$A:$R,18,0)</f>
        <v>200</v>
      </c>
      <c r="L12" s="15">
        <f>VLOOKUP(A:A,[1]TDSheet!$A:$T,20,0)</f>
        <v>100</v>
      </c>
      <c r="M12" s="15">
        <f>VLOOKUP(A:A,[1]TDSheet!$A:$P,16,0)</f>
        <v>0</v>
      </c>
      <c r="N12" s="15"/>
      <c r="O12" s="15"/>
      <c r="P12" s="15"/>
      <c r="Q12" s="15"/>
      <c r="R12" s="15"/>
      <c r="S12" s="15">
        <f t="shared" si="9"/>
        <v>137.18180000000001</v>
      </c>
      <c r="T12" s="17">
        <v>380</v>
      </c>
      <c r="U12" s="20">
        <f t="shared" si="10"/>
        <v>7.0656092863630597</v>
      </c>
      <c r="V12" s="15">
        <f t="shared" si="11"/>
        <v>2.108683513410671</v>
      </c>
      <c r="W12" s="15"/>
      <c r="X12" s="15"/>
      <c r="Y12" s="15">
        <f>VLOOKUP(A:A,[1]TDSheet!$A:$Z,26,0)</f>
        <v>101.8074</v>
      </c>
      <c r="Z12" s="15">
        <f>VLOOKUP(A:A,[1]TDSheet!$A:$AA,27,0)</f>
        <v>105.66279999999999</v>
      </c>
      <c r="AA12" s="15">
        <f>VLOOKUP(A:A,[1]TDSheet!$A:$S,19,0)</f>
        <v>116.1546</v>
      </c>
      <c r="AB12" s="15">
        <f>VLOOKUP(A:A,[3]TDSheet!$A:$D,4,0)</f>
        <v>179.26599999999999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380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648</v>
      </c>
      <c r="D13" s="8">
        <v>377</v>
      </c>
      <c r="E13" s="8">
        <v>512</v>
      </c>
      <c r="F13" s="8">
        <v>495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523</v>
      </c>
      <c r="J13" s="15">
        <f t="shared" si="8"/>
        <v>-11</v>
      </c>
      <c r="K13" s="15">
        <f>VLOOKUP(A:A,[1]TDSheet!$A:$R,18,0)</f>
        <v>120</v>
      </c>
      <c r="L13" s="15">
        <f>VLOOKUP(A:A,[1]TDSheet!$A:$T,20,0)</f>
        <v>80</v>
      </c>
      <c r="M13" s="15">
        <f>VLOOKUP(A:A,[1]TDSheet!$A:$P,16,0)</f>
        <v>40</v>
      </c>
      <c r="N13" s="15"/>
      <c r="O13" s="15"/>
      <c r="P13" s="15"/>
      <c r="Q13" s="15"/>
      <c r="R13" s="15"/>
      <c r="S13" s="15">
        <f t="shared" si="9"/>
        <v>102.4</v>
      </c>
      <c r="T13" s="17"/>
      <c r="U13" s="20">
        <f t="shared" si="10"/>
        <v>7.177734375</v>
      </c>
      <c r="V13" s="15">
        <f t="shared" si="11"/>
        <v>4.833984375</v>
      </c>
      <c r="W13" s="15"/>
      <c r="X13" s="15"/>
      <c r="Y13" s="15">
        <f>VLOOKUP(A:A,[1]TDSheet!$A:$Z,26,0)</f>
        <v>83.2</v>
      </c>
      <c r="Z13" s="15">
        <f>VLOOKUP(A:A,[1]TDSheet!$A:$AA,27,0)</f>
        <v>112.6</v>
      </c>
      <c r="AA13" s="15">
        <f>VLOOKUP(A:A,[1]TDSheet!$A:$S,19,0)</f>
        <v>113.8</v>
      </c>
      <c r="AB13" s="15">
        <f>VLOOKUP(A:A,[3]TDSheet!$A:$D,4,0)</f>
        <v>112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36.036000000000001</v>
      </c>
      <c r="D14" s="8">
        <v>74.442999999999998</v>
      </c>
      <c r="E14" s="8">
        <v>85.225999999999999</v>
      </c>
      <c r="F14" s="8">
        <v>25.253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132.1</v>
      </c>
      <c r="J14" s="15">
        <f t="shared" si="8"/>
        <v>-46.873999999999995</v>
      </c>
      <c r="K14" s="15">
        <f>VLOOKUP(A:A,[1]TDSheet!$A:$R,18,0)</f>
        <v>20</v>
      </c>
      <c r="L14" s="15">
        <f>VLOOKUP(A:A,[1]TDSheet!$A:$T,20,0)</f>
        <v>30</v>
      </c>
      <c r="M14" s="15">
        <f>VLOOKUP(A:A,[1]TDSheet!$A:$P,16,0)</f>
        <v>10</v>
      </c>
      <c r="N14" s="15"/>
      <c r="O14" s="15"/>
      <c r="P14" s="15"/>
      <c r="Q14" s="15"/>
      <c r="R14" s="15"/>
      <c r="S14" s="15">
        <f t="shared" si="9"/>
        <v>17.045200000000001</v>
      </c>
      <c r="T14" s="17">
        <v>30</v>
      </c>
      <c r="U14" s="20">
        <f t="shared" si="10"/>
        <v>6.7616103067139131</v>
      </c>
      <c r="V14" s="15">
        <f t="shared" si="11"/>
        <v>1.4815314575364325</v>
      </c>
      <c r="W14" s="15"/>
      <c r="X14" s="15"/>
      <c r="Y14" s="15">
        <f>VLOOKUP(A:A,[1]TDSheet!$A:$Z,26,0)</f>
        <v>14.117599999999999</v>
      </c>
      <c r="Z14" s="15">
        <f>VLOOKUP(A:A,[1]TDSheet!$A:$AA,27,0)</f>
        <v>6.923</v>
      </c>
      <c r="AA14" s="15">
        <f>VLOOKUP(A:A,[1]TDSheet!$A:$S,19,0)</f>
        <v>19.472799999999999</v>
      </c>
      <c r="AB14" s="15">
        <f>VLOOKUP(A:A,[3]TDSheet!$A:$D,4,0)</f>
        <v>37.155000000000001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30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36.003999999999998</v>
      </c>
      <c r="D15" s="8">
        <v>45.006999999999998</v>
      </c>
      <c r="E15" s="8">
        <v>51.158000000000001</v>
      </c>
      <c r="F15" s="8">
        <v>29.853000000000002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51.2</v>
      </c>
      <c r="J15" s="15">
        <f t="shared" si="8"/>
        <v>-4.2000000000001592E-2</v>
      </c>
      <c r="K15" s="15">
        <f>VLOOKUP(A:A,[1]TDSheet!$A:$R,18,0)</f>
        <v>10</v>
      </c>
      <c r="L15" s="15">
        <f>VLOOKUP(A:A,[1]TDSheet!$A:$T,20,0)</f>
        <v>10</v>
      </c>
      <c r="M15" s="15">
        <f>VLOOKUP(A:A,[1]TDSheet!$A:$P,16,0)</f>
        <v>0</v>
      </c>
      <c r="N15" s="15"/>
      <c r="O15" s="15"/>
      <c r="P15" s="15"/>
      <c r="Q15" s="15"/>
      <c r="R15" s="15"/>
      <c r="S15" s="15">
        <f t="shared" si="9"/>
        <v>10.2316</v>
      </c>
      <c r="T15" s="17">
        <v>20</v>
      </c>
      <c r="U15" s="20">
        <f t="shared" si="10"/>
        <v>6.8271824543570903</v>
      </c>
      <c r="V15" s="15">
        <f t="shared" si="11"/>
        <v>2.9177254779311155</v>
      </c>
      <c r="W15" s="15"/>
      <c r="X15" s="15"/>
      <c r="Y15" s="15">
        <f>VLOOKUP(A:A,[1]TDSheet!$A:$Z,26,0)</f>
        <v>11.712</v>
      </c>
      <c r="Z15" s="15">
        <f>VLOOKUP(A:A,[1]TDSheet!$A:$AA,27,0)</f>
        <v>7.1878000000000002</v>
      </c>
      <c r="AA15" s="15">
        <f>VLOOKUP(A:A,[1]TDSheet!$A:$S,19,0)</f>
        <v>10.2166</v>
      </c>
      <c r="AB15" s="15">
        <f>VLOOKUP(A:A,[3]TDSheet!$A:$D,4,0)</f>
        <v>6.0270000000000001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20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899</v>
      </c>
      <c r="D16" s="8">
        <v>1024</v>
      </c>
      <c r="E16" s="8">
        <v>1100</v>
      </c>
      <c r="F16" s="8">
        <v>806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1110</v>
      </c>
      <c r="J16" s="15">
        <f t="shared" si="8"/>
        <v>-10</v>
      </c>
      <c r="K16" s="15">
        <f>VLOOKUP(A:A,[1]TDSheet!$A:$R,18,0)</f>
        <v>120</v>
      </c>
      <c r="L16" s="15">
        <f>VLOOKUP(A:A,[1]TDSheet!$A:$T,20,0)</f>
        <v>200</v>
      </c>
      <c r="M16" s="15">
        <f>VLOOKUP(A:A,[1]TDSheet!$A:$P,16,0)</f>
        <v>0</v>
      </c>
      <c r="N16" s="15"/>
      <c r="O16" s="15"/>
      <c r="P16" s="15"/>
      <c r="Q16" s="15"/>
      <c r="R16" s="15"/>
      <c r="S16" s="15">
        <f t="shared" si="9"/>
        <v>220</v>
      </c>
      <c r="T16" s="17">
        <v>400</v>
      </c>
      <c r="U16" s="20">
        <f t="shared" si="10"/>
        <v>6.9363636363636365</v>
      </c>
      <c r="V16" s="15">
        <f t="shared" si="11"/>
        <v>3.6636363636363636</v>
      </c>
      <c r="W16" s="15"/>
      <c r="X16" s="15"/>
      <c r="Y16" s="15">
        <f>VLOOKUP(A:A,[1]TDSheet!$A:$Z,26,0)</f>
        <v>164.8</v>
      </c>
      <c r="Z16" s="15">
        <f>VLOOKUP(A:A,[1]TDSheet!$A:$AA,27,0)</f>
        <v>242.6</v>
      </c>
      <c r="AA16" s="15">
        <f>VLOOKUP(A:A,[1]TDSheet!$A:$S,19,0)</f>
        <v>208.2</v>
      </c>
      <c r="AB16" s="15">
        <f>VLOOKUP(A:A,[3]TDSheet!$A:$D,4,0)</f>
        <v>233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100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567.60400000000004</v>
      </c>
      <c r="D17" s="8">
        <v>1490.759</v>
      </c>
      <c r="E17" s="8">
        <v>1152.037</v>
      </c>
      <c r="F17" s="8">
        <v>768.60699999999997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1146.8</v>
      </c>
      <c r="J17" s="15">
        <f t="shared" si="8"/>
        <v>5.23700000000008</v>
      </c>
      <c r="K17" s="15">
        <f>VLOOKUP(A:A,[1]TDSheet!$A:$R,18,0)</f>
        <v>100</v>
      </c>
      <c r="L17" s="15">
        <f>VLOOKUP(A:A,[1]TDSheet!$A:$T,20,0)</f>
        <v>200</v>
      </c>
      <c r="M17" s="15">
        <f>VLOOKUP(A:A,[1]TDSheet!$A:$P,16,0)</f>
        <v>100</v>
      </c>
      <c r="N17" s="15"/>
      <c r="O17" s="15"/>
      <c r="P17" s="15"/>
      <c r="Q17" s="15"/>
      <c r="R17" s="15"/>
      <c r="S17" s="15">
        <f t="shared" si="9"/>
        <v>230.4074</v>
      </c>
      <c r="T17" s="17">
        <v>450</v>
      </c>
      <c r="U17" s="20">
        <f t="shared" si="10"/>
        <v>7.0249783644101704</v>
      </c>
      <c r="V17" s="15">
        <f t="shared" si="11"/>
        <v>3.3358607405838527</v>
      </c>
      <c r="W17" s="15"/>
      <c r="X17" s="15"/>
      <c r="Y17" s="15">
        <f>VLOOKUP(A:A,[1]TDSheet!$A:$Z,26,0)</f>
        <v>221.935</v>
      </c>
      <c r="Z17" s="15">
        <f>VLOOKUP(A:A,[1]TDSheet!$A:$AA,27,0)</f>
        <v>233.99799999999999</v>
      </c>
      <c r="AA17" s="15">
        <f>VLOOKUP(A:A,[1]TDSheet!$A:$S,19,0)</f>
        <v>226.51799999999997</v>
      </c>
      <c r="AB17" s="15">
        <f>VLOOKUP(A:A,[3]TDSheet!$A:$D,4,0)</f>
        <v>242.958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450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211</v>
      </c>
      <c r="D18" s="8">
        <v>727</v>
      </c>
      <c r="E18" s="8">
        <v>606</v>
      </c>
      <c r="F18" s="8">
        <v>282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654</v>
      </c>
      <c r="J18" s="15">
        <f t="shared" si="8"/>
        <v>-48</v>
      </c>
      <c r="K18" s="15">
        <f>VLOOKUP(A:A,[1]TDSheet!$A:$R,18,0)</f>
        <v>120</v>
      </c>
      <c r="L18" s="15">
        <f>VLOOKUP(A:A,[1]TDSheet!$A:$T,20,0)</f>
        <v>80</v>
      </c>
      <c r="M18" s="15">
        <f>VLOOKUP(A:A,[1]TDSheet!$A:$P,16,0)</f>
        <v>0</v>
      </c>
      <c r="N18" s="15"/>
      <c r="O18" s="15"/>
      <c r="P18" s="15"/>
      <c r="Q18" s="15"/>
      <c r="R18" s="15"/>
      <c r="S18" s="15">
        <f t="shared" si="9"/>
        <v>121.2</v>
      </c>
      <c r="T18" s="17">
        <v>320</v>
      </c>
      <c r="U18" s="20">
        <f t="shared" si="10"/>
        <v>6.6171617161716174</v>
      </c>
      <c r="V18" s="15">
        <f t="shared" si="11"/>
        <v>2.3267326732673266</v>
      </c>
      <c r="W18" s="15"/>
      <c r="X18" s="15"/>
      <c r="Y18" s="15">
        <f>VLOOKUP(A:A,[1]TDSheet!$A:$Z,26,0)</f>
        <v>70</v>
      </c>
      <c r="Z18" s="15">
        <f>VLOOKUP(A:A,[1]TDSheet!$A:$AA,27,0)</f>
        <v>85.2</v>
      </c>
      <c r="AA18" s="15">
        <f>VLOOKUP(A:A,[1]TDSheet!$A:$S,19,0)</f>
        <v>102.4</v>
      </c>
      <c r="AB18" s="15">
        <f>VLOOKUP(A:A,[3]TDSheet!$A:$D,4,0)</f>
        <v>188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48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1430</v>
      </c>
      <c r="D19" s="8">
        <v>4478</v>
      </c>
      <c r="E19" s="8">
        <v>3624</v>
      </c>
      <c r="F19" s="8">
        <v>2221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3806</v>
      </c>
      <c r="J19" s="15">
        <f t="shared" si="8"/>
        <v>-182</v>
      </c>
      <c r="K19" s="15">
        <f>VLOOKUP(A:A,[1]TDSheet!$A:$R,18,0)</f>
        <v>600</v>
      </c>
      <c r="L19" s="15">
        <f>VLOOKUP(A:A,[1]TDSheet!$A:$T,20,0)</f>
        <v>600</v>
      </c>
      <c r="M19" s="15">
        <f>VLOOKUP(A:A,[1]TDSheet!$A:$P,16,0)</f>
        <v>400</v>
      </c>
      <c r="N19" s="15"/>
      <c r="O19" s="15"/>
      <c r="P19" s="15"/>
      <c r="Q19" s="15"/>
      <c r="R19" s="15"/>
      <c r="S19" s="15">
        <f t="shared" si="9"/>
        <v>724.8</v>
      </c>
      <c r="T19" s="17">
        <v>1200</v>
      </c>
      <c r="U19" s="20">
        <f t="shared" si="10"/>
        <v>6.9274282560706411</v>
      </c>
      <c r="V19" s="15">
        <f t="shared" si="11"/>
        <v>3.0642935982339958</v>
      </c>
      <c r="W19" s="15"/>
      <c r="X19" s="15"/>
      <c r="Y19" s="15">
        <f>VLOOKUP(A:A,[1]TDSheet!$A:$Z,26,0)</f>
        <v>515.79999999999995</v>
      </c>
      <c r="Z19" s="15">
        <f>VLOOKUP(A:A,[1]TDSheet!$A:$AA,27,0)</f>
        <v>601.6</v>
      </c>
      <c r="AA19" s="15">
        <f>VLOOKUP(A:A,[1]TDSheet!$A:$S,19,0)</f>
        <v>681.6</v>
      </c>
      <c r="AB19" s="15">
        <f>VLOOKUP(A:A,[3]TDSheet!$A:$D,4,0)</f>
        <v>773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144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764</v>
      </c>
      <c r="D20" s="8">
        <v>1223</v>
      </c>
      <c r="E20" s="8">
        <v>1047</v>
      </c>
      <c r="F20" s="8">
        <v>921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1060</v>
      </c>
      <c r="J20" s="15">
        <f t="shared" si="8"/>
        <v>-13</v>
      </c>
      <c r="K20" s="15">
        <f>VLOOKUP(A:A,[1]TDSheet!$A:$R,18,0)</f>
        <v>120</v>
      </c>
      <c r="L20" s="15">
        <f>VLOOKUP(A:A,[1]TDSheet!$A:$T,20,0)</f>
        <v>160</v>
      </c>
      <c r="M20" s="15">
        <f>VLOOKUP(A:A,[1]TDSheet!$A:$P,16,0)</f>
        <v>200</v>
      </c>
      <c r="N20" s="15"/>
      <c r="O20" s="15"/>
      <c r="P20" s="15"/>
      <c r="Q20" s="15"/>
      <c r="R20" s="15"/>
      <c r="S20" s="15">
        <f t="shared" si="9"/>
        <v>209.4</v>
      </c>
      <c r="T20" s="17">
        <v>120</v>
      </c>
      <c r="U20" s="20">
        <f t="shared" si="10"/>
        <v>7.2636103151862459</v>
      </c>
      <c r="V20" s="15">
        <f t="shared" si="11"/>
        <v>4.3982808022922635</v>
      </c>
      <c r="W20" s="15"/>
      <c r="X20" s="15"/>
      <c r="Y20" s="15">
        <f>VLOOKUP(A:A,[1]TDSheet!$A:$Z,26,0)</f>
        <v>154.80000000000001</v>
      </c>
      <c r="Z20" s="15">
        <f>VLOOKUP(A:A,[1]TDSheet!$A:$AA,27,0)</f>
        <v>189.4</v>
      </c>
      <c r="AA20" s="15">
        <f>VLOOKUP(A:A,[1]TDSheet!$A:$S,19,0)</f>
        <v>204.6</v>
      </c>
      <c r="AB20" s="15">
        <f>VLOOKUP(A:A,[3]TDSheet!$A:$D,4,0)</f>
        <v>194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30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126.316</v>
      </c>
      <c r="D21" s="8">
        <v>131.57599999999999</v>
      </c>
      <c r="E21" s="8">
        <v>109.669</v>
      </c>
      <c r="F21" s="8">
        <v>148.22300000000001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108.5</v>
      </c>
      <c r="J21" s="15">
        <f t="shared" si="8"/>
        <v>1.1689999999999969</v>
      </c>
      <c r="K21" s="15">
        <f>VLOOKUP(A:A,[1]TDSheet!$A:$R,18,0)</f>
        <v>0</v>
      </c>
      <c r="L21" s="15">
        <f>VLOOKUP(A:A,[1]TDSheet!$A:$T,20,0)</f>
        <v>30</v>
      </c>
      <c r="M21" s="15">
        <f>VLOOKUP(A:A,[1]TDSheet!$A:$P,16,0)</f>
        <v>0</v>
      </c>
      <c r="N21" s="15"/>
      <c r="O21" s="15"/>
      <c r="P21" s="15"/>
      <c r="Q21" s="15"/>
      <c r="R21" s="15"/>
      <c r="S21" s="15">
        <f t="shared" si="9"/>
        <v>21.933799999999998</v>
      </c>
      <c r="T21" s="17"/>
      <c r="U21" s="20">
        <f t="shared" si="10"/>
        <v>8.125495810119542</v>
      </c>
      <c r="V21" s="15">
        <f t="shared" si="11"/>
        <v>6.757743756211875</v>
      </c>
      <c r="W21" s="15"/>
      <c r="X21" s="15"/>
      <c r="Y21" s="15">
        <f>VLOOKUP(A:A,[1]TDSheet!$A:$Z,26,0)</f>
        <v>12.7232</v>
      </c>
      <c r="Z21" s="15">
        <f>VLOOKUP(A:A,[1]TDSheet!$A:$AA,27,0)</f>
        <v>10.9526</v>
      </c>
      <c r="AA21" s="15">
        <f>VLOOKUP(A:A,[1]TDSheet!$A:$S,19,0)</f>
        <v>23.820399999999999</v>
      </c>
      <c r="AB21" s="15">
        <f>VLOOKUP(A:A,[3]TDSheet!$A:$D,4,0)</f>
        <v>13.388999999999999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139.61699999999999</v>
      </c>
      <c r="D22" s="8">
        <v>503.46199999999999</v>
      </c>
      <c r="E22" s="8">
        <v>344.16699999999997</v>
      </c>
      <c r="F22" s="8">
        <v>149.49600000000001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333.1</v>
      </c>
      <c r="J22" s="15">
        <f t="shared" si="8"/>
        <v>11.06699999999995</v>
      </c>
      <c r="K22" s="15">
        <f>VLOOKUP(A:A,[1]TDSheet!$A:$R,18,0)</f>
        <v>100</v>
      </c>
      <c r="L22" s="15">
        <f>VLOOKUP(A:A,[1]TDSheet!$A:$T,20,0)</f>
        <v>100</v>
      </c>
      <c r="M22" s="15">
        <f>VLOOKUP(A:A,[1]TDSheet!$A:$P,16,0)</f>
        <v>0</v>
      </c>
      <c r="N22" s="15"/>
      <c r="O22" s="15"/>
      <c r="P22" s="15"/>
      <c r="Q22" s="15"/>
      <c r="R22" s="15"/>
      <c r="S22" s="15">
        <f t="shared" si="9"/>
        <v>68.833399999999997</v>
      </c>
      <c r="T22" s="17">
        <v>150</v>
      </c>
      <c r="U22" s="20">
        <f t="shared" si="10"/>
        <v>7.2565934560838201</v>
      </c>
      <c r="V22" s="15">
        <f t="shared" si="11"/>
        <v>2.1718526180604187</v>
      </c>
      <c r="W22" s="15"/>
      <c r="X22" s="15"/>
      <c r="Y22" s="15">
        <f>VLOOKUP(A:A,[1]TDSheet!$A:$Z,26,0)</f>
        <v>50.684800000000003</v>
      </c>
      <c r="Z22" s="15">
        <f>VLOOKUP(A:A,[1]TDSheet!$A:$AA,27,0)</f>
        <v>54.325400000000002</v>
      </c>
      <c r="AA22" s="15">
        <f>VLOOKUP(A:A,[1]TDSheet!$A:$S,19,0)</f>
        <v>60.924999999999997</v>
      </c>
      <c r="AB22" s="15">
        <f>VLOOKUP(A:A,[3]TDSheet!$A:$D,4,0)</f>
        <v>88.852000000000004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150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1140</v>
      </c>
      <c r="D23" s="8">
        <v>1634</v>
      </c>
      <c r="E23" s="8">
        <v>1515</v>
      </c>
      <c r="F23" s="8">
        <v>1232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1520</v>
      </c>
      <c r="J23" s="15">
        <f t="shared" si="8"/>
        <v>-5</v>
      </c>
      <c r="K23" s="15">
        <f>VLOOKUP(A:A,[1]TDSheet!$A:$R,18,0)</f>
        <v>400</v>
      </c>
      <c r="L23" s="15">
        <f>VLOOKUP(A:A,[1]TDSheet!$A:$T,20,0)</f>
        <v>200</v>
      </c>
      <c r="M23" s="15">
        <f>VLOOKUP(A:A,[1]TDSheet!$A:$P,16,0)</f>
        <v>0</v>
      </c>
      <c r="N23" s="15"/>
      <c r="O23" s="15"/>
      <c r="P23" s="15"/>
      <c r="Q23" s="15"/>
      <c r="R23" s="15"/>
      <c r="S23" s="15">
        <f t="shared" si="9"/>
        <v>303</v>
      </c>
      <c r="T23" s="17">
        <v>280</v>
      </c>
      <c r="U23" s="20">
        <f t="shared" si="10"/>
        <v>6.9702970297029703</v>
      </c>
      <c r="V23" s="15">
        <f t="shared" si="11"/>
        <v>4.0660066006600664</v>
      </c>
      <c r="W23" s="15"/>
      <c r="X23" s="15"/>
      <c r="Y23" s="15">
        <f>VLOOKUP(A:A,[1]TDSheet!$A:$Z,26,0)</f>
        <v>239.4</v>
      </c>
      <c r="Z23" s="15">
        <f>VLOOKUP(A:A,[1]TDSheet!$A:$AA,27,0)</f>
        <v>269.2</v>
      </c>
      <c r="AA23" s="15">
        <f>VLOOKUP(A:A,[1]TDSheet!$A:$S,19,0)</f>
        <v>309.39999999999998</v>
      </c>
      <c r="AB23" s="15">
        <f>VLOOKUP(A:A,[3]TDSheet!$A:$D,4,0)</f>
        <v>302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61.6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694</v>
      </c>
      <c r="D24" s="8">
        <v>2144</v>
      </c>
      <c r="E24" s="8">
        <v>1821</v>
      </c>
      <c r="F24" s="8">
        <v>993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1824</v>
      </c>
      <c r="J24" s="15">
        <f t="shared" si="8"/>
        <v>-3</v>
      </c>
      <c r="K24" s="15">
        <f>VLOOKUP(A:A,[1]TDSheet!$A:$R,18,0)</f>
        <v>400</v>
      </c>
      <c r="L24" s="15">
        <f>VLOOKUP(A:A,[1]TDSheet!$A:$T,20,0)</f>
        <v>280</v>
      </c>
      <c r="M24" s="15">
        <f>VLOOKUP(A:A,[1]TDSheet!$A:$P,16,0)</f>
        <v>120</v>
      </c>
      <c r="N24" s="15"/>
      <c r="O24" s="15"/>
      <c r="P24" s="15"/>
      <c r="Q24" s="15"/>
      <c r="R24" s="15"/>
      <c r="S24" s="15">
        <f t="shared" si="9"/>
        <v>364.2</v>
      </c>
      <c r="T24" s="17">
        <v>720</v>
      </c>
      <c r="U24" s="20">
        <f t="shared" si="10"/>
        <v>6.9000549148819328</v>
      </c>
      <c r="V24" s="15">
        <f t="shared" si="11"/>
        <v>2.7265238879736411</v>
      </c>
      <c r="W24" s="15"/>
      <c r="X24" s="15"/>
      <c r="Y24" s="15">
        <f>VLOOKUP(A:A,[1]TDSheet!$A:$Z,26,0)</f>
        <v>321.2</v>
      </c>
      <c r="Z24" s="15">
        <f>VLOOKUP(A:A,[1]TDSheet!$A:$AA,27,0)</f>
        <v>281.2</v>
      </c>
      <c r="AA24" s="15">
        <f>VLOOKUP(A:A,[1]TDSheet!$A:$S,19,0)</f>
        <v>349.4</v>
      </c>
      <c r="AB24" s="15">
        <f>VLOOKUP(A:A,[3]TDSheet!$A:$D,4,0)</f>
        <v>492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288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-10</v>
      </c>
      <c r="D25" s="8">
        <v>420</v>
      </c>
      <c r="E25" s="8">
        <v>262</v>
      </c>
      <c r="F25" s="8">
        <v>148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709</v>
      </c>
      <c r="J25" s="15">
        <f t="shared" si="8"/>
        <v>-447</v>
      </c>
      <c r="K25" s="15">
        <f>VLOOKUP(A:A,[1]TDSheet!$A:$R,18,0)</f>
        <v>120</v>
      </c>
      <c r="L25" s="15">
        <f>VLOOKUP(A:A,[1]TDSheet!$A:$T,20,0)</f>
        <v>120</v>
      </c>
      <c r="M25" s="15">
        <f>VLOOKUP(A:A,[1]TDSheet!$A:$P,16,0)</f>
        <v>120</v>
      </c>
      <c r="N25" s="15"/>
      <c r="O25" s="15"/>
      <c r="P25" s="15"/>
      <c r="Q25" s="15"/>
      <c r="R25" s="15"/>
      <c r="S25" s="15">
        <f t="shared" si="9"/>
        <v>52.4</v>
      </c>
      <c r="T25" s="17">
        <v>160</v>
      </c>
      <c r="U25" s="20">
        <f t="shared" si="10"/>
        <v>12.748091603053435</v>
      </c>
      <c r="V25" s="15">
        <f t="shared" si="11"/>
        <v>2.8244274809160306</v>
      </c>
      <c r="W25" s="15"/>
      <c r="X25" s="15"/>
      <c r="Y25" s="15">
        <f>VLOOKUP(A:A,[1]TDSheet!$A:$Z,26,0)</f>
        <v>90</v>
      </c>
      <c r="Z25" s="15">
        <f>VLOOKUP(A:A,[1]TDSheet!$A:$AA,27,0)</f>
        <v>66.400000000000006</v>
      </c>
      <c r="AA25" s="15">
        <f>VLOOKUP(A:A,[1]TDSheet!$A:$S,19,0)</f>
        <v>1.2</v>
      </c>
      <c r="AB25" s="15">
        <f>VLOOKUP(A:A,[3]TDSheet!$A:$D,4,0)</f>
        <v>176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14.399999999999999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445</v>
      </c>
      <c r="D26" s="8">
        <v>522</v>
      </c>
      <c r="E26" s="8">
        <v>660</v>
      </c>
      <c r="F26" s="8">
        <v>307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671</v>
      </c>
      <c r="J26" s="15">
        <f t="shared" si="8"/>
        <v>-11</v>
      </c>
      <c r="K26" s="15">
        <f>VLOOKUP(A:A,[1]TDSheet!$A:$R,18,0)</f>
        <v>160</v>
      </c>
      <c r="L26" s="15">
        <f>VLOOKUP(A:A,[1]TDSheet!$A:$T,20,0)</f>
        <v>50</v>
      </c>
      <c r="M26" s="15">
        <f>VLOOKUP(A:A,[1]TDSheet!$A:$P,16,0)</f>
        <v>0</v>
      </c>
      <c r="N26" s="15"/>
      <c r="O26" s="15"/>
      <c r="P26" s="15"/>
      <c r="Q26" s="15"/>
      <c r="R26" s="15"/>
      <c r="S26" s="15">
        <f t="shared" si="9"/>
        <v>132</v>
      </c>
      <c r="T26" s="17">
        <v>360</v>
      </c>
      <c r="U26" s="20">
        <f t="shared" si="10"/>
        <v>6.6439393939393936</v>
      </c>
      <c r="V26" s="15">
        <f t="shared" si="11"/>
        <v>2.3257575757575757</v>
      </c>
      <c r="W26" s="15"/>
      <c r="X26" s="15"/>
      <c r="Y26" s="15">
        <f>VLOOKUP(A:A,[1]TDSheet!$A:$Z,26,0)</f>
        <v>101.4</v>
      </c>
      <c r="Z26" s="15">
        <f>VLOOKUP(A:A,[1]TDSheet!$A:$AA,27,0)</f>
        <v>104.6</v>
      </c>
      <c r="AA26" s="15">
        <f>VLOOKUP(A:A,[1]TDSheet!$A:$S,19,0)</f>
        <v>111</v>
      </c>
      <c r="AB26" s="15">
        <f>VLOOKUP(A:A,[3]TDSheet!$A:$D,4,0)</f>
        <v>163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32.4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81</v>
      </c>
      <c r="D27" s="8">
        <v>164</v>
      </c>
      <c r="E27" s="8">
        <v>173</v>
      </c>
      <c r="F27" s="8">
        <v>72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171</v>
      </c>
      <c r="J27" s="15">
        <f t="shared" si="8"/>
        <v>2</v>
      </c>
      <c r="K27" s="15">
        <f>VLOOKUP(A:A,[1]TDSheet!$A:$R,18,0)</f>
        <v>40</v>
      </c>
      <c r="L27" s="15">
        <f>VLOOKUP(A:A,[1]TDSheet!$A:$T,20,0)</f>
        <v>0</v>
      </c>
      <c r="M27" s="15">
        <f>VLOOKUP(A:A,[1]TDSheet!$A:$P,16,0)</f>
        <v>0</v>
      </c>
      <c r="N27" s="15"/>
      <c r="O27" s="15"/>
      <c r="P27" s="15"/>
      <c r="Q27" s="15"/>
      <c r="R27" s="15"/>
      <c r="S27" s="15">
        <f t="shared" si="9"/>
        <v>34.6</v>
      </c>
      <c r="T27" s="17">
        <v>120</v>
      </c>
      <c r="U27" s="20">
        <f t="shared" si="10"/>
        <v>6.7052023121387281</v>
      </c>
      <c r="V27" s="15">
        <f t="shared" si="11"/>
        <v>2.0809248554913293</v>
      </c>
      <c r="W27" s="15"/>
      <c r="X27" s="15"/>
      <c r="Y27" s="15">
        <f>VLOOKUP(A:A,[1]TDSheet!$A:$Z,26,0)</f>
        <v>27.8</v>
      </c>
      <c r="Z27" s="15">
        <f>VLOOKUP(A:A,[1]TDSheet!$A:$AA,27,0)</f>
        <v>21.8</v>
      </c>
      <c r="AA27" s="15">
        <f>VLOOKUP(A:A,[1]TDSheet!$A:$S,19,0)</f>
        <v>27.2</v>
      </c>
      <c r="AB27" s="15">
        <f>VLOOKUP(A:A,[3]TDSheet!$A:$D,4,0)</f>
        <v>42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48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305</v>
      </c>
      <c r="D28" s="8">
        <v>2307</v>
      </c>
      <c r="E28" s="8">
        <v>1293</v>
      </c>
      <c r="F28" s="8">
        <v>1296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1318</v>
      </c>
      <c r="J28" s="15">
        <f t="shared" si="8"/>
        <v>-25</v>
      </c>
      <c r="K28" s="15">
        <f>VLOOKUP(A:A,[1]TDSheet!$A:$R,18,0)</f>
        <v>200</v>
      </c>
      <c r="L28" s="15">
        <f>VLOOKUP(A:A,[1]TDSheet!$A:$T,20,0)</f>
        <v>200</v>
      </c>
      <c r="M28" s="15">
        <f>VLOOKUP(A:A,[1]TDSheet!$A:$P,16,0)</f>
        <v>120</v>
      </c>
      <c r="N28" s="15"/>
      <c r="O28" s="15"/>
      <c r="P28" s="15"/>
      <c r="Q28" s="15"/>
      <c r="R28" s="15"/>
      <c r="S28" s="15">
        <f t="shared" si="9"/>
        <v>258.60000000000002</v>
      </c>
      <c r="T28" s="17"/>
      <c r="U28" s="20">
        <f t="shared" si="10"/>
        <v>7.0224284609435417</v>
      </c>
      <c r="V28" s="15">
        <f t="shared" si="11"/>
        <v>5.0116009280742455</v>
      </c>
      <c r="W28" s="15"/>
      <c r="X28" s="15"/>
      <c r="Y28" s="15">
        <f>VLOOKUP(A:A,[1]TDSheet!$A:$Z,26,0)</f>
        <v>102.8</v>
      </c>
      <c r="Z28" s="15">
        <f>VLOOKUP(A:A,[1]TDSheet!$A:$AA,27,0)</f>
        <v>212.6</v>
      </c>
      <c r="AA28" s="15">
        <f>VLOOKUP(A:A,[1]TDSheet!$A:$S,19,0)</f>
        <v>281.8</v>
      </c>
      <c r="AB28" s="15">
        <f>VLOOKUP(A:A,[3]TDSheet!$A:$D,4,0)</f>
        <v>242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2"/>
        <v>0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203</v>
      </c>
      <c r="D29" s="8">
        <v>1025</v>
      </c>
      <c r="E29" s="8">
        <v>790</v>
      </c>
      <c r="F29" s="8">
        <v>420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804</v>
      </c>
      <c r="J29" s="15">
        <f t="shared" si="8"/>
        <v>-14</v>
      </c>
      <c r="K29" s="15">
        <f>VLOOKUP(A:A,[1]TDSheet!$A:$R,18,0)</f>
        <v>360</v>
      </c>
      <c r="L29" s="15">
        <f>VLOOKUP(A:A,[1]TDSheet!$A:$T,20,0)</f>
        <v>360</v>
      </c>
      <c r="M29" s="15">
        <f>VLOOKUP(A:A,[1]TDSheet!$A:$P,16,0)</f>
        <v>0</v>
      </c>
      <c r="N29" s="15"/>
      <c r="O29" s="15"/>
      <c r="P29" s="15"/>
      <c r="Q29" s="15"/>
      <c r="R29" s="15"/>
      <c r="S29" s="15">
        <f t="shared" si="9"/>
        <v>158</v>
      </c>
      <c r="T29" s="17"/>
      <c r="U29" s="20">
        <f t="shared" si="10"/>
        <v>7.2151898734177218</v>
      </c>
      <c r="V29" s="15">
        <f t="shared" si="11"/>
        <v>2.6582278481012658</v>
      </c>
      <c r="W29" s="15"/>
      <c r="X29" s="15"/>
      <c r="Y29" s="15">
        <f>VLOOKUP(A:A,[1]TDSheet!$A:$Z,26,0)</f>
        <v>90.4</v>
      </c>
      <c r="Z29" s="15">
        <f>VLOOKUP(A:A,[1]TDSheet!$A:$AA,27,0)</f>
        <v>105</v>
      </c>
      <c r="AA29" s="15">
        <f>VLOOKUP(A:A,[1]TDSheet!$A:$S,19,0)</f>
        <v>130.4</v>
      </c>
      <c r="AB29" s="15">
        <f>VLOOKUP(A:A,[3]TDSheet!$A:$D,4,0)</f>
        <v>166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284.69799999999998</v>
      </c>
      <c r="D30" s="8">
        <v>831.47299999999996</v>
      </c>
      <c r="E30" s="8">
        <v>676.51</v>
      </c>
      <c r="F30" s="8">
        <v>427.23599999999999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661.7</v>
      </c>
      <c r="J30" s="15">
        <f t="shared" si="8"/>
        <v>14.809999999999945</v>
      </c>
      <c r="K30" s="15">
        <f>VLOOKUP(A:A,[1]TDSheet!$A:$R,18,0)</f>
        <v>110</v>
      </c>
      <c r="L30" s="15">
        <f>VLOOKUP(A:A,[1]TDSheet!$A:$T,20,0)</f>
        <v>100</v>
      </c>
      <c r="M30" s="15">
        <f>VLOOKUP(A:A,[1]TDSheet!$A:$P,16,0)</f>
        <v>50</v>
      </c>
      <c r="N30" s="15"/>
      <c r="O30" s="15"/>
      <c r="P30" s="15"/>
      <c r="Q30" s="15"/>
      <c r="R30" s="15"/>
      <c r="S30" s="15">
        <f t="shared" si="9"/>
        <v>135.30199999999999</v>
      </c>
      <c r="T30" s="17">
        <v>250</v>
      </c>
      <c r="U30" s="20">
        <f t="shared" si="10"/>
        <v>6.9269929491064435</v>
      </c>
      <c r="V30" s="15">
        <f t="shared" si="11"/>
        <v>3.1576473370681883</v>
      </c>
      <c r="W30" s="15"/>
      <c r="X30" s="15"/>
      <c r="Y30" s="15">
        <f>VLOOKUP(A:A,[1]TDSheet!$A:$Z,26,0)</f>
        <v>106.99380000000001</v>
      </c>
      <c r="Z30" s="15">
        <f>VLOOKUP(A:A,[1]TDSheet!$A:$AA,27,0)</f>
        <v>101.67859999999999</v>
      </c>
      <c r="AA30" s="15">
        <f>VLOOKUP(A:A,[1]TDSheet!$A:$S,19,0)</f>
        <v>122</v>
      </c>
      <c r="AB30" s="15">
        <f>VLOOKUP(A:A,[3]TDSheet!$A:$D,4,0)</f>
        <v>204.08600000000001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250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85</v>
      </c>
      <c r="D31" s="8">
        <v>121</v>
      </c>
      <c r="E31" s="8">
        <v>110</v>
      </c>
      <c r="F31" s="8">
        <v>95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110</v>
      </c>
      <c r="J31" s="15">
        <f t="shared" si="8"/>
        <v>0</v>
      </c>
      <c r="K31" s="15">
        <f>VLOOKUP(A:A,[1]TDSheet!$A:$R,18,0)</f>
        <v>40</v>
      </c>
      <c r="L31" s="15">
        <f>VLOOKUP(A:A,[1]TDSheet!$A:$T,20,0)</f>
        <v>40</v>
      </c>
      <c r="M31" s="15">
        <f>VLOOKUP(A:A,[1]TDSheet!$A:$P,16,0)</f>
        <v>0</v>
      </c>
      <c r="N31" s="15"/>
      <c r="O31" s="15"/>
      <c r="P31" s="15"/>
      <c r="Q31" s="15"/>
      <c r="R31" s="15"/>
      <c r="S31" s="15">
        <f t="shared" si="9"/>
        <v>22</v>
      </c>
      <c r="T31" s="17"/>
      <c r="U31" s="20">
        <f t="shared" si="10"/>
        <v>7.9545454545454541</v>
      </c>
      <c r="V31" s="15">
        <f t="shared" si="11"/>
        <v>4.3181818181818183</v>
      </c>
      <c r="W31" s="15"/>
      <c r="X31" s="15"/>
      <c r="Y31" s="15">
        <f>VLOOKUP(A:A,[1]TDSheet!$A:$Z,26,0)</f>
        <v>12.6</v>
      </c>
      <c r="Z31" s="15">
        <f>VLOOKUP(A:A,[1]TDSheet!$A:$AA,27,0)</f>
        <v>19.8</v>
      </c>
      <c r="AA31" s="15">
        <f>VLOOKUP(A:A,[1]TDSheet!$A:$S,19,0)</f>
        <v>24.6</v>
      </c>
      <c r="AB31" s="15">
        <f>VLOOKUP(A:A,[3]TDSheet!$A:$D,4,0)</f>
        <v>27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0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1418</v>
      </c>
      <c r="D32" s="8">
        <v>2062</v>
      </c>
      <c r="E32" s="8">
        <v>2210</v>
      </c>
      <c r="F32" s="8">
        <v>1246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2230</v>
      </c>
      <c r="J32" s="15">
        <f t="shared" si="8"/>
        <v>-20</v>
      </c>
      <c r="K32" s="15">
        <f>VLOOKUP(A:A,[1]TDSheet!$A:$R,18,0)</f>
        <v>400</v>
      </c>
      <c r="L32" s="15">
        <f>VLOOKUP(A:A,[1]TDSheet!$A:$T,20,0)</f>
        <v>400</v>
      </c>
      <c r="M32" s="15">
        <f>VLOOKUP(A:A,[1]TDSheet!$A:$P,16,0)</f>
        <v>0</v>
      </c>
      <c r="N32" s="15"/>
      <c r="O32" s="15"/>
      <c r="P32" s="15"/>
      <c r="Q32" s="15"/>
      <c r="R32" s="15"/>
      <c r="S32" s="15">
        <f t="shared" si="9"/>
        <v>442</v>
      </c>
      <c r="T32" s="17">
        <v>1000</v>
      </c>
      <c r="U32" s="20">
        <f t="shared" si="10"/>
        <v>6.8914027149321271</v>
      </c>
      <c r="V32" s="15">
        <f t="shared" si="11"/>
        <v>2.819004524886878</v>
      </c>
      <c r="W32" s="15"/>
      <c r="X32" s="15"/>
      <c r="Y32" s="15">
        <f>VLOOKUP(A:A,[1]TDSheet!$A:$Z,26,0)</f>
        <v>455.8</v>
      </c>
      <c r="Z32" s="15">
        <f>VLOOKUP(A:A,[1]TDSheet!$A:$AA,27,0)</f>
        <v>383.6</v>
      </c>
      <c r="AA32" s="15">
        <f>VLOOKUP(A:A,[1]TDSheet!$A:$S,19,0)</f>
        <v>397.2</v>
      </c>
      <c r="AB32" s="15">
        <f>VLOOKUP(A:A,[3]TDSheet!$A:$D,4,0)</f>
        <v>572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400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2313</v>
      </c>
      <c r="D33" s="8">
        <v>6860</v>
      </c>
      <c r="E33" s="8">
        <v>5618</v>
      </c>
      <c r="F33" s="8">
        <v>3495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5663</v>
      </c>
      <c r="J33" s="15">
        <f t="shared" si="8"/>
        <v>-45</v>
      </c>
      <c r="K33" s="15">
        <f>VLOOKUP(A:A,[1]TDSheet!$A:$R,18,0)</f>
        <v>1000</v>
      </c>
      <c r="L33" s="15">
        <f>VLOOKUP(A:A,[1]TDSheet!$A:$T,20,0)</f>
        <v>1000</v>
      </c>
      <c r="M33" s="15">
        <f>VLOOKUP(A:A,[1]TDSheet!$A:$P,16,0)</f>
        <v>0</v>
      </c>
      <c r="N33" s="15"/>
      <c r="O33" s="15"/>
      <c r="P33" s="15"/>
      <c r="Q33" s="15"/>
      <c r="R33" s="15"/>
      <c r="S33" s="15">
        <f t="shared" si="9"/>
        <v>1123.5999999999999</v>
      </c>
      <c r="T33" s="17">
        <v>2200</v>
      </c>
      <c r="U33" s="20">
        <f t="shared" si="10"/>
        <v>6.8485226059095767</v>
      </c>
      <c r="V33" s="15">
        <f t="shared" si="11"/>
        <v>3.1105375578497689</v>
      </c>
      <c r="W33" s="15"/>
      <c r="X33" s="15"/>
      <c r="Y33" s="15">
        <f>VLOOKUP(A:A,[1]TDSheet!$A:$Z,26,0)</f>
        <v>922</v>
      </c>
      <c r="Z33" s="15">
        <f>VLOOKUP(A:A,[1]TDSheet!$A:$AA,27,0)</f>
        <v>867.2</v>
      </c>
      <c r="AA33" s="15">
        <f>VLOOKUP(A:A,[1]TDSheet!$A:$S,19,0)</f>
        <v>1075.8</v>
      </c>
      <c r="AB33" s="15">
        <f>VLOOKUP(A:A,[3]TDSheet!$A:$D,4,0)</f>
        <v>1336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880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220</v>
      </c>
      <c r="D34" s="8">
        <v>661</v>
      </c>
      <c r="E34" s="8">
        <v>435</v>
      </c>
      <c r="F34" s="8">
        <v>297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442</v>
      </c>
      <c r="J34" s="15">
        <f t="shared" si="8"/>
        <v>-7</v>
      </c>
      <c r="K34" s="15">
        <f>VLOOKUP(A:A,[1]TDSheet!$A:$R,18,0)</f>
        <v>120</v>
      </c>
      <c r="L34" s="15">
        <f>VLOOKUP(A:A,[1]TDSheet!$A:$T,20,0)</f>
        <v>0</v>
      </c>
      <c r="M34" s="15">
        <f>VLOOKUP(A:A,[1]TDSheet!$A:$P,16,0)</f>
        <v>0</v>
      </c>
      <c r="N34" s="15"/>
      <c r="O34" s="15"/>
      <c r="P34" s="15"/>
      <c r="Q34" s="15"/>
      <c r="R34" s="15"/>
      <c r="S34" s="15">
        <f t="shared" si="9"/>
        <v>87</v>
      </c>
      <c r="T34" s="17">
        <v>200</v>
      </c>
      <c r="U34" s="20">
        <f t="shared" si="10"/>
        <v>7.0919540229885056</v>
      </c>
      <c r="V34" s="15">
        <f t="shared" si="11"/>
        <v>3.4137931034482758</v>
      </c>
      <c r="W34" s="15"/>
      <c r="X34" s="15"/>
      <c r="Y34" s="15">
        <f>VLOOKUP(A:A,[1]TDSheet!$A:$Z,26,0)</f>
        <v>72.2</v>
      </c>
      <c r="Z34" s="15">
        <f>VLOOKUP(A:A,[1]TDSheet!$A:$AA,27,0)</f>
        <v>64.599999999999994</v>
      </c>
      <c r="AA34" s="15">
        <f>VLOOKUP(A:A,[1]TDSheet!$A:$S,19,0)</f>
        <v>77</v>
      </c>
      <c r="AB34" s="15">
        <f>VLOOKUP(A:A,[3]TDSheet!$A:$D,4,0)</f>
        <v>84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100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1535</v>
      </c>
      <c r="D35" s="8">
        <v>489</v>
      </c>
      <c r="E35" s="8">
        <v>1519</v>
      </c>
      <c r="F35" s="8">
        <v>482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1526</v>
      </c>
      <c r="J35" s="15">
        <f t="shared" si="8"/>
        <v>-7</v>
      </c>
      <c r="K35" s="15">
        <f>VLOOKUP(A:A,[1]TDSheet!$A:$R,18,0)</f>
        <v>200</v>
      </c>
      <c r="L35" s="15">
        <f>VLOOKUP(A:A,[1]TDSheet!$A:$T,20,0)</f>
        <v>200</v>
      </c>
      <c r="M35" s="15">
        <f>VLOOKUP(A:A,[1]TDSheet!$A:$P,16,0)</f>
        <v>0</v>
      </c>
      <c r="N35" s="15"/>
      <c r="O35" s="15"/>
      <c r="P35" s="15"/>
      <c r="Q35" s="15"/>
      <c r="R35" s="15"/>
      <c r="S35" s="15">
        <f t="shared" si="9"/>
        <v>303.8</v>
      </c>
      <c r="T35" s="17">
        <v>1200</v>
      </c>
      <c r="U35" s="20">
        <f t="shared" si="10"/>
        <v>6.8531928900592494</v>
      </c>
      <c r="V35" s="15">
        <f t="shared" si="11"/>
        <v>1.586570111915734</v>
      </c>
      <c r="W35" s="15"/>
      <c r="X35" s="15"/>
      <c r="Y35" s="15">
        <f>VLOOKUP(A:A,[1]TDSheet!$A:$Z,26,0)</f>
        <v>392.8</v>
      </c>
      <c r="Z35" s="15">
        <f>VLOOKUP(A:A,[1]TDSheet!$A:$AA,27,0)</f>
        <v>310.8</v>
      </c>
      <c r="AA35" s="15">
        <f>VLOOKUP(A:A,[1]TDSheet!$A:$S,19,0)</f>
        <v>270.2</v>
      </c>
      <c r="AB35" s="15">
        <f>VLOOKUP(A:A,[3]TDSheet!$A:$D,4,0)</f>
        <v>456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480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2144</v>
      </c>
      <c r="D36" s="8">
        <v>6306</v>
      </c>
      <c r="E36" s="8">
        <v>5085</v>
      </c>
      <c r="F36" s="8">
        <v>3288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5140</v>
      </c>
      <c r="J36" s="15">
        <f t="shared" si="8"/>
        <v>-55</v>
      </c>
      <c r="K36" s="15">
        <f>VLOOKUP(A:A,[1]TDSheet!$A:$R,18,0)</f>
        <v>1000</v>
      </c>
      <c r="L36" s="15">
        <f>VLOOKUP(A:A,[1]TDSheet!$A:$T,20,0)</f>
        <v>1000</v>
      </c>
      <c r="M36" s="15">
        <f>VLOOKUP(A:A,[1]TDSheet!$A:$P,16,0)</f>
        <v>0</v>
      </c>
      <c r="N36" s="15"/>
      <c r="O36" s="15"/>
      <c r="P36" s="15"/>
      <c r="Q36" s="15"/>
      <c r="R36" s="15"/>
      <c r="S36" s="15">
        <f t="shared" si="9"/>
        <v>1017</v>
      </c>
      <c r="T36" s="17">
        <v>1800</v>
      </c>
      <c r="U36" s="20">
        <f t="shared" si="10"/>
        <v>6.9695181907571291</v>
      </c>
      <c r="V36" s="15">
        <f t="shared" si="11"/>
        <v>3.2330383480825957</v>
      </c>
      <c r="W36" s="15"/>
      <c r="X36" s="15"/>
      <c r="Y36" s="15">
        <f>VLOOKUP(A:A,[1]TDSheet!$A:$Z,26,0)</f>
        <v>844.8</v>
      </c>
      <c r="Z36" s="15">
        <f>VLOOKUP(A:A,[1]TDSheet!$A:$AA,27,0)</f>
        <v>822.8</v>
      </c>
      <c r="AA36" s="15">
        <f>VLOOKUP(A:A,[1]TDSheet!$A:$S,19,0)</f>
        <v>991.6</v>
      </c>
      <c r="AB36" s="15">
        <f>VLOOKUP(A:A,[3]TDSheet!$A:$D,4,0)</f>
        <v>1104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720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204</v>
      </c>
      <c r="D37" s="8">
        <v>231</v>
      </c>
      <c r="E37" s="8">
        <v>249</v>
      </c>
      <c r="F37" s="8">
        <v>184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250</v>
      </c>
      <c r="J37" s="15">
        <f t="shared" si="8"/>
        <v>-1</v>
      </c>
      <c r="K37" s="15">
        <f>VLOOKUP(A:A,[1]TDSheet!$A:$R,18,0)</f>
        <v>120</v>
      </c>
      <c r="L37" s="15">
        <f>VLOOKUP(A:A,[1]TDSheet!$A:$T,20,0)</f>
        <v>120</v>
      </c>
      <c r="M37" s="15">
        <f>VLOOKUP(A:A,[1]TDSheet!$A:$P,16,0)</f>
        <v>0</v>
      </c>
      <c r="N37" s="15"/>
      <c r="O37" s="15"/>
      <c r="P37" s="15"/>
      <c r="Q37" s="15"/>
      <c r="R37" s="15"/>
      <c r="S37" s="15">
        <f t="shared" si="9"/>
        <v>49.8</v>
      </c>
      <c r="T37" s="17"/>
      <c r="U37" s="20">
        <f t="shared" si="10"/>
        <v>8.5140562248995995</v>
      </c>
      <c r="V37" s="15">
        <f t="shared" si="11"/>
        <v>3.6947791164658637</v>
      </c>
      <c r="W37" s="15"/>
      <c r="X37" s="15"/>
      <c r="Y37" s="15">
        <f>VLOOKUP(A:A,[1]TDSheet!$A:$Z,26,0)</f>
        <v>42.6</v>
      </c>
      <c r="Z37" s="15">
        <f>VLOOKUP(A:A,[1]TDSheet!$A:$AA,27,0)</f>
        <v>54</v>
      </c>
      <c r="AA37" s="15">
        <f>VLOOKUP(A:A,[1]TDSheet!$A:$S,19,0)</f>
        <v>52.6</v>
      </c>
      <c r="AB37" s="15">
        <f>VLOOKUP(A:A,[3]TDSheet!$A:$D,4,0)</f>
        <v>63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0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1079</v>
      </c>
      <c r="D38" s="8">
        <v>4153</v>
      </c>
      <c r="E38" s="8">
        <v>3257</v>
      </c>
      <c r="F38" s="8">
        <v>1889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3305</v>
      </c>
      <c r="J38" s="15">
        <f t="shared" si="8"/>
        <v>-48</v>
      </c>
      <c r="K38" s="15">
        <f>VLOOKUP(A:A,[1]TDSheet!$A:$R,18,0)</f>
        <v>700</v>
      </c>
      <c r="L38" s="15">
        <f>VLOOKUP(A:A,[1]TDSheet!$A:$T,20,0)</f>
        <v>420</v>
      </c>
      <c r="M38" s="15">
        <f>VLOOKUP(A:A,[1]TDSheet!$A:$P,16,0)</f>
        <v>280</v>
      </c>
      <c r="N38" s="15"/>
      <c r="O38" s="15"/>
      <c r="P38" s="15"/>
      <c r="Q38" s="15"/>
      <c r="R38" s="15"/>
      <c r="S38" s="15">
        <f t="shared" si="9"/>
        <v>651.4</v>
      </c>
      <c r="T38" s="17">
        <v>1200</v>
      </c>
      <c r="U38" s="20">
        <f t="shared" si="10"/>
        <v>6.8913110224132641</v>
      </c>
      <c r="V38" s="15">
        <f t="shared" si="11"/>
        <v>2.8999078906969604</v>
      </c>
      <c r="W38" s="15"/>
      <c r="X38" s="15"/>
      <c r="Y38" s="15">
        <f>VLOOKUP(A:A,[1]TDSheet!$A:$Z,26,0)</f>
        <v>437.4</v>
      </c>
      <c r="Z38" s="15">
        <f>VLOOKUP(A:A,[1]TDSheet!$A:$AA,27,0)</f>
        <v>516.6</v>
      </c>
      <c r="AA38" s="15">
        <f>VLOOKUP(A:A,[1]TDSheet!$A:$S,19,0)</f>
        <v>603.20000000000005</v>
      </c>
      <c r="AB38" s="15">
        <f>VLOOKUP(A:A,[3]TDSheet!$A:$D,4,0)</f>
        <v>654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120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994</v>
      </c>
      <c r="D39" s="8">
        <v>3579</v>
      </c>
      <c r="E39" s="8">
        <v>2628</v>
      </c>
      <c r="F39" s="8">
        <v>1872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2709</v>
      </c>
      <c r="J39" s="15">
        <f t="shared" si="8"/>
        <v>-81</v>
      </c>
      <c r="K39" s="15">
        <f>VLOOKUP(A:A,[1]TDSheet!$A:$R,18,0)</f>
        <v>700</v>
      </c>
      <c r="L39" s="15">
        <f>VLOOKUP(A:A,[1]TDSheet!$A:$T,20,0)</f>
        <v>280</v>
      </c>
      <c r="M39" s="15">
        <f>VLOOKUP(A:A,[1]TDSheet!$A:$P,16,0)</f>
        <v>0</v>
      </c>
      <c r="N39" s="15"/>
      <c r="O39" s="15"/>
      <c r="P39" s="15"/>
      <c r="Q39" s="15"/>
      <c r="R39" s="15"/>
      <c r="S39" s="15">
        <f t="shared" si="9"/>
        <v>525.6</v>
      </c>
      <c r="T39" s="17">
        <v>840</v>
      </c>
      <c r="U39" s="20">
        <f t="shared" si="10"/>
        <v>7.0243531202435312</v>
      </c>
      <c r="V39" s="15">
        <f t="shared" si="11"/>
        <v>3.5616438356164384</v>
      </c>
      <c r="W39" s="15"/>
      <c r="X39" s="15"/>
      <c r="Y39" s="15">
        <f>VLOOKUP(A:A,[1]TDSheet!$A:$Z,26,0)</f>
        <v>390.6</v>
      </c>
      <c r="Z39" s="15">
        <f>VLOOKUP(A:A,[1]TDSheet!$A:$AA,27,0)</f>
        <v>460.4</v>
      </c>
      <c r="AA39" s="15">
        <f>VLOOKUP(A:A,[1]TDSheet!$A:$S,19,0)</f>
        <v>521.20000000000005</v>
      </c>
      <c r="AB39" s="15">
        <f>VLOOKUP(A:A,[3]TDSheet!$A:$D,4,0)</f>
        <v>632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84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334</v>
      </c>
      <c r="D40" s="8">
        <v>1655</v>
      </c>
      <c r="E40" s="8">
        <v>1154</v>
      </c>
      <c r="F40" s="8">
        <v>816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1279</v>
      </c>
      <c r="J40" s="15">
        <f t="shared" si="8"/>
        <v>-125</v>
      </c>
      <c r="K40" s="15">
        <f>VLOOKUP(A:A,[1]TDSheet!$A:$R,18,0)</f>
        <v>480</v>
      </c>
      <c r="L40" s="15">
        <f>VLOOKUP(A:A,[1]TDSheet!$A:$T,20,0)</f>
        <v>480</v>
      </c>
      <c r="M40" s="15">
        <f>VLOOKUP(A:A,[1]TDSheet!$A:$P,16,0)</f>
        <v>0</v>
      </c>
      <c r="N40" s="15"/>
      <c r="O40" s="15"/>
      <c r="P40" s="15"/>
      <c r="Q40" s="15"/>
      <c r="R40" s="15"/>
      <c r="S40" s="15">
        <f t="shared" si="9"/>
        <v>230.8</v>
      </c>
      <c r="T40" s="17"/>
      <c r="U40" s="20">
        <f t="shared" si="10"/>
        <v>7.6949740034662044</v>
      </c>
      <c r="V40" s="15">
        <f t="shared" si="11"/>
        <v>3.535528596187175</v>
      </c>
      <c r="W40" s="15"/>
      <c r="X40" s="15"/>
      <c r="Y40" s="15">
        <f>VLOOKUP(A:A,[1]TDSheet!$A:$Z,26,0)</f>
        <v>151.80000000000001</v>
      </c>
      <c r="Z40" s="15">
        <f>VLOOKUP(A:A,[1]TDSheet!$A:$AA,27,0)</f>
        <v>159.80000000000001</v>
      </c>
      <c r="AA40" s="15">
        <f>VLOOKUP(A:A,[1]TDSheet!$A:$S,19,0)</f>
        <v>226.4</v>
      </c>
      <c r="AB40" s="15">
        <f>VLOOKUP(A:A,[3]TDSheet!$A:$D,4,0)</f>
        <v>290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2"/>
        <v>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13.090999999999999</v>
      </c>
      <c r="D41" s="8">
        <v>129.61699999999999</v>
      </c>
      <c r="E41" s="8">
        <v>43.262</v>
      </c>
      <c r="F41" s="8">
        <v>65.834000000000003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50.7</v>
      </c>
      <c r="J41" s="15">
        <f t="shared" si="8"/>
        <v>-7.4380000000000024</v>
      </c>
      <c r="K41" s="15">
        <f>VLOOKUP(A:A,[1]TDSheet!$A:$R,18,0)</f>
        <v>10</v>
      </c>
      <c r="L41" s="15">
        <f>VLOOKUP(A:A,[1]TDSheet!$A:$T,20,0)</f>
        <v>10</v>
      </c>
      <c r="M41" s="15">
        <f>VLOOKUP(A:A,[1]TDSheet!$A:$P,16,0)</f>
        <v>0</v>
      </c>
      <c r="N41" s="15"/>
      <c r="O41" s="15"/>
      <c r="P41" s="15"/>
      <c r="Q41" s="15"/>
      <c r="R41" s="15"/>
      <c r="S41" s="15">
        <f t="shared" si="9"/>
        <v>8.6524000000000001</v>
      </c>
      <c r="T41" s="17"/>
      <c r="U41" s="20">
        <f t="shared" si="10"/>
        <v>9.9202533401137263</v>
      </c>
      <c r="V41" s="15">
        <f t="shared" si="11"/>
        <v>7.6087559521057742</v>
      </c>
      <c r="W41" s="15"/>
      <c r="X41" s="15"/>
      <c r="Y41" s="15">
        <f>VLOOKUP(A:A,[1]TDSheet!$A:$Z,26,0)</f>
        <v>9.8591999999999995</v>
      </c>
      <c r="Z41" s="15">
        <f>VLOOKUP(A:A,[1]TDSheet!$A:$AA,27,0)</f>
        <v>11.321</v>
      </c>
      <c r="AA41" s="15">
        <f>VLOOKUP(A:A,[1]TDSheet!$A:$S,19,0)</f>
        <v>13.9284</v>
      </c>
      <c r="AB41" s="15">
        <f>VLOOKUP(A:A,[3]TDSheet!$A:$D,4,0)</f>
        <v>21.620999999999999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2</v>
      </c>
      <c r="D42" s="8">
        <v>5</v>
      </c>
      <c r="E42" s="8">
        <v>0</v>
      </c>
      <c r="F42" s="8"/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7</v>
      </c>
      <c r="J42" s="15">
        <f t="shared" si="8"/>
        <v>-7</v>
      </c>
      <c r="K42" s="15">
        <f>VLOOKUP(A:A,[1]TDSheet!$A:$R,18,0)</f>
        <v>0</v>
      </c>
      <c r="L42" s="15">
        <f>VLOOKUP(A:A,[1]TDSheet!$A:$T,20,0)</f>
        <v>0</v>
      </c>
      <c r="M42" s="15">
        <f>VLOOKUP(A:A,[1]TDSheet!$A:$P,16,0)</f>
        <v>0</v>
      </c>
      <c r="N42" s="15"/>
      <c r="O42" s="15"/>
      <c r="P42" s="15"/>
      <c r="Q42" s="15"/>
      <c r="R42" s="15"/>
      <c r="S42" s="15">
        <f t="shared" si="9"/>
        <v>0</v>
      </c>
      <c r="T42" s="17"/>
      <c r="U42" s="20" t="e">
        <f t="shared" si="10"/>
        <v>#DIV/0!</v>
      </c>
      <c r="V42" s="15" t="e">
        <f t="shared" si="11"/>
        <v>#DIV/0!</v>
      </c>
      <c r="W42" s="15"/>
      <c r="X42" s="15"/>
      <c r="Y42" s="15">
        <f>VLOOKUP(A:A,[1]TDSheet!$A:$Z,26,0)</f>
        <v>0</v>
      </c>
      <c r="Z42" s="15">
        <f>VLOOKUP(A:A,[1]TDSheet!$A:$AA,27,0)</f>
        <v>7.8</v>
      </c>
      <c r="AA42" s="15">
        <f>VLOOKUP(A:A,[1]TDSheet!$A:$S,19,0)</f>
        <v>0.2</v>
      </c>
      <c r="AB42" s="15">
        <v>0</v>
      </c>
      <c r="AC42" s="15" t="str">
        <f>VLOOKUP(A:A,[1]TDSheet!$A:$AC,29,0)</f>
        <v>завод</v>
      </c>
      <c r="AD42" s="15" t="e">
        <f>VLOOKUP(A:A,[1]TDSheet!$A:$AD,30,0)</f>
        <v>#N/A</v>
      </c>
      <c r="AE42" s="15">
        <f t="shared" si="12"/>
        <v>0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141</v>
      </c>
      <c r="D43" s="8">
        <v>519</v>
      </c>
      <c r="E43" s="8">
        <v>367</v>
      </c>
      <c r="F43" s="8">
        <v>288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370</v>
      </c>
      <c r="J43" s="15">
        <f t="shared" si="8"/>
        <v>-3</v>
      </c>
      <c r="K43" s="15">
        <f>VLOOKUP(A:A,[1]TDSheet!$A:$R,18,0)</f>
        <v>90</v>
      </c>
      <c r="L43" s="15">
        <f>VLOOKUP(A:A,[1]TDSheet!$A:$T,20,0)</f>
        <v>60</v>
      </c>
      <c r="M43" s="15">
        <f>VLOOKUP(A:A,[1]TDSheet!$A:$P,16,0)</f>
        <v>0</v>
      </c>
      <c r="N43" s="15"/>
      <c r="O43" s="15"/>
      <c r="P43" s="15"/>
      <c r="Q43" s="15"/>
      <c r="R43" s="15"/>
      <c r="S43" s="15">
        <f t="shared" si="9"/>
        <v>73.400000000000006</v>
      </c>
      <c r="T43" s="17">
        <v>60</v>
      </c>
      <c r="U43" s="20">
        <f t="shared" si="10"/>
        <v>6.7847411444141681</v>
      </c>
      <c r="V43" s="15">
        <f t="shared" si="11"/>
        <v>3.9237057220708444</v>
      </c>
      <c r="W43" s="15"/>
      <c r="X43" s="15"/>
      <c r="Y43" s="15">
        <f>VLOOKUP(A:A,[1]TDSheet!$A:$Z,26,0)</f>
        <v>60.8</v>
      </c>
      <c r="Z43" s="15">
        <f>VLOOKUP(A:A,[1]TDSheet!$A:$AA,27,0)</f>
        <v>67</v>
      </c>
      <c r="AA43" s="15">
        <f>VLOOKUP(A:A,[1]TDSheet!$A:$S,19,0)</f>
        <v>76.2</v>
      </c>
      <c r="AB43" s="15">
        <f>VLOOKUP(A:A,[3]TDSheet!$A:$D,4,0)</f>
        <v>91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12"/>
        <v>18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9</v>
      </c>
      <c r="C44" s="8">
        <v>234.90199999999999</v>
      </c>
      <c r="D44" s="8">
        <v>634.67600000000004</v>
      </c>
      <c r="E44" s="8">
        <v>509.30099999999999</v>
      </c>
      <c r="F44" s="8">
        <v>350.846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498.7</v>
      </c>
      <c r="J44" s="15">
        <f t="shared" si="8"/>
        <v>10.600999999999999</v>
      </c>
      <c r="K44" s="15">
        <f>VLOOKUP(A:A,[1]TDSheet!$A:$R,18,0)</f>
        <v>100</v>
      </c>
      <c r="L44" s="15">
        <f>VLOOKUP(A:A,[1]TDSheet!$A:$T,20,0)</f>
        <v>80</v>
      </c>
      <c r="M44" s="15">
        <f>VLOOKUP(A:A,[1]TDSheet!$A:$P,16,0)</f>
        <v>0</v>
      </c>
      <c r="N44" s="15"/>
      <c r="O44" s="15"/>
      <c r="P44" s="15"/>
      <c r="Q44" s="15"/>
      <c r="R44" s="15"/>
      <c r="S44" s="15">
        <f t="shared" si="9"/>
        <v>101.86019999999999</v>
      </c>
      <c r="T44" s="17">
        <v>180</v>
      </c>
      <c r="U44" s="20">
        <f t="shared" si="10"/>
        <v>6.9786432777473442</v>
      </c>
      <c r="V44" s="15">
        <f t="shared" si="11"/>
        <v>3.4443875036569733</v>
      </c>
      <c r="W44" s="15"/>
      <c r="X44" s="15"/>
      <c r="Y44" s="15">
        <f>VLOOKUP(A:A,[1]TDSheet!$A:$Z,26,0)</f>
        <v>96.9392</v>
      </c>
      <c r="Z44" s="15">
        <f>VLOOKUP(A:A,[1]TDSheet!$A:$AA,27,0)</f>
        <v>84.557000000000002</v>
      </c>
      <c r="AA44" s="15">
        <f>VLOOKUP(A:A,[1]TDSheet!$A:$S,19,0)</f>
        <v>96.241399999999999</v>
      </c>
      <c r="AB44" s="15">
        <f>VLOOKUP(A:A,[3]TDSheet!$A:$D,4,0)</f>
        <v>129.04300000000001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180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47</v>
      </c>
      <c r="D45" s="8">
        <v>92</v>
      </c>
      <c r="E45" s="8">
        <v>41</v>
      </c>
      <c r="F45" s="8">
        <v>98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41</v>
      </c>
      <c r="J45" s="15">
        <f t="shared" si="8"/>
        <v>0</v>
      </c>
      <c r="K45" s="15">
        <f>VLOOKUP(A:A,[1]TDSheet!$A:$R,18,0)</f>
        <v>0</v>
      </c>
      <c r="L45" s="15">
        <f>VLOOKUP(A:A,[1]TDSheet!$A:$T,20,0)</f>
        <v>0</v>
      </c>
      <c r="M45" s="15">
        <f>VLOOKUP(A:A,[1]TDSheet!$A:$P,16,0)</f>
        <v>0</v>
      </c>
      <c r="N45" s="15"/>
      <c r="O45" s="15"/>
      <c r="P45" s="15"/>
      <c r="Q45" s="15"/>
      <c r="R45" s="15"/>
      <c r="S45" s="15">
        <f t="shared" si="9"/>
        <v>8.1999999999999993</v>
      </c>
      <c r="T45" s="17"/>
      <c r="U45" s="20">
        <f t="shared" si="10"/>
        <v>11.951219512195124</v>
      </c>
      <c r="V45" s="15">
        <f t="shared" si="11"/>
        <v>11.951219512195124</v>
      </c>
      <c r="W45" s="15"/>
      <c r="X45" s="15"/>
      <c r="Y45" s="15">
        <f>VLOOKUP(A:A,[1]TDSheet!$A:$Z,26,0)</f>
        <v>13.6</v>
      </c>
      <c r="Z45" s="15">
        <f>VLOOKUP(A:A,[1]TDSheet!$A:$AA,27,0)</f>
        <v>15.4</v>
      </c>
      <c r="AA45" s="15">
        <f>VLOOKUP(A:A,[1]TDSheet!$A:$S,19,0)</f>
        <v>10.6</v>
      </c>
      <c r="AB45" s="15">
        <f>VLOOKUP(A:A,[3]TDSheet!$A:$D,4,0)</f>
        <v>9</v>
      </c>
      <c r="AC45" s="15" t="str">
        <f>VLOOKUP(A:A,[1]TDSheet!$A:$AC,29,0)</f>
        <v>Вит</v>
      </c>
      <c r="AD45" s="15" t="e">
        <f>VLOOKUP(A:A,[1]TDSheet!$A:$AD,30,0)</f>
        <v>#N/A</v>
      </c>
      <c r="AE45" s="15">
        <f t="shared" si="12"/>
        <v>0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258</v>
      </c>
      <c r="D46" s="8">
        <v>421</v>
      </c>
      <c r="E46" s="8">
        <v>555</v>
      </c>
      <c r="F46" s="8">
        <v>123</v>
      </c>
      <c r="G46" s="1">
        <f>VLOOKUP(A:A,[1]TDSheet!$A:$G,7,0)</f>
        <v>0.09</v>
      </c>
      <c r="H46" s="1">
        <f>VLOOKUP(A:A,[1]TDSheet!$A:$H,8,0)</f>
        <v>45</v>
      </c>
      <c r="I46" s="15">
        <f>VLOOKUP(A:A,[2]TDSheet!$A:$F,6,0)</f>
        <v>861</v>
      </c>
      <c r="J46" s="15">
        <f t="shared" si="8"/>
        <v>-306</v>
      </c>
      <c r="K46" s="15">
        <f>VLOOKUP(A:A,[1]TDSheet!$A:$R,18,0)</f>
        <v>240</v>
      </c>
      <c r="L46" s="15">
        <f>VLOOKUP(A:A,[1]TDSheet!$A:$T,20,0)</f>
        <v>240</v>
      </c>
      <c r="M46" s="15">
        <f>VLOOKUP(A:A,[1]TDSheet!$A:$P,16,0)</f>
        <v>120</v>
      </c>
      <c r="N46" s="15"/>
      <c r="O46" s="15"/>
      <c r="P46" s="15"/>
      <c r="Q46" s="15"/>
      <c r="R46" s="15"/>
      <c r="S46" s="15">
        <f t="shared" si="9"/>
        <v>111</v>
      </c>
      <c r="T46" s="17">
        <v>160</v>
      </c>
      <c r="U46" s="20">
        <f t="shared" si="10"/>
        <v>7.954954954954955</v>
      </c>
      <c r="V46" s="15">
        <f t="shared" si="11"/>
        <v>1.1081081081081081</v>
      </c>
      <c r="W46" s="15"/>
      <c r="X46" s="15"/>
      <c r="Y46" s="15">
        <f>VLOOKUP(A:A,[1]TDSheet!$A:$Z,26,0)</f>
        <v>32.799999999999997</v>
      </c>
      <c r="Z46" s="15">
        <f>VLOOKUP(A:A,[1]TDSheet!$A:$AA,27,0)</f>
        <v>49.8</v>
      </c>
      <c r="AA46" s="15">
        <f>VLOOKUP(A:A,[1]TDSheet!$A:$S,19,0)</f>
        <v>70.599999999999994</v>
      </c>
      <c r="AB46" s="15">
        <f>VLOOKUP(A:A,[3]TDSheet!$A:$D,4,0)</f>
        <v>99</v>
      </c>
      <c r="AC46" s="15" t="str">
        <f>VLOOKUP(A:A,[1]TDSheet!$A:$AC,29,0)</f>
        <v>Витал</v>
      </c>
      <c r="AD46" s="15" t="str">
        <f>VLOOKUP(A:A,[1]TDSheet!$A:$AD,30,0)</f>
        <v>костик</v>
      </c>
      <c r="AE46" s="15">
        <f t="shared" si="12"/>
        <v>14.399999999999999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70</v>
      </c>
      <c r="D47" s="8">
        <v>135</v>
      </c>
      <c r="E47" s="8">
        <v>83</v>
      </c>
      <c r="F47" s="8">
        <v>111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90</v>
      </c>
      <c r="J47" s="15">
        <f t="shared" si="8"/>
        <v>-7</v>
      </c>
      <c r="K47" s="15">
        <f>VLOOKUP(A:A,[1]TDSheet!$A:$R,18,0)</f>
        <v>0</v>
      </c>
      <c r="L47" s="15">
        <f>VLOOKUP(A:A,[1]TDSheet!$A:$T,20,0)</f>
        <v>0</v>
      </c>
      <c r="M47" s="15">
        <f>VLOOKUP(A:A,[1]TDSheet!$A:$P,16,0)</f>
        <v>0</v>
      </c>
      <c r="N47" s="15"/>
      <c r="O47" s="15"/>
      <c r="P47" s="15"/>
      <c r="Q47" s="15"/>
      <c r="R47" s="15"/>
      <c r="S47" s="15">
        <f t="shared" si="9"/>
        <v>16.600000000000001</v>
      </c>
      <c r="T47" s="17">
        <v>20</v>
      </c>
      <c r="U47" s="20">
        <f t="shared" si="10"/>
        <v>7.8915662650602405</v>
      </c>
      <c r="V47" s="15">
        <f t="shared" si="11"/>
        <v>6.6867469879518069</v>
      </c>
      <c r="W47" s="15"/>
      <c r="X47" s="15"/>
      <c r="Y47" s="15">
        <f>VLOOKUP(A:A,[1]TDSheet!$A:$Z,26,0)</f>
        <v>17.8</v>
      </c>
      <c r="Z47" s="15">
        <f>VLOOKUP(A:A,[1]TDSheet!$A:$AA,27,0)</f>
        <v>16.600000000000001</v>
      </c>
      <c r="AA47" s="15">
        <f>VLOOKUP(A:A,[1]TDSheet!$A:$S,19,0)</f>
        <v>17.600000000000001</v>
      </c>
      <c r="AB47" s="15">
        <f>VLOOKUP(A:A,[3]TDSheet!$A:$D,4,0)</f>
        <v>26</v>
      </c>
      <c r="AC47" s="15" t="str">
        <f>VLOOKUP(A:A,[1]TDSheet!$A:$AC,29,0)</f>
        <v>увел</v>
      </c>
      <c r="AD47" s="15" t="e">
        <f>VLOOKUP(A:A,[1]TDSheet!$A:$AD,30,0)</f>
        <v>#N/A</v>
      </c>
      <c r="AE47" s="15">
        <f t="shared" si="12"/>
        <v>8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1083</v>
      </c>
      <c r="D48" s="8">
        <v>4072</v>
      </c>
      <c r="E48" s="21">
        <v>3345</v>
      </c>
      <c r="F48" s="21">
        <v>1982</v>
      </c>
      <c r="G48" s="1">
        <f>VLOOKUP(A:A,[1]TDSheet!$A:$G,7,0)</f>
        <v>0.3</v>
      </c>
      <c r="H48" s="1" t="e">
        <f>VLOOKUP(A:A,[1]TDSheet!$A:$H,8,0)</f>
        <v>#N/A</v>
      </c>
      <c r="I48" s="15">
        <f>VLOOKUP(A:A,[2]TDSheet!$A:$F,6,0)</f>
        <v>3230</v>
      </c>
      <c r="J48" s="15">
        <f t="shared" si="8"/>
        <v>115</v>
      </c>
      <c r="K48" s="15">
        <f>VLOOKUP(A:A,[1]TDSheet!$A:$R,18,0)</f>
        <v>680</v>
      </c>
      <c r="L48" s="15">
        <f>VLOOKUP(A:A,[1]TDSheet!$A:$T,20,0)</f>
        <v>480</v>
      </c>
      <c r="M48" s="15">
        <f>VLOOKUP(A:A,[1]TDSheet!$A:$P,16,0)</f>
        <v>240</v>
      </c>
      <c r="N48" s="15"/>
      <c r="O48" s="15"/>
      <c r="P48" s="15"/>
      <c r="Q48" s="15"/>
      <c r="R48" s="15"/>
      <c r="S48" s="15">
        <f t="shared" si="9"/>
        <v>669</v>
      </c>
      <c r="T48" s="17">
        <v>1200</v>
      </c>
      <c r="U48" s="20">
        <f t="shared" si="10"/>
        <v>6.8490284005979074</v>
      </c>
      <c r="V48" s="15">
        <f t="shared" si="11"/>
        <v>2.9626307922272046</v>
      </c>
      <c r="W48" s="15"/>
      <c r="X48" s="15"/>
      <c r="Y48" s="15">
        <f>VLOOKUP(A:A,[1]TDSheet!$A:$Z,26,0)</f>
        <v>615.20000000000005</v>
      </c>
      <c r="Z48" s="15">
        <f>VLOOKUP(A:A,[1]TDSheet!$A:$AA,27,0)</f>
        <v>566.4</v>
      </c>
      <c r="AA48" s="15">
        <f>VLOOKUP(A:A,[1]TDSheet!$A:$S,19,0)</f>
        <v>610.79999999999995</v>
      </c>
      <c r="AB48" s="15">
        <f>VLOOKUP(A:A,[3]TDSheet!$A:$D,4,0)</f>
        <v>674</v>
      </c>
      <c r="AC48" s="15" t="str">
        <f>VLOOKUP(A:A,[1]TDSheet!$A:$AC,29,0)</f>
        <v>Витал</v>
      </c>
      <c r="AD48" s="15" t="str">
        <f>VLOOKUP(A:A,[1]TDSheet!$A:$AD,30,0)</f>
        <v>нов</v>
      </c>
      <c r="AE48" s="15">
        <f t="shared" si="12"/>
        <v>360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2574</v>
      </c>
      <c r="D49" s="8">
        <v>6908</v>
      </c>
      <c r="E49" s="8">
        <v>5734</v>
      </c>
      <c r="F49" s="8">
        <v>3672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5791</v>
      </c>
      <c r="J49" s="15">
        <f t="shared" si="8"/>
        <v>-57</v>
      </c>
      <c r="K49" s="15">
        <f>VLOOKUP(A:A,[1]TDSheet!$A:$R,18,0)</f>
        <v>1200</v>
      </c>
      <c r="L49" s="15">
        <f>VLOOKUP(A:A,[1]TDSheet!$A:$T,20,0)</f>
        <v>1000</v>
      </c>
      <c r="M49" s="15">
        <f>VLOOKUP(A:A,[1]TDSheet!$A:$P,16,0)</f>
        <v>400</v>
      </c>
      <c r="N49" s="15"/>
      <c r="O49" s="15"/>
      <c r="P49" s="15"/>
      <c r="Q49" s="15"/>
      <c r="R49" s="15"/>
      <c r="S49" s="15">
        <f t="shared" si="9"/>
        <v>1146.8</v>
      </c>
      <c r="T49" s="17">
        <v>1800</v>
      </c>
      <c r="U49" s="20">
        <f t="shared" si="10"/>
        <v>7.0387164283222887</v>
      </c>
      <c r="V49" s="15">
        <f t="shared" si="11"/>
        <v>3.2019532612486921</v>
      </c>
      <c r="W49" s="15"/>
      <c r="X49" s="15"/>
      <c r="Y49" s="15">
        <f>VLOOKUP(A:A,[1]TDSheet!$A:$Z,26,0)</f>
        <v>1097.4000000000001</v>
      </c>
      <c r="Z49" s="15">
        <f>VLOOKUP(A:A,[1]TDSheet!$A:$AA,27,0)</f>
        <v>990.8</v>
      </c>
      <c r="AA49" s="15">
        <f>VLOOKUP(A:A,[1]TDSheet!$A:$S,19,0)</f>
        <v>1111.2</v>
      </c>
      <c r="AB49" s="15">
        <f>VLOOKUP(A:A,[3]TDSheet!$A:$D,4,0)</f>
        <v>1163</v>
      </c>
      <c r="AC49" s="15" t="str">
        <f>VLOOKUP(A:A,[1]TDSheet!$A:$AC,29,0)</f>
        <v>борд</v>
      </c>
      <c r="AD49" s="15" t="str">
        <f>VLOOKUP(A:A,[1]TDSheet!$A:$AD,30,0)</f>
        <v>пл600</v>
      </c>
      <c r="AE49" s="15">
        <f t="shared" si="12"/>
        <v>630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1047</v>
      </c>
      <c r="D50" s="8">
        <v>3341</v>
      </c>
      <c r="E50" s="8">
        <v>2676</v>
      </c>
      <c r="F50" s="8">
        <v>1666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2717</v>
      </c>
      <c r="J50" s="15">
        <f t="shared" si="8"/>
        <v>-41</v>
      </c>
      <c r="K50" s="15">
        <f>VLOOKUP(A:A,[1]TDSheet!$A:$R,18,0)</f>
        <v>480</v>
      </c>
      <c r="L50" s="15">
        <f>VLOOKUP(A:A,[1]TDSheet!$A:$T,20,0)</f>
        <v>480</v>
      </c>
      <c r="M50" s="15">
        <f>VLOOKUP(A:A,[1]TDSheet!$A:$P,16,0)</f>
        <v>0</v>
      </c>
      <c r="N50" s="15"/>
      <c r="O50" s="15"/>
      <c r="P50" s="15"/>
      <c r="Q50" s="15"/>
      <c r="R50" s="15"/>
      <c r="S50" s="15">
        <f t="shared" si="9"/>
        <v>535.20000000000005</v>
      </c>
      <c r="T50" s="17">
        <v>1200</v>
      </c>
      <c r="U50" s="20">
        <f t="shared" si="10"/>
        <v>7.1487294469357243</v>
      </c>
      <c r="V50" s="15">
        <f t="shared" si="11"/>
        <v>3.1128550074738413</v>
      </c>
      <c r="W50" s="15"/>
      <c r="X50" s="15"/>
      <c r="Y50" s="15">
        <f>VLOOKUP(A:A,[1]TDSheet!$A:$Z,26,0)</f>
        <v>536.79999999999995</v>
      </c>
      <c r="Z50" s="15">
        <f>VLOOKUP(A:A,[1]TDSheet!$A:$AA,27,0)</f>
        <v>461.8</v>
      </c>
      <c r="AA50" s="15">
        <f>VLOOKUP(A:A,[1]TDSheet!$A:$S,19,0)</f>
        <v>502.6</v>
      </c>
      <c r="AB50" s="15">
        <f>VLOOKUP(A:A,[3]TDSheet!$A:$D,4,0)</f>
        <v>555</v>
      </c>
      <c r="AC50" s="15" t="str">
        <f>VLOOKUP(A:A,[1]TDSheet!$A:$AC,29,0)</f>
        <v>м1000</v>
      </c>
      <c r="AD50" s="15" t="str">
        <f>VLOOKUP(A:A,[1]TDSheet!$A:$AD,30,0)</f>
        <v>плакат</v>
      </c>
      <c r="AE50" s="15">
        <f t="shared" si="12"/>
        <v>491.99999999999994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402</v>
      </c>
      <c r="D51" s="8">
        <v>1367</v>
      </c>
      <c r="E51" s="8">
        <v>1031</v>
      </c>
      <c r="F51" s="8">
        <v>720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1044</v>
      </c>
      <c r="J51" s="15">
        <f t="shared" si="8"/>
        <v>-13</v>
      </c>
      <c r="K51" s="15">
        <f>VLOOKUP(A:A,[1]TDSheet!$A:$R,18,0)</f>
        <v>200</v>
      </c>
      <c r="L51" s="15">
        <f>VLOOKUP(A:A,[1]TDSheet!$A:$T,20,0)</f>
        <v>200</v>
      </c>
      <c r="M51" s="15">
        <f>VLOOKUP(A:A,[1]TDSheet!$A:$P,16,0)</f>
        <v>0</v>
      </c>
      <c r="N51" s="15"/>
      <c r="O51" s="15"/>
      <c r="P51" s="15"/>
      <c r="Q51" s="15"/>
      <c r="R51" s="15"/>
      <c r="S51" s="15">
        <f t="shared" si="9"/>
        <v>206.2</v>
      </c>
      <c r="T51" s="17">
        <v>360</v>
      </c>
      <c r="U51" s="20">
        <f t="shared" si="10"/>
        <v>7.1774975751697383</v>
      </c>
      <c r="V51" s="15">
        <f t="shared" si="11"/>
        <v>3.4917555771096027</v>
      </c>
      <c r="W51" s="15"/>
      <c r="X51" s="15"/>
      <c r="Y51" s="15">
        <f>VLOOKUP(A:A,[1]TDSheet!$A:$Z,26,0)</f>
        <v>169.8</v>
      </c>
      <c r="Z51" s="15">
        <f>VLOOKUP(A:A,[1]TDSheet!$A:$AA,27,0)</f>
        <v>158.4</v>
      </c>
      <c r="AA51" s="15">
        <f>VLOOKUP(A:A,[1]TDSheet!$A:$S,19,0)</f>
        <v>195</v>
      </c>
      <c r="AB51" s="15">
        <f>VLOOKUP(A:A,[3]TDSheet!$A:$D,4,0)</f>
        <v>228</v>
      </c>
      <c r="AC51" s="15" t="str">
        <f>VLOOKUP(A:A,[1]TDSheet!$A:$AC,29,0)</f>
        <v>Вит</v>
      </c>
      <c r="AD51" s="15" t="e">
        <f>VLOOKUP(A:A,[1]TDSheet!$A:$AD,30,0)</f>
        <v>#N/A</v>
      </c>
      <c r="AE51" s="15">
        <f t="shared" si="12"/>
        <v>147.6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370</v>
      </c>
      <c r="D52" s="8">
        <v>1504</v>
      </c>
      <c r="E52" s="8">
        <v>724</v>
      </c>
      <c r="F52" s="8">
        <v>374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719</v>
      </c>
      <c r="J52" s="15">
        <f t="shared" si="8"/>
        <v>5</v>
      </c>
      <c r="K52" s="15">
        <f>VLOOKUP(A:A,[1]TDSheet!$A:$R,18,0)</f>
        <v>150</v>
      </c>
      <c r="L52" s="15">
        <f>VLOOKUP(A:A,[1]TDSheet!$A:$T,20,0)</f>
        <v>120</v>
      </c>
      <c r="M52" s="15">
        <f>VLOOKUP(A:A,[1]TDSheet!$A:$P,16,0)</f>
        <v>0</v>
      </c>
      <c r="N52" s="15"/>
      <c r="O52" s="15"/>
      <c r="P52" s="15"/>
      <c r="Q52" s="15"/>
      <c r="R52" s="15"/>
      <c r="S52" s="15">
        <f t="shared" si="9"/>
        <v>144.80000000000001</v>
      </c>
      <c r="T52" s="17">
        <v>360</v>
      </c>
      <c r="U52" s="20">
        <f t="shared" si="10"/>
        <v>6.9337016574585633</v>
      </c>
      <c r="V52" s="15">
        <f t="shared" si="11"/>
        <v>2.5828729281767955</v>
      </c>
      <c r="W52" s="15"/>
      <c r="X52" s="15"/>
      <c r="Y52" s="15">
        <f>VLOOKUP(A:A,[1]TDSheet!$A:$Z,26,0)</f>
        <v>125.4</v>
      </c>
      <c r="Z52" s="15">
        <f>VLOOKUP(A:A,[1]TDSheet!$A:$AA,27,0)</f>
        <v>133.6</v>
      </c>
      <c r="AA52" s="15">
        <f>VLOOKUP(A:A,[1]TDSheet!$A:$S,19,0)</f>
        <v>127</v>
      </c>
      <c r="AB52" s="15">
        <f>VLOOKUP(A:A,[3]TDSheet!$A:$D,4,0)</f>
        <v>156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2"/>
        <v>129.6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114</v>
      </c>
      <c r="D53" s="8">
        <v>285</v>
      </c>
      <c r="E53" s="8">
        <v>221</v>
      </c>
      <c r="F53" s="8">
        <v>177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221</v>
      </c>
      <c r="J53" s="15">
        <f t="shared" si="8"/>
        <v>0</v>
      </c>
      <c r="K53" s="15">
        <f>VLOOKUP(A:A,[1]TDSheet!$A:$R,18,0)</f>
        <v>0</v>
      </c>
      <c r="L53" s="15">
        <f>VLOOKUP(A:A,[1]TDSheet!$A:$T,20,0)</f>
        <v>40</v>
      </c>
      <c r="M53" s="15">
        <f>VLOOKUP(A:A,[1]TDSheet!$A:$P,16,0)</f>
        <v>0</v>
      </c>
      <c r="N53" s="15"/>
      <c r="O53" s="15"/>
      <c r="P53" s="15"/>
      <c r="Q53" s="15"/>
      <c r="R53" s="15"/>
      <c r="S53" s="15">
        <f t="shared" si="9"/>
        <v>44.2</v>
      </c>
      <c r="T53" s="17">
        <v>80</v>
      </c>
      <c r="U53" s="20">
        <f t="shared" si="10"/>
        <v>6.7194570135746599</v>
      </c>
      <c r="V53" s="15">
        <f t="shared" si="11"/>
        <v>4.004524886877828</v>
      </c>
      <c r="W53" s="15"/>
      <c r="X53" s="15"/>
      <c r="Y53" s="15">
        <f>VLOOKUP(A:A,[1]TDSheet!$A:$Z,26,0)</f>
        <v>41.6</v>
      </c>
      <c r="Z53" s="15">
        <f>VLOOKUP(A:A,[1]TDSheet!$A:$AA,27,0)</f>
        <v>42.8</v>
      </c>
      <c r="AA53" s="15">
        <f>VLOOKUP(A:A,[1]TDSheet!$A:$S,19,0)</f>
        <v>42.2</v>
      </c>
      <c r="AB53" s="15">
        <f>VLOOKUP(A:A,[3]TDSheet!$A:$D,4,0)</f>
        <v>60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26.400000000000002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100</v>
      </c>
      <c r="D54" s="8">
        <v>290</v>
      </c>
      <c r="E54" s="8">
        <v>172</v>
      </c>
      <c r="F54" s="8">
        <v>214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248</v>
      </c>
      <c r="J54" s="15">
        <f t="shared" si="8"/>
        <v>-76</v>
      </c>
      <c r="K54" s="15">
        <f>VLOOKUP(A:A,[1]TDSheet!$A:$R,18,0)</f>
        <v>80</v>
      </c>
      <c r="L54" s="15">
        <f>VLOOKUP(A:A,[1]TDSheet!$A:$T,20,0)</f>
        <v>40</v>
      </c>
      <c r="M54" s="15">
        <f>VLOOKUP(A:A,[1]TDSheet!$A:$P,16,0)</f>
        <v>0</v>
      </c>
      <c r="N54" s="15"/>
      <c r="O54" s="15"/>
      <c r="P54" s="15"/>
      <c r="Q54" s="15"/>
      <c r="R54" s="15"/>
      <c r="S54" s="15">
        <f t="shared" si="9"/>
        <v>34.4</v>
      </c>
      <c r="T54" s="17"/>
      <c r="U54" s="20">
        <f t="shared" si="10"/>
        <v>9.7093023255813957</v>
      </c>
      <c r="V54" s="15">
        <f t="shared" si="11"/>
        <v>6.2209302325581399</v>
      </c>
      <c r="W54" s="15"/>
      <c r="X54" s="15"/>
      <c r="Y54" s="15">
        <f>VLOOKUP(A:A,[1]TDSheet!$A:$Z,26,0)</f>
        <v>47</v>
      </c>
      <c r="Z54" s="15">
        <f>VLOOKUP(A:A,[1]TDSheet!$A:$AA,27,0)</f>
        <v>31.8</v>
      </c>
      <c r="AA54" s="15">
        <f>VLOOKUP(A:A,[1]TDSheet!$A:$S,19,0)</f>
        <v>47.8</v>
      </c>
      <c r="AB54" s="15">
        <f>VLOOKUP(A:A,[3]TDSheet!$A:$D,4,0)</f>
        <v>36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12"/>
        <v>0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205</v>
      </c>
      <c r="D55" s="8">
        <v>651</v>
      </c>
      <c r="E55" s="8">
        <v>499</v>
      </c>
      <c r="F55" s="8">
        <v>355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497</v>
      </c>
      <c r="J55" s="15">
        <f t="shared" si="8"/>
        <v>2</v>
      </c>
      <c r="K55" s="15">
        <f>VLOOKUP(A:A,[1]TDSheet!$A:$R,18,0)</f>
        <v>120</v>
      </c>
      <c r="L55" s="15">
        <f>VLOOKUP(A:A,[1]TDSheet!$A:$T,20,0)</f>
        <v>80</v>
      </c>
      <c r="M55" s="15">
        <f>VLOOKUP(A:A,[1]TDSheet!$A:$P,16,0)</f>
        <v>0</v>
      </c>
      <c r="N55" s="15"/>
      <c r="O55" s="15"/>
      <c r="P55" s="15"/>
      <c r="Q55" s="15"/>
      <c r="R55" s="15"/>
      <c r="S55" s="15">
        <f t="shared" si="9"/>
        <v>99.8</v>
      </c>
      <c r="T55" s="17">
        <v>120</v>
      </c>
      <c r="U55" s="20">
        <f t="shared" si="10"/>
        <v>6.7635270541082164</v>
      </c>
      <c r="V55" s="15">
        <f t="shared" si="11"/>
        <v>3.5571142284569137</v>
      </c>
      <c r="W55" s="15"/>
      <c r="X55" s="15"/>
      <c r="Y55" s="15">
        <f>VLOOKUP(A:A,[1]TDSheet!$A:$Z,26,0)</f>
        <v>93.6</v>
      </c>
      <c r="Z55" s="15">
        <f>VLOOKUP(A:A,[1]TDSheet!$A:$AA,27,0)</f>
        <v>75.400000000000006</v>
      </c>
      <c r="AA55" s="15">
        <f>VLOOKUP(A:A,[1]TDSheet!$A:$S,19,0)</f>
        <v>98.2</v>
      </c>
      <c r="AB55" s="15">
        <f>VLOOKUP(A:A,[3]TDSheet!$A:$D,4,0)</f>
        <v>86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39.6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298.37799999999999</v>
      </c>
      <c r="D56" s="8">
        <v>2571.7669999999998</v>
      </c>
      <c r="E56" s="21">
        <v>1346</v>
      </c>
      <c r="F56" s="21">
        <v>683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1425</v>
      </c>
      <c r="J56" s="15">
        <f t="shared" si="8"/>
        <v>-79</v>
      </c>
      <c r="K56" s="15">
        <f>VLOOKUP(A:A,[1]TDSheet!$A:$R,18,0)</f>
        <v>240</v>
      </c>
      <c r="L56" s="15">
        <f>VLOOKUP(A:A,[1]TDSheet!$A:$T,20,0)</f>
        <v>200</v>
      </c>
      <c r="M56" s="15">
        <f>VLOOKUP(A:A,[1]TDSheet!$A:$P,16,0)</f>
        <v>100</v>
      </c>
      <c r="N56" s="15"/>
      <c r="O56" s="15"/>
      <c r="P56" s="15"/>
      <c r="Q56" s="15"/>
      <c r="R56" s="15"/>
      <c r="S56" s="15">
        <f t="shared" si="9"/>
        <v>269.2</v>
      </c>
      <c r="T56" s="17">
        <v>650</v>
      </c>
      <c r="U56" s="20">
        <f t="shared" si="10"/>
        <v>6.9576523031203568</v>
      </c>
      <c r="V56" s="15">
        <f t="shared" si="11"/>
        <v>2.5371471025260033</v>
      </c>
      <c r="W56" s="15"/>
      <c r="X56" s="15"/>
      <c r="Y56" s="15">
        <f>VLOOKUP(A:A,[1]TDSheet!$A:$Z,26,0)</f>
        <v>179.4</v>
      </c>
      <c r="Z56" s="15">
        <f>VLOOKUP(A:A,[1]TDSheet!$A:$AA,27,0)</f>
        <v>208</v>
      </c>
      <c r="AA56" s="15">
        <f>VLOOKUP(A:A,[1]TDSheet!$A:$S,19,0)</f>
        <v>237.2</v>
      </c>
      <c r="AB56" s="15">
        <f>VLOOKUP(A:A,[3]TDSheet!$A:$D,4,0)</f>
        <v>218.529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2"/>
        <v>650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541</v>
      </c>
      <c r="D57" s="8">
        <v>1897</v>
      </c>
      <c r="E57" s="8">
        <v>1532</v>
      </c>
      <c r="F57" s="8">
        <v>874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1531</v>
      </c>
      <c r="J57" s="15">
        <f t="shared" si="8"/>
        <v>1</v>
      </c>
      <c r="K57" s="15">
        <f>VLOOKUP(A:A,[1]TDSheet!$A:$R,18,0)</f>
        <v>240</v>
      </c>
      <c r="L57" s="15">
        <f>VLOOKUP(A:A,[1]TDSheet!$A:$T,20,0)</f>
        <v>240</v>
      </c>
      <c r="M57" s="15">
        <f>VLOOKUP(A:A,[1]TDSheet!$A:$P,16,0)</f>
        <v>240</v>
      </c>
      <c r="N57" s="15"/>
      <c r="O57" s="15"/>
      <c r="P57" s="15"/>
      <c r="Q57" s="15"/>
      <c r="R57" s="15"/>
      <c r="S57" s="15">
        <f t="shared" si="9"/>
        <v>306.39999999999998</v>
      </c>
      <c r="T57" s="17">
        <v>480</v>
      </c>
      <c r="U57" s="20">
        <f t="shared" si="10"/>
        <v>6.7689295039164499</v>
      </c>
      <c r="V57" s="15">
        <f t="shared" si="11"/>
        <v>2.8524804177545695</v>
      </c>
      <c r="W57" s="15"/>
      <c r="X57" s="15"/>
      <c r="Y57" s="15">
        <f>VLOOKUP(A:A,[1]TDSheet!$A:$Z,26,0)</f>
        <v>255.2</v>
      </c>
      <c r="Z57" s="15">
        <f>VLOOKUP(A:A,[1]TDSheet!$A:$AA,27,0)</f>
        <v>253.4</v>
      </c>
      <c r="AA57" s="15">
        <f>VLOOKUP(A:A,[1]TDSheet!$A:$S,19,0)</f>
        <v>281</v>
      </c>
      <c r="AB57" s="15">
        <f>VLOOKUP(A:A,[3]TDSheet!$A:$D,4,0)</f>
        <v>303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2"/>
        <v>192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2</v>
      </c>
      <c r="D58" s="8">
        <v>167</v>
      </c>
      <c r="E58" s="8">
        <v>59</v>
      </c>
      <c r="F58" s="8">
        <v>103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235</v>
      </c>
      <c r="J58" s="15">
        <f t="shared" si="8"/>
        <v>-176</v>
      </c>
      <c r="K58" s="15">
        <f>VLOOKUP(A:A,[1]TDSheet!$A:$R,18,0)</f>
        <v>120</v>
      </c>
      <c r="L58" s="15">
        <f>VLOOKUP(A:A,[1]TDSheet!$A:$T,20,0)</f>
        <v>120</v>
      </c>
      <c r="M58" s="15">
        <f>VLOOKUP(A:A,[1]TDSheet!$A:$P,16,0)</f>
        <v>120</v>
      </c>
      <c r="N58" s="15"/>
      <c r="O58" s="15"/>
      <c r="P58" s="15"/>
      <c r="Q58" s="15"/>
      <c r="R58" s="15"/>
      <c r="S58" s="15">
        <f t="shared" si="9"/>
        <v>11.8</v>
      </c>
      <c r="T58" s="17">
        <v>60</v>
      </c>
      <c r="U58" s="20">
        <f t="shared" si="10"/>
        <v>44.322033898305079</v>
      </c>
      <c r="V58" s="15">
        <f t="shared" si="11"/>
        <v>8.7288135593220328</v>
      </c>
      <c r="W58" s="15"/>
      <c r="X58" s="15"/>
      <c r="Y58" s="15">
        <f>VLOOKUP(A:A,[1]TDSheet!$A:$Z,26,0)</f>
        <v>3.2</v>
      </c>
      <c r="Z58" s="15">
        <f>VLOOKUP(A:A,[1]TDSheet!$A:$AA,27,0)</f>
        <v>3</v>
      </c>
      <c r="AA58" s="15">
        <f>VLOOKUP(A:A,[1]TDSheet!$A:$S,19,0)</f>
        <v>13.4</v>
      </c>
      <c r="AB58" s="15">
        <f>VLOOKUP(A:A,[3]TDSheet!$A:$D,4,0)</f>
        <v>59</v>
      </c>
      <c r="AC58" s="15" t="str">
        <f>VLOOKUP(A:A,[1]TDSheet!$A:$AC,29,0)</f>
        <v>Вит</v>
      </c>
      <c r="AD58" s="15" t="str">
        <f>VLOOKUP(A:A,[1]TDSheet!$A:$AD,30,0)</f>
        <v>костик</v>
      </c>
      <c r="AE58" s="15">
        <f t="shared" si="12"/>
        <v>18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83.128</v>
      </c>
      <c r="D59" s="8">
        <v>372.85700000000003</v>
      </c>
      <c r="E59" s="8">
        <v>180.31100000000001</v>
      </c>
      <c r="F59" s="8">
        <v>198.24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182.2</v>
      </c>
      <c r="J59" s="15">
        <f t="shared" si="8"/>
        <v>-1.8889999999999816</v>
      </c>
      <c r="K59" s="15">
        <f>VLOOKUP(A:A,[1]TDSheet!$A:$R,18,0)</f>
        <v>0</v>
      </c>
      <c r="L59" s="15">
        <f>VLOOKUP(A:A,[1]TDSheet!$A:$T,20,0)</f>
        <v>30</v>
      </c>
      <c r="M59" s="15">
        <f>VLOOKUP(A:A,[1]TDSheet!$A:$P,16,0)</f>
        <v>0</v>
      </c>
      <c r="N59" s="15"/>
      <c r="O59" s="15"/>
      <c r="P59" s="15"/>
      <c r="Q59" s="15"/>
      <c r="R59" s="15"/>
      <c r="S59" s="15">
        <f t="shared" si="9"/>
        <v>36.062200000000004</v>
      </c>
      <c r="T59" s="17">
        <v>50</v>
      </c>
      <c r="U59" s="20">
        <f t="shared" si="10"/>
        <v>7.715558119027679</v>
      </c>
      <c r="V59" s="15">
        <f t="shared" si="11"/>
        <v>5.4971687806068399</v>
      </c>
      <c r="W59" s="15"/>
      <c r="X59" s="15"/>
      <c r="Y59" s="15">
        <f>VLOOKUP(A:A,[1]TDSheet!$A:$Z,26,0)</f>
        <v>39.085999999999999</v>
      </c>
      <c r="Z59" s="15">
        <f>VLOOKUP(A:A,[1]TDSheet!$A:$AA,27,0)</f>
        <v>37.317599999999999</v>
      </c>
      <c r="AA59" s="15">
        <f>VLOOKUP(A:A,[1]TDSheet!$A:$S,19,0)</f>
        <v>39.696399999999997</v>
      </c>
      <c r="AB59" s="15">
        <f>VLOOKUP(A:A,[3]TDSheet!$A:$D,4,0)</f>
        <v>72.543999999999997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2"/>
        <v>50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212.18299999999999</v>
      </c>
      <c r="D60" s="8">
        <v>461.91800000000001</v>
      </c>
      <c r="E60" s="8">
        <v>281.13600000000002</v>
      </c>
      <c r="F60" s="8">
        <v>299.255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345.4</v>
      </c>
      <c r="J60" s="15">
        <f t="shared" si="8"/>
        <v>-64.263999999999953</v>
      </c>
      <c r="K60" s="15">
        <f>VLOOKUP(A:A,[1]TDSheet!$A:$R,18,0)</f>
        <v>80</v>
      </c>
      <c r="L60" s="15">
        <f>VLOOKUP(A:A,[1]TDSheet!$A:$T,20,0)</f>
        <v>70</v>
      </c>
      <c r="M60" s="15">
        <f>VLOOKUP(A:A,[1]TDSheet!$A:$P,16,0)</f>
        <v>50</v>
      </c>
      <c r="N60" s="15"/>
      <c r="O60" s="15"/>
      <c r="P60" s="15"/>
      <c r="Q60" s="15"/>
      <c r="R60" s="15"/>
      <c r="S60" s="15">
        <f t="shared" si="9"/>
        <v>56.227200000000003</v>
      </c>
      <c r="T60" s="17">
        <v>50</v>
      </c>
      <c r="U60" s="20">
        <f t="shared" si="10"/>
        <v>9.7684928290933914</v>
      </c>
      <c r="V60" s="15">
        <f t="shared" si="11"/>
        <v>5.3222461726708774</v>
      </c>
      <c r="W60" s="15"/>
      <c r="X60" s="15"/>
      <c r="Y60" s="15">
        <f>VLOOKUP(A:A,[1]TDSheet!$A:$Z,26,0)</f>
        <v>49.996200000000002</v>
      </c>
      <c r="Z60" s="15">
        <f>VLOOKUP(A:A,[1]TDSheet!$A:$AA,27,0)</f>
        <v>37.587599999999995</v>
      </c>
      <c r="AA60" s="15">
        <f>VLOOKUP(A:A,[1]TDSheet!$A:$S,19,0)</f>
        <v>68.296000000000006</v>
      </c>
      <c r="AB60" s="15">
        <f>VLOOKUP(A:A,[3]TDSheet!$A:$D,4,0)</f>
        <v>71.927000000000007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2"/>
        <v>50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193.55699999999999</v>
      </c>
      <c r="D61" s="8">
        <v>372.81799999999998</v>
      </c>
      <c r="E61" s="8">
        <v>397.92500000000001</v>
      </c>
      <c r="F61" s="8">
        <v>166.37299999999999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386.8</v>
      </c>
      <c r="J61" s="15">
        <f t="shared" si="8"/>
        <v>11.125</v>
      </c>
      <c r="K61" s="15">
        <f>VLOOKUP(A:A,[1]TDSheet!$A:$R,18,0)</f>
        <v>80</v>
      </c>
      <c r="L61" s="15">
        <f>VLOOKUP(A:A,[1]TDSheet!$A:$T,20,0)</f>
        <v>50</v>
      </c>
      <c r="M61" s="15">
        <f>VLOOKUP(A:A,[1]TDSheet!$A:$P,16,0)</f>
        <v>0</v>
      </c>
      <c r="N61" s="15"/>
      <c r="O61" s="15"/>
      <c r="P61" s="15"/>
      <c r="Q61" s="15"/>
      <c r="R61" s="15"/>
      <c r="S61" s="15">
        <f t="shared" si="9"/>
        <v>79.585000000000008</v>
      </c>
      <c r="T61" s="17">
        <v>250</v>
      </c>
      <c r="U61" s="20">
        <f t="shared" si="10"/>
        <v>6.8652761198718348</v>
      </c>
      <c r="V61" s="15">
        <f t="shared" si="11"/>
        <v>2.0905070050888983</v>
      </c>
      <c r="W61" s="15"/>
      <c r="X61" s="15"/>
      <c r="Y61" s="15">
        <f>VLOOKUP(A:A,[1]TDSheet!$A:$Z,26,0)</f>
        <v>48.805199999999999</v>
      </c>
      <c r="Z61" s="15">
        <f>VLOOKUP(A:A,[1]TDSheet!$A:$AA,27,0)</f>
        <v>51.812800000000003</v>
      </c>
      <c r="AA61" s="15">
        <f>VLOOKUP(A:A,[1]TDSheet!$A:$S,19,0)</f>
        <v>60.561800000000005</v>
      </c>
      <c r="AB61" s="15">
        <f>VLOOKUP(A:A,[3]TDSheet!$A:$D,4,0)</f>
        <v>67.251000000000005</v>
      </c>
      <c r="AC61" s="15" t="str">
        <f>VLOOKUP(A:A,[1]TDSheet!$A:$AC,29,0)</f>
        <v>зв60</v>
      </c>
      <c r="AD61" s="15" t="e">
        <f>VLOOKUP(A:A,[1]TDSheet!$A:$AD,30,0)</f>
        <v>#N/A</v>
      </c>
      <c r="AE61" s="15">
        <f t="shared" si="12"/>
        <v>250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63.231999999999999</v>
      </c>
      <c r="D62" s="8">
        <v>119.291</v>
      </c>
      <c r="E62" s="8">
        <v>173.13</v>
      </c>
      <c r="F62" s="8">
        <v>1.611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233.5</v>
      </c>
      <c r="J62" s="15">
        <f t="shared" si="8"/>
        <v>-60.370000000000005</v>
      </c>
      <c r="K62" s="15">
        <f>VLOOKUP(A:A,[1]TDSheet!$A:$R,18,0)</f>
        <v>30</v>
      </c>
      <c r="L62" s="15">
        <f>VLOOKUP(A:A,[1]TDSheet!$A:$T,20,0)</f>
        <v>20</v>
      </c>
      <c r="M62" s="15">
        <f>VLOOKUP(A:A,[1]TDSheet!$A:$P,16,0)</f>
        <v>0</v>
      </c>
      <c r="N62" s="15"/>
      <c r="O62" s="15"/>
      <c r="P62" s="15"/>
      <c r="Q62" s="15"/>
      <c r="R62" s="15"/>
      <c r="S62" s="15">
        <f t="shared" si="9"/>
        <v>34.625999999999998</v>
      </c>
      <c r="T62" s="17">
        <v>150</v>
      </c>
      <c r="U62" s="20">
        <f t="shared" si="10"/>
        <v>5.8225322012360659</v>
      </c>
      <c r="V62" s="15">
        <f t="shared" si="11"/>
        <v>4.6525732108819967E-2</v>
      </c>
      <c r="W62" s="15"/>
      <c r="X62" s="15"/>
      <c r="Y62" s="15">
        <f>VLOOKUP(A:A,[1]TDSheet!$A:$Z,26,0)</f>
        <v>23.819200000000002</v>
      </c>
      <c r="Z62" s="15">
        <f>VLOOKUP(A:A,[1]TDSheet!$A:$AA,27,0)</f>
        <v>26.6538</v>
      </c>
      <c r="AA62" s="15">
        <f>VLOOKUP(A:A,[1]TDSheet!$A:$S,19,0)</f>
        <v>26.877800000000001</v>
      </c>
      <c r="AB62" s="15">
        <f>VLOOKUP(A:A,[3]TDSheet!$A:$D,4,0)</f>
        <v>37.045000000000002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2"/>
        <v>150</v>
      </c>
      <c r="AF62" s="15"/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212</v>
      </c>
      <c r="D63" s="8">
        <v>126</v>
      </c>
      <c r="E63" s="8">
        <v>251</v>
      </c>
      <c r="F63" s="8">
        <v>82</v>
      </c>
      <c r="G63" s="1">
        <f>VLOOKUP(A:A,[1]TDSheet!$A:$G,7,0)</f>
        <v>0.27</v>
      </c>
      <c r="H63" s="1" t="e">
        <f>VLOOKUP(A:A,[1]TDSheet!$A:$H,8,0)</f>
        <v>#N/A</v>
      </c>
      <c r="I63" s="15">
        <f>VLOOKUP(A:A,[2]TDSheet!$A:$F,6,0)</f>
        <v>255</v>
      </c>
      <c r="J63" s="15">
        <f t="shared" si="8"/>
        <v>-4</v>
      </c>
      <c r="K63" s="15">
        <f>VLOOKUP(A:A,[1]TDSheet!$A:$R,18,0)</f>
        <v>80</v>
      </c>
      <c r="L63" s="15">
        <f>VLOOKUP(A:A,[1]TDSheet!$A:$T,20,0)</f>
        <v>0</v>
      </c>
      <c r="M63" s="15">
        <f>VLOOKUP(A:A,[1]TDSheet!$A:$P,16,0)</f>
        <v>40</v>
      </c>
      <c r="N63" s="15"/>
      <c r="O63" s="15"/>
      <c r="P63" s="15"/>
      <c r="Q63" s="15"/>
      <c r="R63" s="15"/>
      <c r="S63" s="15">
        <f t="shared" si="9"/>
        <v>50.2</v>
      </c>
      <c r="T63" s="17">
        <v>160</v>
      </c>
      <c r="U63" s="20">
        <f t="shared" si="10"/>
        <v>7.2111553784860556</v>
      </c>
      <c r="V63" s="15">
        <f t="shared" si="11"/>
        <v>1.6334661354581672</v>
      </c>
      <c r="W63" s="15"/>
      <c r="X63" s="15"/>
      <c r="Y63" s="15">
        <f>VLOOKUP(A:A,[1]TDSheet!$A:$Z,26,0)</f>
        <v>26</v>
      </c>
      <c r="Z63" s="15">
        <f>VLOOKUP(A:A,[1]TDSheet!$A:$AA,27,0)</f>
        <v>38.799999999999997</v>
      </c>
      <c r="AA63" s="15">
        <f>VLOOKUP(A:A,[1]TDSheet!$A:$S,19,0)</f>
        <v>36</v>
      </c>
      <c r="AB63" s="15">
        <f>VLOOKUP(A:A,[3]TDSheet!$A:$D,4,0)</f>
        <v>71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2"/>
        <v>43.2</v>
      </c>
      <c r="AF63" s="15"/>
      <c r="AG63" s="15"/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276</v>
      </c>
      <c r="D64" s="8">
        <v>605</v>
      </c>
      <c r="E64" s="8">
        <v>413</v>
      </c>
      <c r="F64" s="8">
        <v>460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417</v>
      </c>
      <c r="J64" s="15">
        <f t="shared" si="8"/>
        <v>-4</v>
      </c>
      <c r="K64" s="15">
        <f>VLOOKUP(A:A,[1]TDSheet!$A:$R,18,0)</f>
        <v>40</v>
      </c>
      <c r="L64" s="15">
        <f>VLOOKUP(A:A,[1]TDSheet!$A:$T,20,0)</f>
        <v>80</v>
      </c>
      <c r="M64" s="15">
        <f>VLOOKUP(A:A,[1]TDSheet!$A:$P,16,0)</f>
        <v>0</v>
      </c>
      <c r="N64" s="15"/>
      <c r="O64" s="15"/>
      <c r="P64" s="15"/>
      <c r="Q64" s="15"/>
      <c r="R64" s="15"/>
      <c r="S64" s="15">
        <f t="shared" si="9"/>
        <v>82.6</v>
      </c>
      <c r="T64" s="17"/>
      <c r="U64" s="20">
        <f t="shared" si="10"/>
        <v>7.0217917675544799</v>
      </c>
      <c r="V64" s="15">
        <f t="shared" si="11"/>
        <v>5.5690072639225185</v>
      </c>
      <c r="W64" s="15"/>
      <c r="X64" s="15"/>
      <c r="Y64" s="15">
        <f>VLOOKUP(A:A,[1]TDSheet!$A:$Z,26,0)</f>
        <v>92.2</v>
      </c>
      <c r="Z64" s="15">
        <f>VLOOKUP(A:A,[1]TDSheet!$A:$AA,27,0)</f>
        <v>92.6</v>
      </c>
      <c r="AA64" s="15">
        <f>VLOOKUP(A:A,[1]TDSheet!$A:$S,19,0)</f>
        <v>101.2</v>
      </c>
      <c r="AB64" s="15">
        <f>VLOOKUP(A:A,[3]TDSheet!$A:$D,4,0)</f>
        <v>133</v>
      </c>
      <c r="AC64" s="15" t="str">
        <f>VLOOKUP(A:A,[1]TDSheet!$A:$AC,29,0)</f>
        <v>вит</v>
      </c>
      <c r="AD64" s="15" t="e">
        <f>VLOOKUP(A:A,[1]TDSheet!$A:$AD,30,0)</f>
        <v>#N/A</v>
      </c>
      <c r="AE64" s="15">
        <f t="shared" si="12"/>
        <v>0</v>
      </c>
      <c r="AF64" s="15"/>
      <c r="AG64" s="15"/>
      <c r="AH64" s="15"/>
    </row>
    <row r="65" spans="1:34" s="1" customFormat="1" ht="11.1" customHeight="1" outlineLevel="1" x14ac:dyDescent="0.2">
      <c r="A65" s="7" t="s">
        <v>100</v>
      </c>
      <c r="B65" s="7" t="s">
        <v>8</v>
      </c>
      <c r="C65" s="8">
        <v>12</v>
      </c>
      <c r="D65" s="8">
        <v>19</v>
      </c>
      <c r="E65" s="8">
        <v>5</v>
      </c>
      <c r="F65" s="8">
        <v>26</v>
      </c>
      <c r="G65" s="1">
        <f>VLOOKUP(A:A,[1]TDSheet!$A:$G,7,0)</f>
        <v>0</v>
      </c>
      <c r="H65" s="1" t="e">
        <f>VLOOKUP(A:A,[1]TDSheet!$A:$H,8,0)</f>
        <v>#N/A</v>
      </c>
      <c r="I65" s="15">
        <f>VLOOKUP(A:A,[2]TDSheet!$A:$F,6,0)</f>
        <v>5</v>
      </c>
      <c r="J65" s="15">
        <f t="shared" si="8"/>
        <v>0</v>
      </c>
      <c r="K65" s="15">
        <f>VLOOKUP(A:A,[1]TDSheet!$A:$R,18,0)</f>
        <v>0</v>
      </c>
      <c r="L65" s="15">
        <f>VLOOKUP(A:A,[1]TDSheet!$A:$T,20,0)</f>
        <v>0</v>
      </c>
      <c r="M65" s="15">
        <f>VLOOKUP(A:A,[1]TDSheet!$A:$P,16,0)</f>
        <v>0</v>
      </c>
      <c r="N65" s="15"/>
      <c r="O65" s="15"/>
      <c r="P65" s="15"/>
      <c r="Q65" s="15"/>
      <c r="R65" s="15"/>
      <c r="S65" s="15">
        <f t="shared" si="9"/>
        <v>1</v>
      </c>
      <c r="T65" s="17"/>
      <c r="U65" s="20">
        <f t="shared" si="10"/>
        <v>26</v>
      </c>
      <c r="V65" s="15">
        <f t="shared" si="11"/>
        <v>26</v>
      </c>
      <c r="W65" s="15"/>
      <c r="X65" s="15"/>
      <c r="Y65" s="15">
        <f>VLOOKUP(A:A,[1]TDSheet!$A:$Z,26,0)</f>
        <v>0</v>
      </c>
      <c r="Z65" s="15">
        <f>VLOOKUP(A:A,[1]TDSheet!$A:$AA,27,0)</f>
        <v>3.8</v>
      </c>
      <c r="AA65" s="15">
        <f>VLOOKUP(A:A,[1]TDSheet!$A:$S,19,0)</f>
        <v>4.4000000000000004</v>
      </c>
      <c r="AB65" s="15">
        <v>0</v>
      </c>
      <c r="AC65" s="15" t="str">
        <f>VLOOKUP(A:A,[1]TDSheet!$A:$AC,29,0)</f>
        <v>завод</v>
      </c>
      <c r="AD65" s="15" t="e">
        <f>VLOOKUP(A:A,[1]TDSheet!$A:$AD,30,0)</f>
        <v>#N/A</v>
      </c>
      <c r="AE65" s="15">
        <f t="shared" si="12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2469</v>
      </c>
      <c r="D66" s="8">
        <v>12715</v>
      </c>
      <c r="E66" s="21">
        <v>9607</v>
      </c>
      <c r="F66" s="21">
        <v>5995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9395</v>
      </c>
      <c r="J66" s="15">
        <f t="shared" si="8"/>
        <v>212</v>
      </c>
      <c r="K66" s="15">
        <f>VLOOKUP(A:A,[1]TDSheet!$A:$R,18,0)</f>
        <v>1800</v>
      </c>
      <c r="L66" s="19">
        <v>1400</v>
      </c>
      <c r="M66" s="15">
        <f>VLOOKUP(A:A,[1]TDSheet!$A:$P,16,0)</f>
        <v>800</v>
      </c>
      <c r="N66" s="15"/>
      <c r="O66" s="15"/>
      <c r="P66" s="15"/>
      <c r="Q66" s="15"/>
      <c r="R66" s="15"/>
      <c r="S66" s="15">
        <f t="shared" si="9"/>
        <v>1921.4</v>
      </c>
      <c r="T66" s="17">
        <v>3500</v>
      </c>
      <c r="U66" s="20">
        <f t="shared" si="10"/>
        <v>7.023524513375663</v>
      </c>
      <c r="V66" s="15">
        <f t="shared" si="11"/>
        <v>3.1201207452898925</v>
      </c>
      <c r="W66" s="15"/>
      <c r="X66" s="15"/>
      <c r="Y66" s="15">
        <f>VLOOKUP(A:A,[1]TDSheet!$A:$Z,26,0)</f>
        <v>1792.4</v>
      </c>
      <c r="Z66" s="15">
        <f>VLOOKUP(A:A,[1]TDSheet!$A:$AA,27,0)</f>
        <v>1688.4</v>
      </c>
      <c r="AA66" s="15">
        <f>VLOOKUP(A:A,[1]TDSheet!$A:$S,19,0)</f>
        <v>1895.8</v>
      </c>
      <c r="AB66" s="15">
        <f>VLOOKUP(A:A,[3]TDSheet!$A:$D,4,0)</f>
        <v>2169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2"/>
        <v>1435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9</v>
      </c>
      <c r="C67" s="8">
        <v>1777.731</v>
      </c>
      <c r="D67" s="8">
        <v>7979.5510000000004</v>
      </c>
      <c r="E67" s="21">
        <v>5649</v>
      </c>
      <c r="F67" s="21">
        <v>3323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5806.2420000000002</v>
      </c>
      <c r="J67" s="15">
        <f t="shared" si="8"/>
        <v>-157.24200000000019</v>
      </c>
      <c r="K67" s="15">
        <f>VLOOKUP(A:A,[1]TDSheet!$A:$R,18,0)</f>
        <v>700</v>
      </c>
      <c r="L67" s="19">
        <v>900</v>
      </c>
      <c r="M67" s="15">
        <f>VLOOKUP(A:A,[1]TDSheet!$A:$P,16,0)</f>
        <v>350</v>
      </c>
      <c r="N67" s="15"/>
      <c r="O67" s="15"/>
      <c r="P67" s="15"/>
      <c r="Q67" s="15"/>
      <c r="R67" s="15"/>
      <c r="S67" s="15">
        <f t="shared" si="9"/>
        <v>1129.8</v>
      </c>
      <c r="T67" s="17">
        <v>2600</v>
      </c>
      <c r="U67" s="20">
        <f t="shared" si="10"/>
        <v>6.9684899982297752</v>
      </c>
      <c r="V67" s="15">
        <f t="shared" si="11"/>
        <v>2.9412285360240751</v>
      </c>
      <c r="W67" s="15"/>
      <c r="X67" s="15"/>
      <c r="Y67" s="15">
        <f>VLOOKUP(A:A,[1]TDSheet!$A:$Z,26,0)</f>
        <v>1011</v>
      </c>
      <c r="Z67" s="15">
        <f>VLOOKUP(A:A,[1]TDSheet!$A:$AA,27,0)</f>
        <v>828</v>
      </c>
      <c r="AA67" s="15">
        <f>VLOOKUP(A:A,[1]TDSheet!$A:$S,19,0)</f>
        <v>1077.4000000000001</v>
      </c>
      <c r="AB67" s="15">
        <f>VLOOKUP(A:A,[3]TDSheet!$A:$D,4,0)</f>
        <v>1764.672</v>
      </c>
      <c r="AC67" s="15" t="str">
        <f>VLOOKUP(A:A,[1]TDSheet!$A:$AC,29,0)</f>
        <v>м2400</v>
      </c>
      <c r="AD67" s="15" t="e">
        <f>VLOOKUP(A:A,[1]TDSheet!$A:$AD,30,0)</f>
        <v>#N/A</v>
      </c>
      <c r="AE67" s="15">
        <f t="shared" si="12"/>
        <v>2600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1346</v>
      </c>
      <c r="D68" s="8">
        <v>3036</v>
      </c>
      <c r="E68" s="8">
        <v>2667</v>
      </c>
      <c r="F68" s="8">
        <v>1684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2635</v>
      </c>
      <c r="J68" s="15">
        <f t="shared" si="8"/>
        <v>32</v>
      </c>
      <c r="K68" s="15">
        <f>VLOOKUP(A:A,[1]TDSheet!$A:$R,18,0)</f>
        <v>480</v>
      </c>
      <c r="L68" s="15">
        <f>VLOOKUP(A:A,[1]TDSheet!$A:$T,20,0)</f>
        <v>480</v>
      </c>
      <c r="M68" s="15">
        <f>VLOOKUP(A:A,[1]TDSheet!$A:$P,16,0)</f>
        <v>0</v>
      </c>
      <c r="N68" s="15"/>
      <c r="O68" s="15"/>
      <c r="P68" s="15"/>
      <c r="Q68" s="15"/>
      <c r="R68" s="15"/>
      <c r="S68" s="15">
        <f t="shared" si="9"/>
        <v>533.4</v>
      </c>
      <c r="T68" s="17">
        <v>1080</v>
      </c>
      <c r="U68" s="20">
        <f t="shared" si="10"/>
        <v>6.9816272965879271</v>
      </c>
      <c r="V68" s="15">
        <f t="shared" si="11"/>
        <v>3.1571053618297715</v>
      </c>
      <c r="W68" s="15"/>
      <c r="X68" s="15"/>
      <c r="Y68" s="15">
        <f>VLOOKUP(A:A,[1]TDSheet!$A:$Z,26,0)</f>
        <v>465.8</v>
      </c>
      <c r="Z68" s="15">
        <f>VLOOKUP(A:A,[1]TDSheet!$A:$AA,27,0)</f>
        <v>492.6</v>
      </c>
      <c r="AA68" s="15">
        <f>VLOOKUP(A:A,[1]TDSheet!$A:$S,19,0)</f>
        <v>494</v>
      </c>
      <c r="AB68" s="15">
        <f>VLOOKUP(A:A,[3]TDSheet!$A:$D,4,0)</f>
        <v>552</v>
      </c>
      <c r="AC68" s="15" t="str">
        <f>VLOOKUP(A:A,[1]TDSheet!$A:$AC,29,0)</f>
        <v>м960</v>
      </c>
      <c r="AD68" s="15" t="e">
        <f>VLOOKUP(A:A,[1]TDSheet!$A:$AD,30,0)</f>
        <v>#N/A</v>
      </c>
      <c r="AE68" s="15">
        <f t="shared" si="12"/>
        <v>378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169</v>
      </c>
      <c r="D69" s="8">
        <v>98</v>
      </c>
      <c r="E69" s="8">
        <v>135</v>
      </c>
      <c r="F69" s="8">
        <v>118</v>
      </c>
      <c r="G69" s="1">
        <f>VLOOKUP(A:A,[1]TDSheet!$A:$G,7,0)</f>
        <v>0.6</v>
      </c>
      <c r="H69" s="1" t="e">
        <f>VLOOKUP(A:A,[1]TDSheet!$A:$H,8,0)</f>
        <v>#N/A</v>
      </c>
      <c r="I69" s="15">
        <f>VLOOKUP(A:A,[2]TDSheet!$A:$F,6,0)</f>
        <v>146</v>
      </c>
      <c r="J69" s="15">
        <f t="shared" si="8"/>
        <v>-11</v>
      </c>
      <c r="K69" s="15">
        <f>VLOOKUP(A:A,[1]TDSheet!$A:$R,18,0)</f>
        <v>0</v>
      </c>
      <c r="L69" s="15">
        <f>VLOOKUP(A:A,[1]TDSheet!$A:$T,20,0)</f>
        <v>0</v>
      </c>
      <c r="M69" s="15">
        <f>VLOOKUP(A:A,[1]TDSheet!$A:$P,16,0)</f>
        <v>30</v>
      </c>
      <c r="N69" s="15"/>
      <c r="O69" s="15"/>
      <c r="P69" s="15"/>
      <c r="Q69" s="15"/>
      <c r="R69" s="15"/>
      <c r="S69" s="15">
        <f t="shared" si="9"/>
        <v>27</v>
      </c>
      <c r="T69" s="17">
        <v>60</v>
      </c>
      <c r="U69" s="20">
        <f t="shared" si="10"/>
        <v>7.7037037037037033</v>
      </c>
      <c r="V69" s="15">
        <f t="shared" si="11"/>
        <v>4.3703703703703702</v>
      </c>
      <c r="W69" s="15"/>
      <c r="X69" s="15"/>
      <c r="Y69" s="15">
        <f>VLOOKUP(A:A,[1]TDSheet!$A:$Z,26,0)</f>
        <v>24.2</v>
      </c>
      <c r="Z69" s="15">
        <f>VLOOKUP(A:A,[1]TDSheet!$A:$AA,27,0)</f>
        <v>32.6</v>
      </c>
      <c r="AA69" s="15">
        <f>VLOOKUP(A:A,[1]TDSheet!$A:$S,19,0)</f>
        <v>23.4</v>
      </c>
      <c r="AB69" s="15">
        <f>VLOOKUP(A:A,[3]TDSheet!$A:$D,4,0)</f>
        <v>60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2"/>
        <v>36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9</v>
      </c>
      <c r="C70" s="8">
        <v>29.617000000000001</v>
      </c>
      <c r="D70" s="8">
        <v>214.965</v>
      </c>
      <c r="E70" s="8">
        <v>136.61199999999999</v>
      </c>
      <c r="F70" s="8">
        <v>97.2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155.19999999999999</v>
      </c>
      <c r="J70" s="15">
        <f t="shared" si="8"/>
        <v>-18.587999999999994</v>
      </c>
      <c r="K70" s="15">
        <f>VLOOKUP(A:A,[1]TDSheet!$A:$R,18,0)</f>
        <v>0</v>
      </c>
      <c r="L70" s="15">
        <f>VLOOKUP(A:A,[1]TDSheet!$A:$T,20,0)</f>
        <v>30</v>
      </c>
      <c r="M70" s="15">
        <f>VLOOKUP(A:A,[1]TDSheet!$A:$P,16,0)</f>
        <v>0</v>
      </c>
      <c r="N70" s="15"/>
      <c r="O70" s="15"/>
      <c r="P70" s="15"/>
      <c r="Q70" s="15"/>
      <c r="R70" s="15"/>
      <c r="S70" s="15">
        <f t="shared" si="9"/>
        <v>27.322399999999998</v>
      </c>
      <c r="T70" s="17">
        <v>60</v>
      </c>
      <c r="U70" s="20">
        <f t="shared" si="10"/>
        <v>6.851521096243375</v>
      </c>
      <c r="V70" s="15">
        <f t="shared" si="11"/>
        <v>3.5575205692032914</v>
      </c>
      <c r="W70" s="15"/>
      <c r="X70" s="15"/>
      <c r="Y70" s="15">
        <f>VLOOKUP(A:A,[1]TDSheet!$A:$Z,26,0)</f>
        <v>22.928800000000003</v>
      </c>
      <c r="Z70" s="15">
        <f>VLOOKUP(A:A,[1]TDSheet!$A:$AA,27,0)</f>
        <v>20.821199999999997</v>
      </c>
      <c r="AA70" s="15">
        <f>VLOOKUP(A:A,[1]TDSheet!$A:$S,19,0)</f>
        <v>27.0974</v>
      </c>
      <c r="AB70" s="15">
        <f>VLOOKUP(A:A,[3]TDSheet!$A:$D,4,0)</f>
        <v>29.41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2"/>
        <v>60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688</v>
      </c>
      <c r="D71" s="8">
        <v>4149</v>
      </c>
      <c r="E71" s="8">
        <v>2668</v>
      </c>
      <c r="F71" s="8">
        <v>2107</v>
      </c>
      <c r="G71" s="1">
        <f>VLOOKUP(A:A,[1]TDSheet!$A:$G,7,0)</f>
        <v>0.4</v>
      </c>
      <c r="H71" s="1" t="e">
        <f>VLOOKUP(A:A,[1]TDSheet!$A:$H,8,0)</f>
        <v>#N/A</v>
      </c>
      <c r="I71" s="15">
        <f>VLOOKUP(A:A,[2]TDSheet!$A:$F,6,0)</f>
        <v>2716</v>
      </c>
      <c r="J71" s="15">
        <f t="shared" si="8"/>
        <v>-48</v>
      </c>
      <c r="K71" s="15">
        <f>VLOOKUP(A:A,[1]TDSheet!$A:$R,18,0)</f>
        <v>480</v>
      </c>
      <c r="L71" s="15">
        <f>VLOOKUP(A:A,[1]TDSheet!$A:$T,20,0)</f>
        <v>480</v>
      </c>
      <c r="M71" s="15">
        <f>VLOOKUP(A:A,[1]TDSheet!$A:$P,16,0)</f>
        <v>0</v>
      </c>
      <c r="N71" s="15"/>
      <c r="O71" s="15"/>
      <c r="P71" s="15"/>
      <c r="Q71" s="15"/>
      <c r="R71" s="15"/>
      <c r="S71" s="15">
        <f t="shared" si="9"/>
        <v>533.6</v>
      </c>
      <c r="T71" s="17">
        <v>720</v>
      </c>
      <c r="U71" s="20">
        <f t="shared" si="10"/>
        <v>7.0970764617691149</v>
      </c>
      <c r="V71" s="15">
        <f t="shared" si="11"/>
        <v>3.9486506746626686</v>
      </c>
      <c r="W71" s="15"/>
      <c r="X71" s="15"/>
      <c r="Y71" s="15">
        <f>VLOOKUP(A:A,[1]TDSheet!$A:$Z,26,0)</f>
        <v>295.8</v>
      </c>
      <c r="Z71" s="15">
        <f>VLOOKUP(A:A,[1]TDSheet!$A:$AA,27,0)</f>
        <v>452.2</v>
      </c>
      <c r="AA71" s="15">
        <f>VLOOKUP(A:A,[1]TDSheet!$A:$S,19,0)</f>
        <v>546.20000000000005</v>
      </c>
      <c r="AB71" s="15">
        <f>VLOOKUP(A:A,[3]TDSheet!$A:$D,4,0)</f>
        <v>612</v>
      </c>
      <c r="AC71" s="15" t="str">
        <f>VLOOKUP(A:A,[1]TDSheet!$A:$AC,29,0)</f>
        <v>м840</v>
      </c>
      <c r="AD71" s="15" t="e">
        <f>VLOOKUP(A:A,[1]TDSheet!$A:$AD,30,0)</f>
        <v>#N/A</v>
      </c>
      <c r="AE71" s="15">
        <f t="shared" si="12"/>
        <v>288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1566</v>
      </c>
      <c r="D72" s="8">
        <v>6283</v>
      </c>
      <c r="E72" s="8">
        <v>4870</v>
      </c>
      <c r="F72" s="8">
        <v>2914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4931</v>
      </c>
      <c r="J72" s="15">
        <f t="shared" ref="J72:J101" si="13">E72-I72</f>
        <v>-61</v>
      </c>
      <c r="K72" s="15">
        <f>VLOOKUP(A:A,[1]TDSheet!$A:$R,18,0)</f>
        <v>900</v>
      </c>
      <c r="L72" s="15">
        <f>VLOOKUP(A:A,[1]TDSheet!$A:$T,20,0)</f>
        <v>900</v>
      </c>
      <c r="M72" s="15">
        <f>VLOOKUP(A:A,[1]TDSheet!$A:$P,16,0)</f>
        <v>0</v>
      </c>
      <c r="N72" s="15"/>
      <c r="O72" s="15"/>
      <c r="P72" s="15"/>
      <c r="Q72" s="15"/>
      <c r="R72" s="15"/>
      <c r="S72" s="15">
        <f t="shared" ref="S72:S101" si="14">E72/5</f>
        <v>974</v>
      </c>
      <c r="T72" s="17">
        <v>2100</v>
      </c>
      <c r="U72" s="20">
        <f t="shared" ref="U72:U101" si="15">(F72+K72+L72+M72+T72)/S72</f>
        <v>6.9958932238193015</v>
      </c>
      <c r="V72" s="15">
        <f t="shared" ref="V72:V101" si="16">F72/S72</f>
        <v>2.9917864476386038</v>
      </c>
      <c r="W72" s="15"/>
      <c r="X72" s="15"/>
      <c r="Y72" s="15">
        <f>VLOOKUP(A:A,[1]TDSheet!$A:$Z,26,0)</f>
        <v>773</v>
      </c>
      <c r="Z72" s="15">
        <f>VLOOKUP(A:A,[1]TDSheet!$A:$AA,27,0)</f>
        <v>785.6</v>
      </c>
      <c r="AA72" s="15">
        <f>VLOOKUP(A:A,[1]TDSheet!$A:$S,19,0)</f>
        <v>920.4</v>
      </c>
      <c r="AB72" s="15">
        <f>VLOOKUP(A:A,[3]TDSheet!$A:$D,4,0)</f>
        <v>1068</v>
      </c>
      <c r="AC72" s="15" t="str">
        <f>VLOOKUP(A:A,[1]TDSheet!$A:$AC,29,0)</f>
        <v>Витмаг</v>
      </c>
      <c r="AD72" s="15" t="e">
        <f>VLOOKUP(A:A,[1]TDSheet!$A:$AD,30,0)</f>
        <v>#N/A</v>
      </c>
      <c r="AE72" s="15">
        <f t="shared" ref="AE72:AE101" si="17">T72*G72</f>
        <v>861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9</v>
      </c>
      <c r="C73" s="8">
        <v>113.631</v>
      </c>
      <c r="D73" s="8">
        <v>216.66300000000001</v>
      </c>
      <c r="E73" s="8">
        <v>210.06800000000001</v>
      </c>
      <c r="F73" s="8">
        <v>117.09099999999999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206.8</v>
      </c>
      <c r="J73" s="15">
        <f t="shared" si="13"/>
        <v>3.2680000000000007</v>
      </c>
      <c r="K73" s="15">
        <f>VLOOKUP(A:A,[1]TDSheet!$A:$R,18,0)</f>
        <v>50</v>
      </c>
      <c r="L73" s="15">
        <f>VLOOKUP(A:A,[1]TDSheet!$A:$T,20,0)</f>
        <v>40</v>
      </c>
      <c r="M73" s="15">
        <f>VLOOKUP(A:A,[1]TDSheet!$A:$P,16,0)</f>
        <v>0</v>
      </c>
      <c r="N73" s="15"/>
      <c r="O73" s="15"/>
      <c r="P73" s="15"/>
      <c r="Q73" s="15"/>
      <c r="R73" s="15"/>
      <c r="S73" s="15">
        <f t="shared" si="14"/>
        <v>42.013600000000004</v>
      </c>
      <c r="T73" s="17">
        <v>90</v>
      </c>
      <c r="U73" s="20">
        <f t="shared" si="15"/>
        <v>7.0713054820343881</v>
      </c>
      <c r="V73" s="15">
        <f t="shared" si="16"/>
        <v>2.7869785021992874</v>
      </c>
      <c r="W73" s="15"/>
      <c r="X73" s="15"/>
      <c r="Y73" s="15">
        <f>VLOOKUP(A:A,[1]TDSheet!$A:$Z,26,0)</f>
        <v>38.2956</v>
      </c>
      <c r="Z73" s="15">
        <f>VLOOKUP(A:A,[1]TDSheet!$A:$AA,27,0)</f>
        <v>33.323799999999999</v>
      </c>
      <c r="AA73" s="15">
        <f>VLOOKUP(A:A,[1]TDSheet!$A:$S,19,0)</f>
        <v>42.522599999999997</v>
      </c>
      <c r="AB73" s="15">
        <f>VLOOKUP(A:A,[3]TDSheet!$A:$D,4,0)</f>
        <v>52.902999999999999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7"/>
        <v>90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7</v>
      </c>
      <c r="D74" s="8">
        <v>465</v>
      </c>
      <c r="E74" s="8">
        <v>147</v>
      </c>
      <c r="F74" s="8">
        <v>255</v>
      </c>
      <c r="G74" s="1">
        <f>VLOOKUP(A:A,[1]TDSheet!$A:$G,7,0)</f>
        <v>0.3</v>
      </c>
      <c r="H74" s="1">
        <f>VLOOKUP(A:A,[1]TDSheet!$A:$H,8,0)</f>
        <v>50</v>
      </c>
      <c r="I74" s="15">
        <f>VLOOKUP(A:A,[2]TDSheet!$A:$F,6,0)</f>
        <v>440</v>
      </c>
      <c r="J74" s="15">
        <f t="shared" si="13"/>
        <v>-293</v>
      </c>
      <c r="K74" s="15">
        <f>VLOOKUP(A:A,[1]TDSheet!$A:$R,18,0)</f>
        <v>240</v>
      </c>
      <c r="L74" s="15">
        <f>VLOOKUP(A:A,[1]TDSheet!$A:$T,20,0)</f>
        <v>120</v>
      </c>
      <c r="M74" s="15">
        <f>VLOOKUP(A:A,[1]TDSheet!$A:$P,16,0)</f>
        <v>0</v>
      </c>
      <c r="N74" s="15"/>
      <c r="O74" s="15"/>
      <c r="P74" s="15"/>
      <c r="Q74" s="15"/>
      <c r="R74" s="15"/>
      <c r="S74" s="15">
        <f t="shared" si="14"/>
        <v>29.4</v>
      </c>
      <c r="T74" s="17">
        <v>80</v>
      </c>
      <c r="U74" s="20">
        <f t="shared" si="15"/>
        <v>23.639455782312925</v>
      </c>
      <c r="V74" s="15">
        <f t="shared" si="16"/>
        <v>8.6734693877551017</v>
      </c>
      <c r="W74" s="15"/>
      <c r="X74" s="15"/>
      <c r="Y74" s="15">
        <f>VLOOKUP(A:A,[1]TDSheet!$A:$Z,26,0)</f>
        <v>31.2</v>
      </c>
      <c r="Z74" s="15">
        <f>VLOOKUP(A:A,[1]TDSheet!$A:$AA,27,0)</f>
        <v>23.4</v>
      </c>
      <c r="AA74" s="15">
        <f>VLOOKUP(A:A,[1]TDSheet!$A:$S,19,0)</f>
        <v>39.200000000000003</v>
      </c>
      <c r="AB74" s="15">
        <f>VLOOKUP(A:A,[3]TDSheet!$A:$D,4,0)</f>
        <v>66</v>
      </c>
      <c r="AC74" s="18" t="str">
        <f>VLOOKUP(A:A,[1]TDSheet!$A:$AC,29,0)</f>
        <v>Вит</v>
      </c>
      <c r="AD74" s="15" t="e">
        <f>VLOOKUP(A:A,[1]TDSheet!$A:$AD,30,0)</f>
        <v>#N/A</v>
      </c>
      <c r="AE74" s="15">
        <f t="shared" si="17"/>
        <v>24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368</v>
      </c>
      <c r="D75" s="8">
        <v>1249</v>
      </c>
      <c r="E75" s="8">
        <v>917</v>
      </c>
      <c r="F75" s="8">
        <v>660</v>
      </c>
      <c r="G75" s="1">
        <f>VLOOKUP(A:A,[1]TDSheet!$A:$G,7,0)</f>
        <v>0.3</v>
      </c>
      <c r="H75" s="1" t="e">
        <f>VLOOKUP(A:A,[1]TDSheet!$A:$H,8,0)</f>
        <v>#N/A</v>
      </c>
      <c r="I75" s="15">
        <f>VLOOKUP(A:A,[2]TDSheet!$A:$F,6,0)</f>
        <v>938</v>
      </c>
      <c r="J75" s="15">
        <f t="shared" si="13"/>
        <v>-21</v>
      </c>
      <c r="K75" s="15">
        <f>VLOOKUP(A:A,[1]TDSheet!$A:$R,18,0)</f>
        <v>120</v>
      </c>
      <c r="L75" s="15">
        <f>VLOOKUP(A:A,[1]TDSheet!$A:$T,20,0)</f>
        <v>160</v>
      </c>
      <c r="M75" s="15">
        <f>VLOOKUP(A:A,[1]TDSheet!$A:$P,16,0)</f>
        <v>0</v>
      </c>
      <c r="N75" s="15"/>
      <c r="O75" s="15"/>
      <c r="P75" s="15"/>
      <c r="Q75" s="15"/>
      <c r="R75" s="15"/>
      <c r="S75" s="15">
        <f t="shared" si="14"/>
        <v>183.4</v>
      </c>
      <c r="T75" s="17">
        <v>360</v>
      </c>
      <c r="U75" s="20">
        <f t="shared" si="15"/>
        <v>7.088331515812432</v>
      </c>
      <c r="V75" s="15">
        <f t="shared" si="16"/>
        <v>3.5986913849509268</v>
      </c>
      <c r="W75" s="15"/>
      <c r="X75" s="15"/>
      <c r="Y75" s="15">
        <f>VLOOKUP(A:A,[1]TDSheet!$A:$Z,26,0)</f>
        <v>160.19999999999999</v>
      </c>
      <c r="Z75" s="15">
        <f>VLOOKUP(A:A,[1]TDSheet!$A:$AA,27,0)</f>
        <v>160</v>
      </c>
      <c r="AA75" s="15">
        <f>VLOOKUP(A:A,[1]TDSheet!$A:$S,19,0)</f>
        <v>178</v>
      </c>
      <c r="AB75" s="15">
        <f>VLOOKUP(A:A,[3]TDSheet!$A:$D,4,0)</f>
        <v>224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7"/>
        <v>108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482</v>
      </c>
      <c r="D76" s="8">
        <v>2111</v>
      </c>
      <c r="E76" s="8">
        <v>1474</v>
      </c>
      <c r="F76" s="8">
        <v>1090</v>
      </c>
      <c r="G76" s="1">
        <f>VLOOKUP(A:A,[1]TDSheet!$A:$G,7,0)</f>
        <v>0.14000000000000001</v>
      </c>
      <c r="H76" s="1" t="e">
        <f>VLOOKUP(A:A,[1]TDSheet!$A:$H,8,0)</f>
        <v>#N/A</v>
      </c>
      <c r="I76" s="15">
        <f>VLOOKUP(A:A,[2]TDSheet!$A:$F,6,0)</f>
        <v>1501</v>
      </c>
      <c r="J76" s="15">
        <f t="shared" si="13"/>
        <v>-27</v>
      </c>
      <c r="K76" s="15">
        <f>VLOOKUP(A:A,[1]TDSheet!$A:$R,18,0)</f>
        <v>240</v>
      </c>
      <c r="L76" s="15">
        <f>VLOOKUP(A:A,[1]TDSheet!$A:$T,20,0)</f>
        <v>240</v>
      </c>
      <c r="M76" s="15">
        <f>VLOOKUP(A:A,[1]TDSheet!$A:$P,16,0)</f>
        <v>0</v>
      </c>
      <c r="N76" s="15"/>
      <c r="O76" s="15"/>
      <c r="P76" s="15"/>
      <c r="Q76" s="15"/>
      <c r="R76" s="15"/>
      <c r="S76" s="15">
        <f t="shared" si="14"/>
        <v>294.8</v>
      </c>
      <c r="T76" s="17">
        <v>480</v>
      </c>
      <c r="U76" s="20">
        <f t="shared" si="15"/>
        <v>6.9538670284938942</v>
      </c>
      <c r="V76" s="15">
        <f t="shared" si="16"/>
        <v>3.6974219810040703</v>
      </c>
      <c r="W76" s="15"/>
      <c r="X76" s="15"/>
      <c r="Y76" s="15">
        <f>VLOOKUP(A:A,[1]TDSheet!$A:$Z,26,0)</f>
        <v>199.2</v>
      </c>
      <c r="Z76" s="15">
        <f>VLOOKUP(A:A,[1]TDSheet!$A:$AA,27,0)</f>
        <v>264</v>
      </c>
      <c r="AA76" s="15">
        <f>VLOOKUP(A:A,[1]TDSheet!$A:$S,19,0)</f>
        <v>275.39999999999998</v>
      </c>
      <c r="AB76" s="15">
        <f>VLOOKUP(A:A,[3]TDSheet!$A:$D,4,0)</f>
        <v>348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7"/>
        <v>67.2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12</v>
      </c>
      <c r="D77" s="8">
        <v>12</v>
      </c>
      <c r="E77" s="8">
        <v>12</v>
      </c>
      <c r="F77" s="8"/>
      <c r="G77" s="1">
        <f>VLOOKUP(A:A,[1]TDSheet!$A:$G,7,0)</f>
        <v>0</v>
      </c>
      <c r="H77" s="1">
        <f>VLOOKUP(A:A,[1]TDSheet!$A:$H,8,0)</f>
        <v>60</v>
      </c>
      <c r="I77" s="15">
        <f>VLOOKUP(A:A,[2]TDSheet!$A:$F,6,0)</f>
        <v>31</v>
      </c>
      <c r="J77" s="15">
        <f t="shared" si="13"/>
        <v>-19</v>
      </c>
      <c r="K77" s="15">
        <f>VLOOKUP(A:A,[1]TDSheet!$A:$R,18,0)</f>
        <v>0</v>
      </c>
      <c r="L77" s="15">
        <f>VLOOKUP(A:A,[1]TDSheet!$A:$T,20,0)</f>
        <v>0</v>
      </c>
      <c r="M77" s="15">
        <f>VLOOKUP(A:A,[1]TDSheet!$A:$P,16,0)</f>
        <v>0</v>
      </c>
      <c r="N77" s="15"/>
      <c r="O77" s="15"/>
      <c r="P77" s="15"/>
      <c r="Q77" s="15"/>
      <c r="R77" s="15"/>
      <c r="S77" s="15">
        <f t="shared" si="14"/>
        <v>2.4</v>
      </c>
      <c r="T77" s="17"/>
      <c r="U77" s="20">
        <f t="shared" si="15"/>
        <v>0</v>
      </c>
      <c r="V77" s="15">
        <f t="shared" si="16"/>
        <v>0</v>
      </c>
      <c r="W77" s="15"/>
      <c r="X77" s="15"/>
      <c r="Y77" s="15">
        <f>VLOOKUP(A:A,[1]TDSheet!$A:$Z,26,0)</f>
        <v>4.5999999999999996</v>
      </c>
      <c r="Z77" s="15">
        <f>VLOOKUP(A:A,[1]TDSheet!$A:$AA,27,0)</f>
        <v>13.4</v>
      </c>
      <c r="AA77" s="15">
        <f>VLOOKUP(A:A,[1]TDSheet!$A:$S,19,0)</f>
        <v>10.6</v>
      </c>
      <c r="AB77" s="15">
        <f>VLOOKUP(A:A,[3]TDSheet!$A:$D,4,0)</f>
        <v>1</v>
      </c>
      <c r="AC77" s="15" t="str">
        <f>VLOOKUP(A:A,[1]TDSheet!$A:$AC,29,0)</f>
        <v>сняли</v>
      </c>
      <c r="AD77" s="15" t="e">
        <f>VLOOKUP(A:A,[1]TDSheet!$A:$AD,30,0)</f>
        <v>#N/A</v>
      </c>
      <c r="AE77" s="15">
        <f t="shared" si="17"/>
        <v>0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12</v>
      </c>
      <c r="D78" s="8">
        <v>5</v>
      </c>
      <c r="E78" s="8">
        <v>11</v>
      </c>
      <c r="F78" s="8">
        <v>-1</v>
      </c>
      <c r="G78" s="1">
        <f>VLOOKUP(A:A,[1]TDSheet!$A:$G,7,0)</f>
        <v>0</v>
      </c>
      <c r="H78" s="1">
        <f>VLOOKUP(A:A,[1]TDSheet!$A:$H,8,0)</f>
        <v>60</v>
      </c>
      <c r="I78" s="15">
        <f>VLOOKUP(A:A,[2]TDSheet!$A:$F,6,0)</f>
        <v>77</v>
      </c>
      <c r="J78" s="15">
        <f t="shared" si="13"/>
        <v>-66</v>
      </c>
      <c r="K78" s="15">
        <f>VLOOKUP(A:A,[1]TDSheet!$A:$R,18,0)</f>
        <v>0</v>
      </c>
      <c r="L78" s="15">
        <f>VLOOKUP(A:A,[1]TDSheet!$A:$T,20,0)</f>
        <v>0</v>
      </c>
      <c r="M78" s="15">
        <f>VLOOKUP(A:A,[1]TDSheet!$A:$P,16,0)</f>
        <v>0</v>
      </c>
      <c r="N78" s="15"/>
      <c r="O78" s="15"/>
      <c r="P78" s="15"/>
      <c r="Q78" s="15"/>
      <c r="R78" s="15"/>
      <c r="S78" s="15">
        <f t="shared" si="14"/>
        <v>2.2000000000000002</v>
      </c>
      <c r="T78" s="17"/>
      <c r="U78" s="20">
        <f t="shared" si="15"/>
        <v>-0.45454545454545453</v>
      </c>
      <c r="V78" s="15">
        <f t="shared" si="16"/>
        <v>-0.45454545454545453</v>
      </c>
      <c r="W78" s="15"/>
      <c r="X78" s="15"/>
      <c r="Y78" s="15">
        <f>VLOOKUP(A:A,[1]TDSheet!$A:$Z,26,0)</f>
        <v>37.4</v>
      </c>
      <c r="Z78" s="15">
        <f>VLOOKUP(A:A,[1]TDSheet!$A:$AA,27,0)</f>
        <v>36.6</v>
      </c>
      <c r="AA78" s="15">
        <f>VLOOKUP(A:A,[1]TDSheet!$A:$S,19,0)</f>
        <v>24</v>
      </c>
      <c r="AB78" s="15">
        <v>0</v>
      </c>
      <c r="AC78" s="15" t="str">
        <f>VLOOKUP(A:A,[1]TDSheet!$A:$AC,29,0)</f>
        <v>сняли</v>
      </c>
      <c r="AD78" s="15" t="e">
        <f>VLOOKUP(A:A,[1]TDSheet!$A:$AD,30,0)</f>
        <v>#N/A</v>
      </c>
      <c r="AE78" s="15">
        <f t="shared" si="17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-3</v>
      </c>
      <c r="D79" s="8">
        <v>86</v>
      </c>
      <c r="E79" s="8">
        <v>9</v>
      </c>
      <c r="F79" s="8">
        <v>66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80</v>
      </c>
      <c r="J79" s="15">
        <f t="shared" si="13"/>
        <v>-71</v>
      </c>
      <c r="K79" s="15">
        <f>VLOOKUP(A:A,[1]TDSheet!$A:$R,18,0)</f>
        <v>60</v>
      </c>
      <c r="L79" s="15">
        <f>VLOOKUP(A:A,[1]TDSheet!$A:$T,20,0)</f>
        <v>0</v>
      </c>
      <c r="M79" s="15">
        <f>VLOOKUP(A:A,[1]TDSheet!$A:$P,16,0)</f>
        <v>0</v>
      </c>
      <c r="N79" s="15"/>
      <c r="O79" s="15"/>
      <c r="P79" s="15"/>
      <c r="Q79" s="15"/>
      <c r="R79" s="15"/>
      <c r="S79" s="15">
        <f t="shared" si="14"/>
        <v>1.8</v>
      </c>
      <c r="T79" s="17"/>
      <c r="U79" s="20">
        <f t="shared" si="15"/>
        <v>70</v>
      </c>
      <c r="V79" s="15">
        <f t="shared" si="16"/>
        <v>36.666666666666664</v>
      </c>
      <c r="W79" s="15"/>
      <c r="X79" s="15"/>
      <c r="Y79" s="15">
        <f>VLOOKUP(A:A,[1]TDSheet!$A:$Z,26,0)</f>
        <v>15</v>
      </c>
      <c r="Z79" s="15">
        <f>VLOOKUP(A:A,[1]TDSheet!$A:$AA,27,0)</f>
        <v>30.2</v>
      </c>
      <c r="AA79" s="15">
        <f>VLOOKUP(A:A,[1]TDSheet!$A:$S,19,0)</f>
        <v>7.8</v>
      </c>
      <c r="AB79" s="15">
        <f>VLOOKUP(A:A,[3]TDSheet!$A:$D,4,0)</f>
        <v>6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4</v>
      </c>
      <c r="D80" s="8">
        <v>1</v>
      </c>
      <c r="E80" s="8">
        <v>0</v>
      </c>
      <c r="F80" s="8">
        <v>3</v>
      </c>
      <c r="G80" s="1">
        <f>VLOOKUP(A:A,[1]TDSheet!$A:$G,7,0)</f>
        <v>0</v>
      </c>
      <c r="H80" s="1" t="e">
        <f>VLOOKUP(A:A,[1]TDSheet!$A:$H,8,0)</f>
        <v>#N/A</v>
      </c>
      <c r="I80" s="15">
        <v>0</v>
      </c>
      <c r="J80" s="15">
        <f t="shared" si="13"/>
        <v>0</v>
      </c>
      <c r="K80" s="15">
        <f>VLOOKUP(A:A,[1]TDSheet!$A:$R,18,0)</f>
        <v>0</v>
      </c>
      <c r="L80" s="15">
        <f>VLOOKUP(A:A,[1]TDSheet!$A:$T,20,0)</f>
        <v>0</v>
      </c>
      <c r="M80" s="15">
        <f>VLOOKUP(A:A,[1]TDSheet!$A:$P,16,0)</f>
        <v>0</v>
      </c>
      <c r="N80" s="15"/>
      <c r="O80" s="15"/>
      <c r="P80" s="15"/>
      <c r="Q80" s="15"/>
      <c r="R80" s="15"/>
      <c r="S80" s="15">
        <f t="shared" si="14"/>
        <v>0</v>
      </c>
      <c r="T80" s="17"/>
      <c r="U80" s="20" t="e">
        <f t="shared" si="15"/>
        <v>#DIV/0!</v>
      </c>
      <c r="V80" s="15" t="e">
        <f t="shared" si="16"/>
        <v>#DIV/0!</v>
      </c>
      <c r="W80" s="15"/>
      <c r="X80" s="15"/>
      <c r="Y80" s="15">
        <f>VLOOKUP(A:A,[1]TDSheet!$A:$Z,26,0)</f>
        <v>0</v>
      </c>
      <c r="Z80" s="15">
        <f>VLOOKUP(A:A,[1]TDSheet!$A:$AA,27,0)</f>
        <v>0.6</v>
      </c>
      <c r="AA80" s="15">
        <f>VLOOKUP(A:A,[1]TDSheet!$A:$S,19,0)</f>
        <v>0</v>
      </c>
      <c r="AB80" s="15">
        <v>0</v>
      </c>
      <c r="AC80" s="15" t="str">
        <f>VLOOKUP(A:A,[1]TDSheet!$A:$AC,29,0)</f>
        <v>увел</v>
      </c>
      <c r="AD80" s="15" t="str">
        <f>VLOOKUP(A:A,[1]TDSheet!$A:$AD,30,0)</f>
        <v>вывод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58</v>
      </c>
      <c r="D81" s="8">
        <v>168</v>
      </c>
      <c r="E81" s="8">
        <v>95</v>
      </c>
      <c r="F81" s="8">
        <v>123</v>
      </c>
      <c r="G81" s="1">
        <f>VLOOKUP(A:A,[1]TDSheet!$A:$G,7,0)</f>
        <v>0.22</v>
      </c>
      <c r="H81" s="1">
        <f>VLOOKUP(A:A,[1]TDSheet!$A:$H,8,0)</f>
        <v>120</v>
      </c>
      <c r="I81" s="15">
        <f>VLOOKUP(A:A,[2]TDSheet!$A:$F,6,0)</f>
        <v>137</v>
      </c>
      <c r="J81" s="15">
        <f t="shared" si="13"/>
        <v>-42</v>
      </c>
      <c r="K81" s="15">
        <f>VLOOKUP(A:A,[1]TDSheet!$A:$R,18,0)</f>
        <v>120</v>
      </c>
      <c r="L81" s="15">
        <f>VLOOKUP(A:A,[1]TDSheet!$A:$T,20,0)</f>
        <v>120</v>
      </c>
      <c r="M81" s="15">
        <f>VLOOKUP(A:A,[1]TDSheet!$A:$P,16,0)</f>
        <v>0</v>
      </c>
      <c r="N81" s="15"/>
      <c r="O81" s="15"/>
      <c r="P81" s="15"/>
      <c r="Q81" s="15"/>
      <c r="R81" s="15"/>
      <c r="S81" s="15">
        <f t="shared" si="14"/>
        <v>19</v>
      </c>
      <c r="T81" s="17"/>
      <c r="U81" s="20">
        <f t="shared" si="15"/>
        <v>19.105263157894736</v>
      </c>
      <c r="V81" s="15">
        <f t="shared" si="16"/>
        <v>6.4736842105263159</v>
      </c>
      <c r="W81" s="15"/>
      <c r="X81" s="15"/>
      <c r="Y81" s="15">
        <f>VLOOKUP(A:A,[1]TDSheet!$A:$Z,26,0)</f>
        <v>2</v>
      </c>
      <c r="Z81" s="15">
        <f>VLOOKUP(A:A,[1]TDSheet!$A:$AA,27,0)</f>
        <v>0</v>
      </c>
      <c r="AA81" s="15">
        <f>VLOOKUP(A:A,[1]TDSheet!$A:$S,19,0)</f>
        <v>19.8</v>
      </c>
      <c r="AB81" s="15">
        <f>VLOOKUP(A:A,[3]TDSheet!$A:$D,4,0)</f>
        <v>3</v>
      </c>
      <c r="AC81" s="18" t="str">
        <f>VLOOKUP(A:A,[1]TDSheet!$A:$AC,29,0)</f>
        <v>Вит</v>
      </c>
      <c r="AD81" s="15" t="e">
        <f>VLOOKUP(A:A,[1]TDSheet!$A:$AD,30,0)</f>
        <v>#N/A</v>
      </c>
      <c r="AE81" s="15">
        <f t="shared" si="17"/>
        <v>0</v>
      </c>
      <c r="AF81" s="15"/>
      <c r="AG81" s="15"/>
      <c r="AH81" s="15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25</v>
      </c>
      <c r="D82" s="8">
        <v>72</v>
      </c>
      <c r="E82" s="8">
        <v>40</v>
      </c>
      <c r="F82" s="8">
        <v>53</v>
      </c>
      <c r="G82" s="1">
        <f>VLOOKUP(A:A,[1]TDSheet!$A:$G,7,0)</f>
        <v>0.84</v>
      </c>
      <c r="H82" s="1">
        <f>VLOOKUP(A:A,[1]TDSheet!$A:$H,8,0)</f>
        <v>50</v>
      </c>
      <c r="I82" s="15">
        <f>VLOOKUP(A:A,[2]TDSheet!$A:$F,6,0)</f>
        <v>48</v>
      </c>
      <c r="J82" s="15">
        <f t="shared" si="13"/>
        <v>-8</v>
      </c>
      <c r="K82" s="15">
        <f>VLOOKUP(A:A,[1]TDSheet!$A:$R,18,0)</f>
        <v>0</v>
      </c>
      <c r="L82" s="15">
        <f>VLOOKUP(A:A,[1]TDSheet!$A:$T,20,0)</f>
        <v>0</v>
      </c>
      <c r="M82" s="15">
        <f>VLOOKUP(A:A,[1]TDSheet!$A:$P,16,0)</f>
        <v>0</v>
      </c>
      <c r="N82" s="15"/>
      <c r="O82" s="15"/>
      <c r="P82" s="15"/>
      <c r="Q82" s="15"/>
      <c r="R82" s="15"/>
      <c r="S82" s="15">
        <f t="shared" si="14"/>
        <v>8</v>
      </c>
      <c r="T82" s="17"/>
      <c r="U82" s="20">
        <f t="shared" si="15"/>
        <v>6.625</v>
      </c>
      <c r="V82" s="15">
        <f t="shared" si="16"/>
        <v>6.625</v>
      </c>
      <c r="W82" s="15"/>
      <c r="X82" s="15"/>
      <c r="Y82" s="15">
        <f>VLOOKUP(A:A,[1]TDSheet!$A:$Z,26,0)</f>
        <v>6.4</v>
      </c>
      <c r="Z82" s="15">
        <f>VLOOKUP(A:A,[1]TDSheet!$A:$AA,27,0)</f>
        <v>7.6</v>
      </c>
      <c r="AA82" s="15">
        <f>VLOOKUP(A:A,[1]TDSheet!$A:$S,19,0)</f>
        <v>9.1999999999999993</v>
      </c>
      <c r="AB82" s="15">
        <f>VLOOKUP(A:A,[3]TDSheet!$A:$D,4,0)</f>
        <v>21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17"/>
        <v>0</v>
      </c>
      <c r="AF82" s="15"/>
      <c r="AG82" s="15"/>
      <c r="AH82" s="15"/>
    </row>
    <row r="83" spans="1:34" s="1" customFormat="1" ht="11.1" customHeight="1" outlineLevel="1" x14ac:dyDescent="0.2">
      <c r="A83" s="7" t="s">
        <v>85</v>
      </c>
      <c r="B83" s="7" t="s">
        <v>9</v>
      </c>
      <c r="C83" s="8">
        <v>2.4159999999999999</v>
      </c>
      <c r="D83" s="8"/>
      <c r="E83" s="8">
        <v>2.0419999999999998</v>
      </c>
      <c r="F83" s="8">
        <v>0.374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19.8</v>
      </c>
      <c r="J83" s="15">
        <f t="shared" si="13"/>
        <v>-17.758000000000003</v>
      </c>
      <c r="K83" s="15">
        <f>VLOOKUP(A:A,[1]TDSheet!$A:$R,18,0)</f>
        <v>0</v>
      </c>
      <c r="L83" s="15">
        <f>VLOOKUP(A:A,[1]TDSheet!$A:$T,20,0)</f>
        <v>0</v>
      </c>
      <c r="M83" s="15">
        <f>VLOOKUP(A:A,[1]TDSheet!$A:$P,16,0)</f>
        <v>0</v>
      </c>
      <c r="N83" s="15"/>
      <c r="O83" s="15"/>
      <c r="P83" s="15"/>
      <c r="Q83" s="15"/>
      <c r="R83" s="15"/>
      <c r="S83" s="15">
        <f t="shared" si="14"/>
        <v>0.40839999999999999</v>
      </c>
      <c r="T83" s="17">
        <v>10</v>
      </c>
      <c r="U83" s="20">
        <f t="shared" si="15"/>
        <v>25.401567091087173</v>
      </c>
      <c r="V83" s="15">
        <f t="shared" si="16"/>
        <v>0.91576885406464259</v>
      </c>
      <c r="W83" s="15"/>
      <c r="X83" s="15"/>
      <c r="Y83" s="15">
        <f>VLOOKUP(A:A,[1]TDSheet!$A:$Z,26,0)</f>
        <v>1.6388000000000003</v>
      </c>
      <c r="Z83" s="15">
        <f>VLOOKUP(A:A,[1]TDSheet!$A:$AA,27,0)</f>
        <v>0.4128</v>
      </c>
      <c r="AA83" s="15">
        <f>VLOOKUP(A:A,[1]TDSheet!$A:$S,19,0)</f>
        <v>1.0264</v>
      </c>
      <c r="AB83" s="15">
        <v>0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17"/>
        <v>10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2910</v>
      </c>
      <c r="D84" s="8">
        <v>4079</v>
      </c>
      <c r="E84" s="8">
        <v>3872</v>
      </c>
      <c r="F84" s="8">
        <v>3046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3923</v>
      </c>
      <c r="J84" s="15">
        <f t="shared" si="13"/>
        <v>-51</v>
      </c>
      <c r="K84" s="15">
        <f>VLOOKUP(A:A,[1]TDSheet!$A:$R,18,0)</f>
        <v>600</v>
      </c>
      <c r="L84" s="15">
        <f>VLOOKUP(A:A,[1]TDSheet!$A:$T,20,0)</f>
        <v>800</v>
      </c>
      <c r="M84" s="15">
        <f>VLOOKUP(A:A,[1]TDSheet!$A:$P,16,0)</f>
        <v>0</v>
      </c>
      <c r="N84" s="15"/>
      <c r="O84" s="15"/>
      <c r="P84" s="15"/>
      <c r="Q84" s="15"/>
      <c r="R84" s="15"/>
      <c r="S84" s="15">
        <f t="shared" si="14"/>
        <v>774.4</v>
      </c>
      <c r="T84" s="17">
        <v>1000</v>
      </c>
      <c r="U84" s="20">
        <f t="shared" si="15"/>
        <v>7.0325413223140494</v>
      </c>
      <c r="V84" s="15">
        <f t="shared" si="16"/>
        <v>3.9333677685950414</v>
      </c>
      <c r="W84" s="15"/>
      <c r="X84" s="15"/>
      <c r="Y84" s="15">
        <f>VLOOKUP(A:A,[1]TDSheet!$A:$Z,26,0)</f>
        <v>700.8</v>
      </c>
      <c r="Z84" s="15">
        <f>VLOOKUP(A:A,[1]TDSheet!$A:$AA,27,0)</f>
        <v>655</v>
      </c>
      <c r="AA84" s="15">
        <f>VLOOKUP(A:A,[1]TDSheet!$A:$S,19,0)</f>
        <v>795.8</v>
      </c>
      <c r="AB84" s="15">
        <f>VLOOKUP(A:A,[3]TDSheet!$A:$D,4,0)</f>
        <v>872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7"/>
        <v>350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9</v>
      </c>
      <c r="C85" s="8">
        <v>138.37</v>
      </c>
      <c r="D85" s="8">
        <v>871.05100000000004</v>
      </c>
      <c r="E85" s="8">
        <v>570.19200000000001</v>
      </c>
      <c r="F85" s="8">
        <v>387.25599999999997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551.1</v>
      </c>
      <c r="J85" s="15">
        <f t="shared" si="13"/>
        <v>19.091999999999985</v>
      </c>
      <c r="K85" s="15">
        <f>VLOOKUP(A:A,[1]TDSheet!$A:$R,18,0)</f>
        <v>100</v>
      </c>
      <c r="L85" s="15">
        <f>VLOOKUP(A:A,[1]TDSheet!$A:$T,20,0)</f>
        <v>100</v>
      </c>
      <c r="M85" s="15">
        <f>VLOOKUP(A:A,[1]TDSheet!$A:$P,16,0)</f>
        <v>0</v>
      </c>
      <c r="N85" s="15"/>
      <c r="O85" s="15"/>
      <c r="P85" s="15"/>
      <c r="Q85" s="15"/>
      <c r="R85" s="15"/>
      <c r="S85" s="15">
        <f t="shared" si="14"/>
        <v>114.0384</v>
      </c>
      <c r="T85" s="17">
        <v>200</v>
      </c>
      <c r="U85" s="20">
        <f t="shared" si="15"/>
        <v>6.9034290204001456</v>
      </c>
      <c r="V85" s="15">
        <f t="shared" si="16"/>
        <v>3.3958385947189718</v>
      </c>
      <c r="W85" s="15"/>
      <c r="X85" s="15"/>
      <c r="Y85" s="15">
        <f>VLOOKUP(A:A,[1]TDSheet!$A:$Z,26,0)</f>
        <v>99.4756</v>
      </c>
      <c r="Z85" s="15">
        <f>VLOOKUP(A:A,[1]TDSheet!$A:$AA,27,0)</f>
        <v>95.807400000000001</v>
      </c>
      <c r="AA85" s="15">
        <f>VLOOKUP(A:A,[1]TDSheet!$A:$S,19,0)</f>
        <v>115.08759999999999</v>
      </c>
      <c r="AB85" s="15">
        <f>VLOOKUP(A:A,[3]TDSheet!$A:$D,4,0)</f>
        <v>114.694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7"/>
        <v>200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1490</v>
      </c>
      <c r="D86" s="8">
        <v>5883</v>
      </c>
      <c r="E86" s="8">
        <v>4425</v>
      </c>
      <c r="F86" s="8">
        <v>2870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4460</v>
      </c>
      <c r="J86" s="15">
        <f t="shared" si="13"/>
        <v>-35</v>
      </c>
      <c r="K86" s="15">
        <f>VLOOKUP(A:A,[1]TDSheet!$A:$R,18,0)</f>
        <v>800</v>
      </c>
      <c r="L86" s="15">
        <f>VLOOKUP(A:A,[1]TDSheet!$A:$T,20,0)</f>
        <v>800</v>
      </c>
      <c r="M86" s="15">
        <f>VLOOKUP(A:A,[1]TDSheet!$A:$P,16,0)</f>
        <v>400</v>
      </c>
      <c r="N86" s="15"/>
      <c r="O86" s="15"/>
      <c r="P86" s="15"/>
      <c r="Q86" s="15"/>
      <c r="R86" s="15"/>
      <c r="S86" s="15">
        <f t="shared" si="14"/>
        <v>885</v>
      </c>
      <c r="T86" s="17">
        <v>1400</v>
      </c>
      <c r="U86" s="20">
        <f t="shared" si="15"/>
        <v>7.0847457627118642</v>
      </c>
      <c r="V86" s="15">
        <f t="shared" si="16"/>
        <v>3.2429378531073447</v>
      </c>
      <c r="W86" s="15"/>
      <c r="X86" s="15"/>
      <c r="Y86" s="15">
        <f>VLOOKUP(A:A,[1]TDSheet!$A:$Z,26,0)</f>
        <v>754.2</v>
      </c>
      <c r="Z86" s="15">
        <f>VLOOKUP(A:A,[1]TDSheet!$A:$AA,27,0)</f>
        <v>718.8</v>
      </c>
      <c r="AA86" s="15">
        <f>VLOOKUP(A:A,[1]TDSheet!$A:$S,19,0)</f>
        <v>850</v>
      </c>
      <c r="AB86" s="15">
        <f>VLOOKUP(A:A,[3]TDSheet!$A:$D,4,0)</f>
        <v>969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489.99999999999994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250</v>
      </c>
      <c r="D87" s="8">
        <v>1257</v>
      </c>
      <c r="E87" s="8">
        <v>900</v>
      </c>
      <c r="F87" s="8">
        <v>600</v>
      </c>
      <c r="G87" s="1">
        <f>VLOOKUP(A:A,[1]TDSheet!$A:$G,7,0)</f>
        <v>0.3</v>
      </c>
      <c r="H87" s="1" t="e">
        <f>VLOOKUP(A:A,[1]TDSheet!$A:$H,8,0)</f>
        <v>#N/A</v>
      </c>
      <c r="I87" s="15">
        <f>VLOOKUP(A:A,[2]TDSheet!$A:$F,6,0)</f>
        <v>1012</v>
      </c>
      <c r="J87" s="15">
        <f t="shared" si="13"/>
        <v>-112</v>
      </c>
      <c r="K87" s="15">
        <f>VLOOKUP(A:A,[1]TDSheet!$A:$R,18,0)</f>
        <v>360</v>
      </c>
      <c r="L87" s="15">
        <f>VLOOKUP(A:A,[1]TDSheet!$A:$T,20,0)</f>
        <v>240</v>
      </c>
      <c r="M87" s="15">
        <f>VLOOKUP(A:A,[1]TDSheet!$A:$P,16,0)</f>
        <v>0</v>
      </c>
      <c r="N87" s="15"/>
      <c r="O87" s="15"/>
      <c r="P87" s="15"/>
      <c r="Q87" s="15"/>
      <c r="R87" s="15"/>
      <c r="S87" s="15">
        <f t="shared" si="14"/>
        <v>180</v>
      </c>
      <c r="T87" s="17">
        <v>120</v>
      </c>
      <c r="U87" s="20">
        <f t="shared" si="15"/>
        <v>7.333333333333333</v>
      </c>
      <c r="V87" s="15">
        <f t="shared" si="16"/>
        <v>3.3333333333333335</v>
      </c>
      <c r="W87" s="15"/>
      <c r="X87" s="15"/>
      <c r="Y87" s="15">
        <f>VLOOKUP(A:A,[1]TDSheet!$A:$Z,26,0)</f>
        <v>126.6</v>
      </c>
      <c r="Z87" s="15">
        <f>VLOOKUP(A:A,[1]TDSheet!$A:$AA,27,0)</f>
        <v>113.8</v>
      </c>
      <c r="AA87" s="15">
        <f>VLOOKUP(A:A,[1]TDSheet!$A:$S,19,0)</f>
        <v>172</v>
      </c>
      <c r="AB87" s="15">
        <f>VLOOKUP(A:A,[3]TDSheet!$A:$D,4,0)</f>
        <v>301</v>
      </c>
      <c r="AC87" s="15" t="str">
        <f>VLOOKUP(A:A,[1]TDSheet!$A:$AC,29,0)</f>
        <v>Вит</v>
      </c>
      <c r="AD87" s="15" t="e">
        <f>VLOOKUP(A:A,[1]TDSheet!$A:$AD,30,0)</f>
        <v>#N/A</v>
      </c>
      <c r="AE87" s="15">
        <f t="shared" si="17"/>
        <v>36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42</v>
      </c>
      <c r="D88" s="8"/>
      <c r="E88" s="8">
        <v>3</v>
      </c>
      <c r="F88" s="8">
        <v>39</v>
      </c>
      <c r="G88" s="1">
        <f>VLOOKUP(A:A,[1]TDSheet!$A:$G,7,0)</f>
        <v>0.18</v>
      </c>
      <c r="H88" s="1" t="e">
        <f>VLOOKUP(A:A,[1]TDSheet!$A:$H,8,0)</f>
        <v>#N/A</v>
      </c>
      <c r="I88" s="15">
        <f>VLOOKUP(A:A,[2]TDSheet!$A:$F,6,0)</f>
        <v>3</v>
      </c>
      <c r="J88" s="15">
        <f t="shared" si="13"/>
        <v>0</v>
      </c>
      <c r="K88" s="15">
        <f>VLOOKUP(A:A,[1]TDSheet!$A:$R,18,0)</f>
        <v>0</v>
      </c>
      <c r="L88" s="15">
        <f>VLOOKUP(A:A,[1]TDSheet!$A:$T,20,0)</f>
        <v>200</v>
      </c>
      <c r="M88" s="15">
        <f>VLOOKUP(A:A,[1]TDSheet!$A:$P,16,0)</f>
        <v>0</v>
      </c>
      <c r="N88" s="15"/>
      <c r="O88" s="15"/>
      <c r="P88" s="15"/>
      <c r="Q88" s="15"/>
      <c r="R88" s="15"/>
      <c r="S88" s="15">
        <f t="shared" si="14"/>
        <v>0.6</v>
      </c>
      <c r="T88" s="17"/>
      <c r="U88" s="20">
        <f t="shared" si="15"/>
        <v>398.33333333333337</v>
      </c>
      <c r="V88" s="15">
        <f t="shared" si="16"/>
        <v>65</v>
      </c>
      <c r="W88" s="15"/>
      <c r="X88" s="15"/>
      <c r="Y88" s="15">
        <f>VLOOKUP(A:A,[1]TDSheet!$A:$Z,26,0)</f>
        <v>0</v>
      </c>
      <c r="Z88" s="15">
        <f>VLOOKUP(A:A,[1]TDSheet!$A:$AA,27,0)</f>
        <v>0</v>
      </c>
      <c r="AA88" s="15">
        <f>VLOOKUP(A:A,[1]TDSheet!$A:$S,19,0)</f>
        <v>0</v>
      </c>
      <c r="AB88" s="15">
        <v>0</v>
      </c>
      <c r="AC88" s="19" t="str">
        <f>VLOOKUP(A:A,[1]TDSheet!$A:$AC,29,0)</f>
        <v>Вит</v>
      </c>
      <c r="AD88" s="15" t="e">
        <f>VLOOKUP(A:A,[1]TDSheet!$A:$AD,30,0)</f>
        <v>#N/A</v>
      </c>
      <c r="AE88" s="15">
        <f t="shared" si="17"/>
        <v>0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78</v>
      </c>
      <c r="D89" s="8">
        <v>241</v>
      </c>
      <c r="E89" s="8">
        <v>71</v>
      </c>
      <c r="F89" s="8">
        <v>247</v>
      </c>
      <c r="G89" s="1">
        <f>VLOOKUP(A:A,[1]TDSheet!$A:$G,7,0)</f>
        <v>0.18</v>
      </c>
      <c r="H89" s="1" t="e">
        <f>VLOOKUP(A:A,[1]TDSheet!$A:$H,8,0)</f>
        <v>#N/A</v>
      </c>
      <c r="I89" s="15">
        <f>VLOOKUP(A:A,[2]TDSheet!$A:$F,6,0)</f>
        <v>74</v>
      </c>
      <c r="J89" s="15">
        <f t="shared" si="13"/>
        <v>-3</v>
      </c>
      <c r="K89" s="15">
        <f>VLOOKUP(A:A,[1]TDSheet!$A:$R,18,0)</f>
        <v>0</v>
      </c>
      <c r="L89" s="15">
        <f>VLOOKUP(A:A,[1]TDSheet!$A:$T,20,0)</f>
        <v>200</v>
      </c>
      <c r="M89" s="15">
        <f>VLOOKUP(A:A,[1]TDSheet!$A:$P,16,0)</f>
        <v>0</v>
      </c>
      <c r="N89" s="15"/>
      <c r="O89" s="15"/>
      <c r="P89" s="15"/>
      <c r="Q89" s="15"/>
      <c r="R89" s="15"/>
      <c r="S89" s="15">
        <f t="shared" si="14"/>
        <v>14.2</v>
      </c>
      <c r="T89" s="17"/>
      <c r="U89" s="20">
        <f t="shared" si="15"/>
        <v>31.47887323943662</v>
      </c>
      <c r="V89" s="15">
        <f t="shared" si="16"/>
        <v>17.3943661971831</v>
      </c>
      <c r="W89" s="15"/>
      <c r="X89" s="15"/>
      <c r="Y89" s="15">
        <f>VLOOKUP(A:A,[1]TDSheet!$A:$Z,26,0)</f>
        <v>0.8</v>
      </c>
      <c r="Z89" s="15">
        <f>VLOOKUP(A:A,[1]TDSheet!$A:$AA,27,0)</f>
        <v>15.6</v>
      </c>
      <c r="AA89" s="15">
        <f>VLOOKUP(A:A,[1]TDSheet!$A:$S,19,0)</f>
        <v>6.2</v>
      </c>
      <c r="AB89" s="15">
        <f>VLOOKUP(A:A,[3]TDSheet!$A:$D,4,0)</f>
        <v>17</v>
      </c>
      <c r="AC89" s="19" t="str">
        <f>VLOOKUP(A:A,[1]TDSheet!$A:$AC,29,0)</f>
        <v>Вит</v>
      </c>
      <c r="AD89" s="15" t="e">
        <f>VLOOKUP(A:A,[1]TDSheet!$A:$AD,30,0)</f>
        <v>#N/A</v>
      </c>
      <c r="AE89" s="15">
        <f t="shared" si="17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851</v>
      </c>
      <c r="D90" s="8">
        <v>1846</v>
      </c>
      <c r="E90" s="8">
        <v>1631</v>
      </c>
      <c r="F90" s="8">
        <v>1057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1636</v>
      </c>
      <c r="J90" s="15">
        <f t="shared" si="13"/>
        <v>-5</v>
      </c>
      <c r="K90" s="15">
        <f>VLOOKUP(A:A,[1]TDSheet!$A:$R,18,0)</f>
        <v>240</v>
      </c>
      <c r="L90" s="15">
        <f>VLOOKUP(A:A,[1]TDSheet!$A:$T,20,0)</f>
        <v>240</v>
      </c>
      <c r="M90" s="15">
        <f>VLOOKUP(A:A,[1]TDSheet!$A:$P,16,0)</f>
        <v>80</v>
      </c>
      <c r="N90" s="15"/>
      <c r="O90" s="15"/>
      <c r="P90" s="15"/>
      <c r="Q90" s="15"/>
      <c r="R90" s="15"/>
      <c r="S90" s="15">
        <f t="shared" si="14"/>
        <v>326.2</v>
      </c>
      <c r="T90" s="17">
        <v>600</v>
      </c>
      <c r="U90" s="20">
        <f t="shared" si="15"/>
        <v>6.7964438994481915</v>
      </c>
      <c r="V90" s="15">
        <f t="shared" si="16"/>
        <v>3.2403433476394849</v>
      </c>
      <c r="W90" s="15"/>
      <c r="X90" s="15"/>
      <c r="Y90" s="15">
        <f>VLOOKUP(A:A,[1]TDSheet!$A:$Z,26,0)</f>
        <v>332.2</v>
      </c>
      <c r="Z90" s="15">
        <f>VLOOKUP(A:A,[1]TDSheet!$A:$AA,27,0)</f>
        <v>251.2</v>
      </c>
      <c r="AA90" s="15">
        <f>VLOOKUP(A:A,[1]TDSheet!$A:$S,19,0)</f>
        <v>316.8</v>
      </c>
      <c r="AB90" s="15">
        <f>VLOOKUP(A:A,[3]TDSheet!$A:$D,4,0)</f>
        <v>502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180</v>
      </c>
      <c r="AF90" s="15"/>
      <c r="AG90" s="15"/>
      <c r="AH90" s="15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1063</v>
      </c>
      <c r="D91" s="8">
        <v>2308</v>
      </c>
      <c r="E91" s="8">
        <v>1874</v>
      </c>
      <c r="F91" s="8">
        <v>1469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1894</v>
      </c>
      <c r="J91" s="15">
        <f t="shared" si="13"/>
        <v>-20</v>
      </c>
      <c r="K91" s="15">
        <f>VLOOKUP(A:A,[1]TDSheet!$A:$R,18,0)</f>
        <v>400</v>
      </c>
      <c r="L91" s="15">
        <f>VLOOKUP(A:A,[1]TDSheet!$A:$T,20,0)</f>
        <v>0</v>
      </c>
      <c r="M91" s="15">
        <f>VLOOKUP(A:A,[1]TDSheet!$A:$P,16,0)</f>
        <v>200</v>
      </c>
      <c r="N91" s="15"/>
      <c r="O91" s="15"/>
      <c r="P91" s="15"/>
      <c r="Q91" s="15"/>
      <c r="R91" s="15"/>
      <c r="S91" s="15">
        <f t="shared" si="14"/>
        <v>374.8</v>
      </c>
      <c r="T91" s="17">
        <v>480</v>
      </c>
      <c r="U91" s="20">
        <f t="shared" si="15"/>
        <v>6.8009605122732122</v>
      </c>
      <c r="V91" s="15">
        <f t="shared" si="16"/>
        <v>3.9194236926360726</v>
      </c>
      <c r="W91" s="15"/>
      <c r="X91" s="15"/>
      <c r="Y91" s="15">
        <f>VLOOKUP(A:A,[1]TDSheet!$A:$Z,26,0)</f>
        <v>340.8</v>
      </c>
      <c r="Z91" s="15">
        <f>VLOOKUP(A:A,[1]TDSheet!$A:$AA,27,0)</f>
        <v>327</v>
      </c>
      <c r="AA91" s="15">
        <f>VLOOKUP(A:A,[1]TDSheet!$A:$S,19,0)</f>
        <v>354.6</v>
      </c>
      <c r="AB91" s="15">
        <f>VLOOKUP(A:A,[3]TDSheet!$A:$D,4,0)</f>
        <v>456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134.4</v>
      </c>
      <c r="AF91" s="15"/>
      <c r="AG91" s="15"/>
      <c r="AH91" s="15"/>
    </row>
    <row r="92" spans="1:34" s="1" customFormat="1" ht="11.1" customHeight="1" outlineLevel="1" x14ac:dyDescent="0.2">
      <c r="A92" s="7" t="s">
        <v>94</v>
      </c>
      <c r="B92" s="7" t="s">
        <v>8</v>
      </c>
      <c r="C92" s="8">
        <v>39</v>
      </c>
      <c r="D92" s="8">
        <v>81</v>
      </c>
      <c r="E92" s="8">
        <v>39</v>
      </c>
      <c r="F92" s="8">
        <v>80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40</v>
      </c>
      <c r="J92" s="15">
        <f t="shared" si="13"/>
        <v>-1</v>
      </c>
      <c r="K92" s="15">
        <f>VLOOKUP(A:A,[1]TDSheet!$A:$R,18,0)</f>
        <v>0</v>
      </c>
      <c r="L92" s="15">
        <f>VLOOKUP(A:A,[1]TDSheet!$A:$T,20,0)</f>
        <v>0</v>
      </c>
      <c r="M92" s="15">
        <f>VLOOKUP(A:A,[1]TDSheet!$A:$P,16,0)</f>
        <v>40</v>
      </c>
      <c r="N92" s="15"/>
      <c r="O92" s="15"/>
      <c r="P92" s="15"/>
      <c r="Q92" s="15"/>
      <c r="R92" s="15"/>
      <c r="S92" s="15">
        <f t="shared" si="14"/>
        <v>7.8</v>
      </c>
      <c r="T92" s="17"/>
      <c r="U92" s="20">
        <f t="shared" si="15"/>
        <v>15.384615384615385</v>
      </c>
      <c r="V92" s="15">
        <f t="shared" si="16"/>
        <v>10.256410256410257</v>
      </c>
      <c r="W92" s="15"/>
      <c r="X92" s="15"/>
      <c r="Y92" s="15">
        <f>VLOOKUP(A:A,[1]TDSheet!$A:$Z,26,0)</f>
        <v>8.8000000000000007</v>
      </c>
      <c r="Z92" s="15">
        <f>VLOOKUP(A:A,[1]TDSheet!$A:$AA,27,0)</f>
        <v>8.4</v>
      </c>
      <c r="AA92" s="15">
        <f>VLOOKUP(A:A,[1]TDSheet!$A:$S,19,0)</f>
        <v>12</v>
      </c>
      <c r="AB92" s="15">
        <f>VLOOKUP(A:A,[3]TDSheet!$A:$D,4,0)</f>
        <v>10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95</v>
      </c>
      <c r="B93" s="7" t="s">
        <v>8</v>
      </c>
      <c r="C93" s="8">
        <v>1517</v>
      </c>
      <c r="D93" s="8">
        <v>5158</v>
      </c>
      <c r="E93" s="8">
        <v>3978</v>
      </c>
      <c r="F93" s="8">
        <v>2644</v>
      </c>
      <c r="G93" s="1">
        <f>VLOOKUP(A:A,[1]TDSheet!$A:$G,7,0)</f>
        <v>0.28000000000000003</v>
      </c>
      <c r="H93" s="1">
        <f>VLOOKUP(A:A,[1]TDSheet!$A:$H,8,0)</f>
        <v>45</v>
      </c>
      <c r="I93" s="15">
        <f>VLOOKUP(A:A,[2]TDSheet!$A:$F,6,0)</f>
        <v>4018</v>
      </c>
      <c r="J93" s="15">
        <f t="shared" si="13"/>
        <v>-40</v>
      </c>
      <c r="K93" s="15">
        <f>VLOOKUP(A:A,[1]TDSheet!$A:$R,18,0)</f>
        <v>800</v>
      </c>
      <c r="L93" s="15">
        <f>VLOOKUP(A:A,[1]TDSheet!$A:$T,20,0)</f>
        <v>800</v>
      </c>
      <c r="M93" s="15">
        <f>VLOOKUP(A:A,[1]TDSheet!$A:$P,16,0)</f>
        <v>0</v>
      </c>
      <c r="N93" s="15"/>
      <c r="O93" s="15"/>
      <c r="P93" s="15"/>
      <c r="Q93" s="15"/>
      <c r="R93" s="15"/>
      <c r="S93" s="15">
        <f t="shared" si="14"/>
        <v>795.6</v>
      </c>
      <c r="T93" s="17">
        <v>1200</v>
      </c>
      <c r="U93" s="20">
        <f t="shared" si="15"/>
        <v>6.8426344896933129</v>
      </c>
      <c r="V93" s="15">
        <f t="shared" si="16"/>
        <v>3.3232780291603818</v>
      </c>
      <c r="W93" s="15"/>
      <c r="X93" s="15"/>
      <c r="Y93" s="15">
        <f>VLOOKUP(A:A,[1]TDSheet!$A:$Z,26,0)</f>
        <v>694</v>
      </c>
      <c r="Z93" s="15">
        <f>VLOOKUP(A:A,[1]TDSheet!$A:$AA,27,0)</f>
        <v>685.4</v>
      </c>
      <c r="AA93" s="15">
        <f>VLOOKUP(A:A,[1]TDSheet!$A:$S,19,0)</f>
        <v>786.6</v>
      </c>
      <c r="AB93" s="15">
        <f>VLOOKUP(A:A,[3]TDSheet!$A:$D,4,0)</f>
        <v>815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7"/>
        <v>336.00000000000006</v>
      </c>
      <c r="AF93" s="15"/>
      <c r="AG93" s="15"/>
      <c r="AH93" s="15"/>
    </row>
    <row r="94" spans="1:34" s="1" customFormat="1" ht="11.1" customHeight="1" outlineLevel="1" x14ac:dyDescent="0.2">
      <c r="A94" s="7" t="s">
        <v>96</v>
      </c>
      <c r="B94" s="7" t="s">
        <v>8</v>
      </c>
      <c r="C94" s="8">
        <v>321</v>
      </c>
      <c r="D94" s="8">
        <v>1641</v>
      </c>
      <c r="E94" s="8">
        <v>1147</v>
      </c>
      <c r="F94" s="8">
        <v>798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1175</v>
      </c>
      <c r="J94" s="15">
        <f t="shared" si="13"/>
        <v>-28</v>
      </c>
      <c r="K94" s="15">
        <f>VLOOKUP(A:A,[1]TDSheet!$A:$R,18,0)</f>
        <v>160</v>
      </c>
      <c r="L94" s="15">
        <f>VLOOKUP(A:A,[1]TDSheet!$A:$T,20,0)</f>
        <v>200</v>
      </c>
      <c r="M94" s="15">
        <f>VLOOKUP(A:A,[1]TDSheet!$A:$P,16,0)</f>
        <v>80</v>
      </c>
      <c r="N94" s="15"/>
      <c r="O94" s="15"/>
      <c r="P94" s="15"/>
      <c r="Q94" s="15"/>
      <c r="R94" s="15"/>
      <c r="S94" s="15">
        <f t="shared" si="14"/>
        <v>229.4</v>
      </c>
      <c r="T94" s="17">
        <v>360</v>
      </c>
      <c r="U94" s="20">
        <f t="shared" si="15"/>
        <v>6.9659982563208365</v>
      </c>
      <c r="V94" s="15">
        <f t="shared" si="16"/>
        <v>3.4786399302528332</v>
      </c>
      <c r="W94" s="15"/>
      <c r="X94" s="15"/>
      <c r="Y94" s="15">
        <f>VLOOKUP(A:A,[1]TDSheet!$A:$Z,26,0)</f>
        <v>161.4</v>
      </c>
      <c r="Z94" s="15">
        <f>VLOOKUP(A:A,[1]TDSheet!$A:$AA,27,0)</f>
        <v>206.4</v>
      </c>
      <c r="AA94" s="15">
        <f>VLOOKUP(A:A,[1]TDSheet!$A:$S,19,0)</f>
        <v>224</v>
      </c>
      <c r="AB94" s="15">
        <f>VLOOKUP(A:A,[3]TDSheet!$A:$D,4,0)</f>
        <v>228</v>
      </c>
      <c r="AC94" s="15" t="str">
        <f>VLOOKUP(A:A,[1]TDSheet!$A:$AC,29,0)</f>
        <v>Мерч</v>
      </c>
      <c r="AD94" s="15" t="e">
        <f>VLOOKUP(A:A,[1]TDSheet!$A:$AD,30,0)</f>
        <v>#N/A</v>
      </c>
      <c r="AE94" s="15">
        <f t="shared" si="17"/>
        <v>100.80000000000001</v>
      </c>
      <c r="AF94" s="15"/>
      <c r="AG94" s="15"/>
      <c r="AH94" s="15"/>
    </row>
    <row r="95" spans="1:34" s="1" customFormat="1" ht="11.1" customHeight="1" outlineLevel="1" x14ac:dyDescent="0.2">
      <c r="A95" s="7" t="s">
        <v>97</v>
      </c>
      <c r="B95" s="7" t="s">
        <v>8</v>
      </c>
      <c r="C95" s="8">
        <v>80</v>
      </c>
      <c r="D95" s="8">
        <v>203</v>
      </c>
      <c r="E95" s="8">
        <v>173</v>
      </c>
      <c r="F95" s="8">
        <v>107</v>
      </c>
      <c r="G95" s="1">
        <f>VLOOKUP(A:A,[1]TDSheet!$A:$G,7,0)</f>
        <v>0.4</v>
      </c>
      <c r="H95" s="1" t="e">
        <f>VLOOKUP(A:A,[1]TDSheet!$A:$H,8,0)</f>
        <v>#N/A</v>
      </c>
      <c r="I95" s="15">
        <f>VLOOKUP(A:A,[2]TDSheet!$A:$F,6,0)</f>
        <v>176</v>
      </c>
      <c r="J95" s="15">
        <f t="shared" si="13"/>
        <v>-3</v>
      </c>
      <c r="K95" s="15">
        <f>VLOOKUP(A:A,[1]TDSheet!$A:$R,18,0)</f>
        <v>40</v>
      </c>
      <c r="L95" s="15">
        <f>VLOOKUP(A:A,[1]TDSheet!$A:$T,20,0)</f>
        <v>0</v>
      </c>
      <c r="M95" s="15">
        <f>VLOOKUP(A:A,[1]TDSheet!$A:$P,16,0)</f>
        <v>40</v>
      </c>
      <c r="N95" s="15"/>
      <c r="O95" s="15"/>
      <c r="P95" s="15"/>
      <c r="Q95" s="15"/>
      <c r="R95" s="15"/>
      <c r="S95" s="15">
        <f t="shared" si="14"/>
        <v>34.6</v>
      </c>
      <c r="T95" s="17">
        <v>80</v>
      </c>
      <c r="U95" s="20">
        <f t="shared" si="15"/>
        <v>7.7167630057803462</v>
      </c>
      <c r="V95" s="15">
        <f t="shared" si="16"/>
        <v>3.0924855491329479</v>
      </c>
      <c r="W95" s="15"/>
      <c r="X95" s="15"/>
      <c r="Y95" s="15">
        <f>VLOOKUP(A:A,[1]TDSheet!$A:$Z,26,0)</f>
        <v>20.399999999999999</v>
      </c>
      <c r="Z95" s="15">
        <f>VLOOKUP(A:A,[1]TDSheet!$A:$AA,27,0)</f>
        <v>26</v>
      </c>
      <c r="AA95" s="15">
        <f>VLOOKUP(A:A,[1]TDSheet!$A:$S,19,0)</f>
        <v>29.6</v>
      </c>
      <c r="AB95" s="15">
        <f>VLOOKUP(A:A,[3]TDSheet!$A:$D,4,0)</f>
        <v>33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7"/>
        <v>32</v>
      </c>
      <c r="AF95" s="15"/>
      <c r="AG95" s="15"/>
      <c r="AH95" s="15"/>
    </row>
    <row r="96" spans="1:34" s="1" customFormat="1" ht="11.1" customHeight="1" outlineLevel="1" x14ac:dyDescent="0.2">
      <c r="A96" s="7" t="s">
        <v>101</v>
      </c>
      <c r="B96" s="7" t="s">
        <v>8</v>
      </c>
      <c r="C96" s="8">
        <v>-1</v>
      </c>
      <c r="D96" s="8">
        <v>1</v>
      </c>
      <c r="E96" s="8">
        <v>0</v>
      </c>
      <c r="F96" s="8"/>
      <c r="G96" s="1">
        <f>VLOOKUP(A:A,[1]TDSheet!$A:$G,7,0)</f>
        <v>0.3</v>
      </c>
      <c r="H96" s="1" t="e">
        <f>VLOOKUP(A:A,[1]TDSheet!$A:$H,8,0)</f>
        <v>#N/A</v>
      </c>
      <c r="I96" s="15">
        <f>VLOOKUP(A:A,[2]TDSheet!$A:$F,6,0)</f>
        <v>8</v>
      </c>
      <c r="J96" s="15">
        <f t="shared" si="13"/>
        <v>-8</v>
      </c>
      <c r="K96" s="15">
        <f>VLOOKUP(A:A,[1]TDSheet!$A:$R,18,0)</f>
        <v>0</v>
      </c>
      <c r="L96" s="15">
        <f>VLOOKUP(A:A,[1]TDSheet!$A:$T,20,0)</f>
        <v>0</v>
      </c>
      <c r="M96" s="15">
        <f>VLOOKUP(A:A,[1]TDSheet!$A:$P,16,0)</f>
        <v>0</v>
      </c>
      <c r="N96" s="15"/>
      <c r="O96" s="15"/>
      <c r="P96" s="15"/>
      <c r="Q96" s="15"/>
      <c r="R96" s="15"/>
      <c r="S96" s="15">
        <f t="shared" si="14"/>
        <v>0</v>
      </c>
      <c r="T96" s="17"/>
      <c r="U96" s="20" t="e">
        <f t="shared" si="15"/>
        <v>#DIV/0!</v>
      </c>
      <c r="V96" s="15" t="e">
        <f t="shared" si="16"/>
        <v>#DIV/0!</v>
      </c>
      <c r="W96" s="15"/>
      <c r="X96" s="15"/>
      <c r="Y96" s="15">
        <f>VLOOKUP(A:A,[1]TDSheet!$A:$Z,26,0)</f>
        <v>23</v>
      </c>
      <c r="Z96" s="15">
        <f>VLOOKUP(A:A,[1]TDSheet!$A:$AA,27,0)</f>
        <v>3</v>
      </c>
      <c r="AA96" s="15">
        <f>VLOOKUP(A:A,[1]TDSheet!$A:$S,19,0)</f>
        <v>3.4</v>
      </c>
      <c r="AB96" s="15">
        <v>0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98</v>
      </c>
      <c r="B97" s="7" t="s">
        <v>8</v>
      </c>
      <c r="C97" s="8">
        <v>73</v>
      </c>
      <c r="D97" s="8">
        <v>431</v>
      </c>
      <c r="E97" s="8">
        <v>292</v>
      </c>
      <c r="F97" s="8">
        <v>204</v>
      </c>
      <c r="G97" s="1">
        <f>VLOOKUP(A:A,[1]TDSheet!$A:$G,7,0)</f>
        <v>0.33</v>
      </c>
      <c r="H97" s="1">
        <f>VLOOKUP(A:A,[1]TDSheet!$A:$H,8,0)</f>
        <v>30</v>
      </c>
      <c r="I97" s="15">
        <f>VLOOKUP(A:A,[2]TDSheet!$A:$F,6,0)</f>
        <v>303</v>
      </c>
      <c r="J97" s="15">
        <f t="shared" si="13"/>
        <v>-11</v>
      </c>
      <c r="K97" s="15">
        <f>VLOOKUP(A:A,[1]TDSheet!$A:$R,18,0)</f>
        <v>60</v>
      </c>
      <c r="L97" s="15">
        <f>VLOOKUP(A:A,[1]TDSheet!$A:$T,20,0)</f>
        <v>60</v>
      </c>
      <c r="M97" s="15">
        <f>VLOOKUP(A:A,[1]TDSheet!$A:$P,16,0)</f>
        <v>0</v>
      </c>
      <c r="N97" s="15"/>
      <c r="O97" s="15"/>
      <c r="P97" s="15"/>
      <c r="Q97" s="15"/>
      <c r="R97" s="15"/>
      <c r="S97" s="15">
        <f t="shared" si="14"/>
        <v>58.4</v>
      </c>
      <c r="T97" s="17">
        <v>90</v>
      </c>
      <c r="U97" s="20">
        <f t="shared" si="15"/>
        <v>7.0890410958904111</v>
      </c>
      <c r="V97" s="15">
        <f t="shared" si="16"/>
        <v>3.493150684931507</v>
      </c>
      <c r="W97" s="15"/>
      <c r="X97" s="15"/>
      <c r="Y97" s="15">
        <f>VLOOKUP(A:A,[1]TDSheet!$A:$Z,26,0)</f>
        <v>35</v>
      </c>
      <c r="Z97" s="15">
        <f>VLOOKUP(A:A,[1]TDSheet!$A:$AA,27,0)</f>
        <v>40.4</v>
      </c>
      <c r="AA97" s="15">
        <f>VLOOKUP(A:A,[1]TDSheet!$A:$S,19,0)</f>
        <v>56.4</v>
      </c>
      <c r="AB97" s="15">
        <f>VLOOKUP(A:A,[3]TDSheet!$A:$D,4,0)</f>
        <v>68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29.700000000000003</v>
      </c>
      <c r="AF97" s="15"/>
      <c r="AG97" s="15"/>
      <c r="AH97" s="15"/>
    </row>
    <row r="98" spans="1:34" s="1" customFormat="1" ht="11.1" customHeight="1" outlineLevel="1" x14ac:dyDescent="0.2">
      <c r="A98" s="7" t="s">
        <v>102</v>
      </c>
      <c r="B98" s="7" t="s">
        <v>8</v>
      </c>
      <c r="C98" s="8">
        <v>244</v>
      </c>
      <c r="D98" s="8"/>
      <c r="E98" s="21">
        <v>99</v>
      </c>
      <c r="F98" s="21">
        <v>145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99</v>
      </c>
      <c r="J98" s="15">
        <f t="shared" si="13"/>
        <v>0</v>
      </c>
      <c r="K98" s="15">
        <f>VLOOKUP(A:A,[1]TDSheet!$A:$R,18,0)</f>
        <v>0</v>
      </c>
      <c r="L98" s="15">
        <f>VLOOKUP(A:A,[1]TDSheet!$A:$T,20,0)</f>
        <v>0</v>
      </c>
      <c r="M98" s="15">
        <f>VLOOKUP(A:A,[1]TDSheet!$A:$P,16,0)</f>
        <v>0</v>
      </c>
      <c r="N98" s="15"/>
      <c r="O98" s="15"/>
      <c r="P98" s="15"/>
      <c r="Q98" s="15"/>
      <c r="R98" s="15"/>
      <c r="S98" s="15">
        <f t="shared" si="14"/>
        <v>19.8</v>
      </c>
      <c r="T98" s="17"/>
      <c r="U98" s="20">
        <f t="shared" si="15"/>
        <v>7.3232323232323226</v>
      </c>
      <c r="V98" s="15">
        <f t="shared" si="16"/>
        <v>7.3232323232323226</v>
      </c>
      <c r="W98" s="15"/>
      <c r="X98" s="15"/>
      <c r="Y98" s="15">
        <f>VLOOKUP(A:A,[1]TDSheet!$A:$Z,26,0)</f>
        <v>14.6</v>
      </c>
      <c r="Z98" s="15">
        <f>VLOOKUP(A:A,[1]TDSheet!$A:$AA,27,0)</f>
        <v>16.2</v>
      </c>
      <c r="AA98" s="15">
        <f>VLOOKUP(A:A,[1]TDSheet!$A:$S,19,0)</f>
        <v>16.600000000000001</v>
      </c>
      <c r="AB98" s="15">
        <f>VLOOKUP(A:A,[3]TDSheet!$A:$D,4,0)</f>
        <v>28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0</v>
      </c>
      <c r="AF98" s="15"/>
      <c r="AG98" s="15"/>
      <c r="AH98" s="15"/>
    </row>
    <row r="99" spans="1:34" s="1" customFormat="1" ht="11.1" customHeight="1" outlineLevel="1" x14ac:dyDescent="0.2">
      <c r="A99" s="7" t="s">
        <v>103</v>
      </c>
      <c r="B99" s="7" t="s">
        <v>9</v>
      </c>
      <c r="C99" s="8">
        <v>27.507000000000001</v>
      </c>
      <c r="D99" s="8">
        <v>100</v>
      </c>
      <c r="E99" s="21">
        <v>40.304000000000002</v>
      </c>
      <c r="F99" s="21">
        <v>87.203000000000003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40</v>
      </c>
      <c r="J99" s="15">
        <f t="shared" si="13"/>
        <v>0.30400000000000205</v>
      </c>
      <c r="K99" s="15">
        <f>VLOOKUP(A:A,[1]TDSheet!$A:$R,18,0)</f>
        <v>0</v>
      </c>
      <c r="L99" s="15">
        <f>VLOOKUP(A:A,[1]TDSheet!$A:$T,20,0)</f>
        <v>0</v>
      </c>
      <c r="M99" s="15">
        <f>VLOOKUP(A:A,[1]TDSheet!$A:$P,16,0)</f>
        <v>0</v>
      </c>
      <c r="N99" s="15"/>
      <c r="O99" s="15"/>
      <c r="P99" s="15"/>
      <c r="Q99" s="15"/>
      <c r="R99" s="15"/>
      <c r="S99" s="15">
        <f t="shared" si="14"/>
        <v>8.0608000000000004</v>
      </c>
      <c r="T99" s="17"/>
      <c r="U99" s="20">
        <f t="shared" si="15"/>
        <v>10.818157006748709</v>
      </c>
      <c r="V99" s="15">
        <f t="shared" si="16"/>
        <v>10.818157006748709</v>
      </c>
      <c r="W99" s="15"/>
      <c r="X99" s="15"/>
      <c r="Y99" s="15">
        <f>VLOOKUP(A:A,[1]TDSheet!$A:$Z,26,0)</f>
        <v>5.4752000000000001</v>
      </c>
      <c r="Z99" s="15">
        <f>VLOOKUP(A:A,[1]TDSheet!$A:$AA,27,0)</f>
        <v>5.4771999999999998</v>
      </c>
      <c r="AA99" s="15">
        <f>VLOOKUP(A:A,[1]TDSheet!$A:$S,19,0)</f>
        <v>6.4343999999999992</v>
      </c>
      <c r="AB99" s="15">
        <f>VLOOKUP(A:A,[3]TDSheet!$A:$D,4,0)</f>
        <v>8.4710000000000001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7"/>
        <v>0</v>
      </c>
      <c r="AF99" s="15"/>
      <c r="AG99" s="15"/>
      <c r="AH99" s="15"/>
    </row>
    <row r="100" spans="1:34" s="1" customFormat="1" ht="11.1" customHeight="1" outlineLevel="1" x14ac:dyDescent="0.2">
      <c r="A100" s="7" t="s">
        <v>104</v>
      </c>
      <c r="B100" s="7" t="s">
        <v>9</v>
      </c>
      <c r="C100" s="8">
        <v>-0.04</v>
      </c>
      <c r="D100" s="8">
        <v>792.428</v>
      </c>
      <c r="E100" s="21">
        <v>399.66899999999998</v>
      </c>
      <c r="F100" s="21">
        <v>300.291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506.5</v>
      </c>
      <c r="J100" s="15">
        <f t="shared" si="13"/>
        <v>-106.83100000000002</v>
      </c>
      <c r="K100" s="15">
        <f>VLOOKUP(A:A,[1]TDSheet!$A:$R,18,0)</f>
        <v>0</v>
      </c>
      <c r="L100" s="15">
        <f>VLOOKUP(A:A,[1]TDSheet!$A:$T,20,0)</f>
        <v>0</v>
      </c>
      <c r="M100" s="15">
        <f>VLOOKUP(A:A,[1]TDSheet!$A:$P,16,0)</f>
        <v>0</v>
      </c>
      <c r="N100" s="15"/>
      <c r="O100" s="15"/>
      <c r="P100" s="15"/>
      <c r="Q100" s="15"/>
      <c r="R100" s="15"/>
      <c r="S100" s="15">
        <f t="shared" si="14"/>
        <v>79.933799999999991</v>
      </c>
      <c r="T100" s="17"/>
      <c r="U100" s="20">
        <f t="shared" si="15"/>
        <v>3.7567462074866955</v>
      </c>
      <c r="V100" s="15">
        <f t="shared" si="16"/>
        <v>3.7567462074866955</v>
      </c>
      <c r="W100" s="15"/>
      <c r="X100" s="15"/>
      <c r="Y100" s="15">
        <f>VLOOKUP(A:A,[1]TDSheet!$A:$Z,26,0)</f>
        <v>90.184600000000003</v>
      </c>
      <c r="Z100" s="15">
        <f>VLOOKUP(A:A,[1]TDSheet!$A:$AA,27,0)</f>
        <v>55.161800000000007</v>
      </c>
      <c r="AA100" s="15">
        <f>VLOOKUP(A:A,[1]TDSheet!$A:$S,19,0)</f>
        <v>89.490600000000001</v>
      </c>
      <c r="AB100" s="15">
        <f>VLOOKUP(A:A,[3]TDSheet!$A:$D,4,0)</f>
        <v>138.018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7"/>
        <v>0</v>
      </c>
      <c r="AF100" s="15"/>
      <c r="AG100" s="15"/>
      <c r="AH100" s="15"/>
    </row>
    <row r="101" spans="1:34" s="1" customFormat="1" ht="11.1" customHeight="1" outlineLevel="1" x14ac:dyDescent="0.2">
      <c r="A101" s="7" t="s">
        <v>99</v>
      </c>
      <c r="B101" s="7" t="s">
        <v>8</v>
      </c>
      <c r="C101" s="8">
        <v>502</v>
      </c>
      <c r="D101" s="8">
        <v>5</v>
      </c>
      <c r="E101" s="21">
        <v>337</v>
      </c>
      <c r="F101" s="21">
        <v>166</v>
      </c>
      <c r="G101" s="1">
        <f>VLOOKUP(A:A,[1]TDSheet!$A:$G,7,0)</f>
        <v>0</v>
      </c>
      <c r="H101" s="1">
        <f>VLOOKUP(A:A,[1]TDSheet!$A:$H,8,0)</f>
        <v>0</v>
      </c>
      <c r="I101" s="15">
        <f>VLOOKUP(A:A,[2]TDSheet!$A:$F,6,0)</f>
        <v>341</v>
      </c>
      <c r="J101" s="15">
        <f t="shared" si="13"/>
        <v>-4</v>
      </c>
      <c r="K101" s="15">
        <f>VLOOKUP(A:A,[1]TDSheet!$A:$R,18,0)</f>
        <v>0</v>
      </c>
      <c r="L101" s="15">
        <f>VLOOKUP(A:A,[1]TDSheet!$A:$T,20,0)</f>
        <v>0</v>
      </c>
      <c r="M101" s="15">
        <f>VLOOKUP(A:A,[1]TDSheet!$A:$P,16,0)</f>
        <v>0</v>
      </c>
      <c r="N101" s="15"/>
      <c r="O101" s="15"/>
      <c r="P101" s="15"/>
      <c r="Q101" s="15"/>
      <c r="R101" s="15"/>
      <c r="S101" s="15">
        <f t="shared" si="14"/>
        <v>67.400000000000006</v>
      </c>
      <c r="T101" s="17"/>
      <c r="U101" s="20">
        <f t="shared" si="15"/>
        <v>2.4629080118694362</v>
      </c>
      <c r="V101" s="15">
        <f t="shared" si="16"/>
        <v>2.4629080118694362</v>
      </c>
      <c r="W101" s="15"/>
      <c r="X101" s="15"/>
      <c r="Y101" s="15">
        <f>VLOOKUP(A:A,[1]TDSheet!$A:$Z,26,0)</f>
        <v>54.4</v>
      </c>
      <c r="Z101" s="15">
        <f>VLOOKUP(A:A,[1]TDSheet!$A:$AA,27,0)</f>
        <v>58.8</v>
      </c>
      <c r="AA101" s="15">
        <f>VLOOKUP(A:A,[1]TDSheet!$A:$S,19,0)</f>
        <v>52.8</v>
      </c>
      <c r="AB101" s="15">
        <f>VLOOKUP(A:A,[3]TDSheet!$A:$D,4,0)</f>
        <v>92</v>
      </c>
      <c r="AC101" s="15">
        <f>VLOOKUP(A:A,[1]TDSheet!$A:$AC,29,0)</f>
        <v>0</v>
      </c>
      <c r="AD101" s="15">
        <f>VLOOKUP(A:A,[1]TDSheet!$A:$AD,30,0)</f>
        <v>0</v>
      </c>
      <c r="AE101" s="15">
        <f t="shared" si="17"/>
        <v>0</v>
      </c>
      <c r="AF101" s="15"/>
      <c r="AG101" s="15"/>
      <c r="AH10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2025-07-16T11:17:58Z</dcterms:modified>
</cp:coreProperties>
</file>