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BEE7E2F-C0DC-4737-85AB-E217D17D62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P494" i="1" s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Y517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X411" i="1"/>
  <c r="X410" i="1"/>
  <c r="BO409" i="1"/>
  <c r="BM409" i="1"/>
  <c r="Y409" i="1"/>
  <c r="P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O517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M517" i="1" s="1"/>
  <c r="P258" i="1"/>
  <c r="X255" i="1"/>
  <c r="X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Y167" i="1" s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N90" i="1"/>
  <c r="BM90" i="1"/>
  <c r="Z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Z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95" i="1" l="1"/>
  <c r="BN95" i="1"/>
  <c r="Z95" i="1"/>
  <c r="BP120" i="1"/>
  <c r="BN120" i="1"/>
  <c r="Z120" i="1"/>
  <c r="BP162" i="1"/>
  <c r="BN162" i="1"/>
  <c r="Z162" i="1"/>
  <c r="BP193" i="1"/>
  <c r="BN193" i="1"/>
  <c r="Z193" i="1"/>
  <c r="BP220" i="1"/>
  <c r="BN220" i="1"/>
  <c r="Z220" i="1"/>
  <c r="BP292" i="1"/>
  <c r="BN292" i="1"/>
  <c r="Z292" i="1"/>
  <c r="BP314" i="1"/>
  <c r="BN314" i="1"/>
  <c r="Z314" i="1"/>
  <c r="BP368" i="1"/>
  <c r="BN368" i="1"/>
  <c r="Z368" i="1"/>
  <c r="BP402" i="1"/>
  <c r="BN402" i="1"/>
  <c r="Z402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B517" i="1"/>
  <c r="X509" i="1"/>
  <c r="X507" i="1"/>
  <c r="Y33" i="1"/>
  <c r="Z35" i="1"/>
  <c r="Z36" i="1" s="1"/>
  <c r="BN35" i="1"/>
  <c r="BP35" i="1"/>
  <c r="Y36" i="1"/>
  <c r="Z41" i="1"/>
  <c r="BN41" i="1"/>
  <c r="Z55" i="1"/>
  <c r="BN55" i="1"/>
  <c r="Z69" i="1"/>
  <c r="BN69" i="1"/>
  <c r="Z83" i="1"/>
  <c r="BN83" i="1"/>
  <c r="BP83" i="1"/>
  <c r="F517" i="1"/>
  <c r="BP108" i="1"/>
  <c r="BN108" i="1"/>
  <c r="Z108" i="1"/>
  <c r="Y143" i="1"/>
  <c r="BP142" i="1"/>
  <c r="BN142" i="1"/>
  <c r="Z142" i="1"/>
  <c r="Z143" i="1" s="1"/>
  <c r="BP146" i="1"/>
  <c r="BN146" i="1"/>
  <c r="Z146" i="1"/>
  <c r="BP172" i="1"/>
  <c r="BN172" i="1"/>
  <c r="Z172" i="1"/>
  <c r="Y212" i="1"/>
  <c r="BP205" i="1"/>
  <c r="BN205" i="1"/>
  <c r="Z205" i="1"/>
  <c r="BP243" i="1"/>
  <c r="BN243" i="1"/>
  <c r="Z243" i="1"/>
  <c r="BP302" i="1"/>
  <c r="BN302" i="1"/>
  <c r="Z302" i="1"/>
  <c r="BP343" i="1"/>
  <c r="BN343" i="1"/>
  <c r="Z343" i="1"/>
  <c r="BP392" i="1"/>
  <c r="BN392" i="1"/>
  <c r="Z392" i="1"/>
  <c r="BP433" i="1"/>
  <c r="BN433" i="1"/>
  <c r="Z433" i="1"/>
  <c r="BP451" i="1"/>
  <c r="BN451" i="1"/>
  <c r="Z451" i="1"/>
  <c r="Y479" i="1"/>
  <c r="Y478" i="1"/>
  <c r="BP474" i="1"/>
  <c r="BN474" i="1"/>
  <c r="Z474" i="1"/>
  <c r="BP476" i="1"/>
  <c r="BN476" i="1"/>
  <c r="Z476" i="1"/>
  <c r="Y149" i="1"/>
  <c r="W517" i="1"/>
  <c r="Y463" i="1"/>
  <c r="Y485" i="1"/>
  <c r="BP106" i="1"/>
  <c r="BN106" i="1"/>
  <c r="Z106" i="1"/>
  <c r="Y122" i="1"/>
  <c r="BP118" i="1"/>
  <c r="BN118" i="1"/>
  <c r="Z118" i="1"/>
  <c r="BP137" i="1"/>
  <c r="BN137" i="1"/>
  <c r="Z137" i="1"/>
  <c r="BP160" i="1"/>
  <c r="BN160" i="1"/>
  <c r="Z160" i="1"/>
  <c r="Y174" i="1"/>
  <c r="BP170" i="1"/>
  <c r="BN170" i="1"/>
  <c r="Z170" i="1"/>
  <c r="Y199" i="1"/>
  <c r="BP191" i="1"/>
  <c r="BN191" i="1"/>
  <c r="Z191" i="1"/>
  <c r="BP203" i="1"/>
  <c r="BN203" i="1"/>
  <c r="Z203" i="1"/>
  <c r="BP215" i="1"/>
  <c r="BN215" i="1"/>
  <c r="Z215" i="1"/>
  <c r="BP231" i="1"/>
  <c r="BN231" i="1"/>
  <c r="Z231" i="1"/>
  <c r="BP241" i="1"/>
  <c r="BN241" i="1"/>
  <c r="Z241" i="1"/>
  <c r="BP259" i="1"/>
  <c r="BN259" i="1"/>
  <c r="Z259" i="1"/>
  <c r="X508" i="1"/>
  <c r="X510" i="1" s="1"/>
  <c r="X511" i="1"/>
  <c r="Z27" i="1"/>
  <c r="BN27" i="1"/>
  <c r="Z31" i="1"/>
  <c r="BN31" i="1"/>
  <c r="Z43" i="1"/>
  <c r="BN43" i="1"/>
  <c r="Y58" i="1"/>
  <c r="Z57" i="1"/>
  <c r="BN57" i="1"/>
  <c r="Z63" i="1"/>
  <c r="BN63" i="1"/>
  <c r="Z75" i="1"/>
  <c r="BN75" i="1"/>
  <c r="Z79" i="1"/>
  <c r="BN79" i="1"/>
  <c r="Y102" i="1"/>
  <c r="BP97" i="1"/>
  <c r="BN97" i="1"/>
  <c r="Z97" i="1"/>
  <c r="Y116" i="1"/>
  <c r="BP112" i="1"/>
  <c r="BN112" i="1"/>
  <c r="Z112" i="1"/>
  <c r="BP126" i="1"/>
  <c r="BN126" i="1"/>
  <c r="Z126" i="1"/>
  <c r="BP148" i="1"/>
  <c r="BN148" i="1"/>
  <c r="Z148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5" i="1"/>
  <c r="BN195" i="1"/>
  <c r="Z195" i="1"/>
  <c r="BP207" i="1"/>
  <c r="BN207" i="1"/>
  <c r="Z207" i="1"/>
  <c r="BP222" i="1"/>
  <c r="BN222" i="1"/>
  <c r="Z222" i="1"/>
  <c r="BP223" i="1"/>
  <c r="BN223" i="1"/>
  <c r="Z223" i="1"/>
  <c r="L517" i="1"/>
  <c r="BP250" i="1"/>
  <c r="BN250" i="1"/>
  <c r="Z250" i="1"/>
  <c r="BP267" i="1"/>
  <c r="BN267" i="1"/>
  <c r="Z267" i="1"/>
  <c r="BP296" i="1"/>
  <c r="BN296" i="1"/>
  <c r="Z296" i="1"/>
  <c r="Y312" i="1"/>
  <c r="BP306" i="1"/>
  <c r="BN306" i="1"/>
  <c r="Z306" i="1"/>
  <c r="BP316" i="1"/>
  <c r="BN316" i="1"/>
  <c r="Z316" i="1"/>
  <c r="BP322" i="1"/>
  <c r="BN322" i="1"/>
  <c r="Z322" i="1"/>
  <c r="BP345" i="1"/>
  <c r="BN345" i="1"/>
  <c r="Z345" i="1"/>
  <c r="BP370" i="1"/>
  <c r="BN370" i="1"/>
  <c r="Z370" i="1"/>
  <c r="BP394" i="1"/>
  <c r="BN394" i="1"/>
  <c r="Z394" i="1"/>
  <c r="BP409" i="1"/>
  <c r="BN409" i="1"/>
  <c r="Z409" i="1"/>
  <c r="BP438" i="1"/>
  <c r="BN438" i="1"/>
  <c r="Z438" i="1"/>
  <c r="BP457" i="1"/>
  <c r="BN457" i="1"/>
  <c r="Z457" i="1"/>
  <c r="Y491" i="1"/>
  <c r="Y490" i="1"/>
  <c r="BP488" i="1"/>
  <c r="BN488" i="1"/>
  <c r="Z488" i="1"/>
  <c r="Y86" i="1"/>
  <c r="E517" i="1"/>
  <c r="Y101" i="1"/>
  <c r="Y115" i="1"/>
  <c r="Y123" i="1"/>
  <c r="Y150" i="1"/>
  <c r="Y168" i="1"/>
  <c r="Y173" i="1"/>
  <c r="Y184" i="1"/>
  <c r="Y200" i="1"/>
  <c r="BP290" i="1"/>
  <c r="BN290" i="1"/>
  <c r="Z290" i="1"/>
  <c r="BP300" i="1"/>
  <c r="BN300" i="1"/>
  <c r="Z300" i="1"/>
  <c r="BP310" i="1"/>
  <c r="BN310" i="1"/>
  <c r="Z310" i="1"/>
  <c r="BP335" i="1"/>
  <c r="BN335" i="1"/>
  <c r="Z335" i="1"/>
  <c r="BP353" i="1"/>
  <c r="BN353" i="1"/>
  <c r="Z353" i="1"/>
  <c r="BP357" i="1"/>
  <c r="BN357" i="1"/>
  <c r="Z357" i="1"/>
  <c r="V517" i="1"/>
  <c r="BP390" i="1"/>
  <c r="BN390" i="1"/>
  <c r="Z390" i="1"/>
  <c r="BP398" i="1"/>
  <c r="BN398" i="1"/>
  <c r="Z398" i="1"/>
  <c r="BP415" i="1"/>
  <c r="BN415" i="1"/>
  <c r="Z415" i="1"/>
  <c r="BP445" i="1"/>
  <c r="BN445" i="1"/>
  <c r="Z445" i="1"/>
  <c r="BP461" i="1"/>
  <c r="BN461" i="1"/>
  <c r="Z461" i="1"/>
  <c r="BP489" i="1"/>
  <c r="BN489" i="1"/>
  <c r="Z489" i="1"/>
  <c r="Y303" i="1"/>
  <c r="Y318" i="1"/>
  <c r="Y317" i="1"/>
  <c r="Y331" i="1"/>
  <c r="Y350" i="1"/>
  <c r="U517" i="1"/>
  <c r="Y380" i="1"/>
  <c r="Y404" i="1"/>
  <c r="Y417" i="1"/>
  <c r="Y469" i="1"/>
  <c r="Y495" i="1"/>
  <c r="F9" i="1"/>
  <c r="J9" i="1"/>
  <c r="F10" i="1"/>
  <c r="Y24" i="1"/>
  <c r="Y32" i="1"/>
  <c r="Y44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H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7" i="1"/>
  <c r="Z42" i="1"/>
  <c r="BN42" i="1"/>
  <c r="Y45" i="1"/>
  <c r="D517" i="1"/>
  <c r="Y59" i="1"/>
  <c r="Z53" i="1"/>
  <c r="BN53" i="1"/>
  <c r="BP54" i="1"/>
  <c r="BN54" i="1"/>
  <c r="BP56" i="1"/>
  <c r="BN56" i="1"/>
  <c r="Z56" i="1"/>
  <c r="Y65" i="1"/>
  <c r="BP64" i="1"/>
  <c r="BN64" i="1"/>
  <c r="Z64" i="1"/>
  <c r="Y66" i="1"/>
  <c r="Y71" i="1"/>
  <c r="BP68" i="1"/>
  <c r="BN68" i="1"/>
  <c r="Z68" i="1"/>
  <c r="BP76" i="1"/>
  <c r="BN76" i="1"/>
  <c r="Z76" i="1"/>
  <c r="Y80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BN121" i="1"/>
  <c r="Z125" i="1"/>
  <c r="Z127" i="1" s="1"/>
  <c r="BN125" i="1"/>
  <c r="BP125" i="1"/>
  <c r="Y128" i="1"/>
  <c r="G517" i="1"/>
  <c r="Z132" i="1"/>
  <c r="Z133" i="1" s="1"/>
  <c r="BN132" i="1"/>
  <c r="BP132" i="1"/>
  <c r="Y133" i="1"/>
  <c r="Z136" i="1"/>
  <c r="BN136" i="1"/>
  <c r="BP136" i="1"/>
  <c r="Y139" i="1"/>
  <c r="H517" i="1"/>
  <c r="Y144" i="1"/>
  <c r="Z147" i="1"/>
  <c r="Z149" i="1" s="1"/>
  <c r="BN147" i="1"/>
  <c r="BP147" i="1"/>
  <c r="I517" i="1"/>
  <c r="Y156" i="1"/>
  <c r="Z159" i="1"/>
  <c r="Z167" i="1" s="1"/>
  <c r="BN159" i="1"/>
  <c r="BP159" i="1"/>
  <c r="Z161" i="1"/>
  <c r="BN161" i="1"/>
  <c r="Z163" i="1"/>
  <c r="BN163" i="1"/>
  <c r="Z165" i="1"/>
  <c r="BN165" i="1"/>
  <c r="Z171" i="1"/>
  <c r="BN171" i="1"/>
  <c r="BP171" i="1"/>
  <c r="J517" i="1"/>
  <c r="Z182" i="1"/>
  <c r="BN182" i="1"/>
  <c r="BP182" i="1"/>
  <c r="Y183" i="1"/>
  <c r="Z186" i="1"/>
  <c r="Z188" i="1" s="1"/>
  <c r="BN186" i="1"/>
  <c r="BP186" i="1"/>
  <c r="Y189" i="1"/>
  <c r="Z192" i="1"/>
  <c r="BN192" i="1"/>
  <c r="BP192" i="1"/>
  <c r="Z194" i="1"/>
  <c r="BN194" i="1"/>
  <c r="Z196" i="1"/>
  <c r="BN196" i="1"/>
  <c r="Z198" i="1"/>
  <c r="BN198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Z216" i="1" s="1"/>
  <c r="BN214" i="1"/>
  <c r="BP214" i="1"/>
  <c r="Y217" i="1"/>
  <c r="K517" i="1"/>
  <c r="Y227" i="1"/>
  <c r="Z221" i="1"/>
  <c r="BN221" i="1"/>
  <c r="BP226" i="1"/>
  <c r="BN226" i="1"/>
  <c r="Z226" i="1"/>
  <c r="Y228" i="1"/>
  <c r="Y233" i="1"/>
  <c r="BP230" i="1"/>
  <c r="BN230" i="1"/>
  <c r="Z230" i="1"/>
  <c r="BP240" i="1"/>
  <c r="BN240" i="1"/>
  <c r="Z240" i="1"/>
  <c r="Y93" i="1"/>
  <c r="Y109" i="1"/>
  <c r="BP224" i="1"/>
  <c r="BN224" i="1"/>
  <c r="Z224" i="1"/>
  <c r="Y236" i="1"/>
  <c r="BP235" i="1"/>
  <c r="BN235" i="1"/>
  <c r="Z235" i="1"/>
  <c r="Z236" i="1" s="1"/>
  <c r="Y237" i="1"/>
  <c r="Y246" i="1"/>
  <c r="Y245" i="1"/>
  <c r="BP239" i="1"/>
  <c r="BN239" i="1"/>
  <c r="Z239" i="1"/>
  <c r="Z242" i="1"/>
  <c r="BN242" i="1"/>
  <c r="Z244" i="1"/>
  <c r="BN244" i="1"/>
  <c r="Z249" i="1"/>
  <c r="Z254" i="1" s="1"/>
  <c r="BN249" i="1"/>
  <c r="BP249" i="1"/>
  <c r="Z251" i="1"/>
  <c r="BN251" i="1"/>
  <c r="Z253" i="1"/>
  <c r="BN253" i="1"/>
  <c r="Y254" i="1"/>
  <c r="Z258" i="1"/>
  <c r="Z262" i="1" s="1"/>
  <c r="BN258" i="1"/>
  <c r="BP258" i="1"/>
  <c r="Z260" i="1"/>
  <c r="BN260" i="1"/>
  <c r="Z261" i="1"/>
  <c r="BN261" i="1"/>
  <c r="Y262" i="1"/>
  <c r="Z266" i="1"/>
  <c r="Z269" i="1" s="1"/>
  <c r="BN266" i="1"/>
  <c r="BP266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9" i="1"/>
  <c r="Q517" i="1"/>
  <c r="Y283" i="1"/>
  <c r="BP282" i="1"/>
  <c r="BN282" i="1"/>
  <c r="Z282" i="1"/>
  <c r="Z283" i="1" s="1"/>
  <c r="Y284" i="1"/>
  <c r="R517" i="1"/>
  <c r="Y294" i="1"/>
  <c r="BP287" i="1"/>
  <c r="BN287" i="1"/>
  <c r="Z287" i="1"/>
  <c r="BP291" i="1"/>
  <c r="BN291" i="1"/>
  <c r="Z291" i="1"/>
  <c r="Y304" i="1"/>
  <c r="BP299" i="1"/>
  <c r="BN299" i="1"/>
  <c r="Z299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1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Y359" i="1"/>
  <c r="Y255" i="1"/>
  <c r="Y263" i="1"/>
  <c r="Y270" i="1"/>
  <c r="Y275" i="1"/>
  <c r="BP289" i="1"/>
  <c r="BN289" i="1"/>
  <c r="Z289" i="1"/>
  <c r="Y293" i="1"/>
  <c r="BP297" i="1"/>
  <c r="BN297" i="1"/>
  <c r="Z297" i="1"/>
  <c r="BP301" i="1"/>
  <c r="BN301" i="1"/>
  <c r="Z301" i="1"/>
  <c r="BP309" i="1"/>
  <c r="BN309" i="1"/>
  <c r="Z309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Y338" i="1"/>
  <c r="T517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Y364" i="1"/>
  <c r="Y371" i="1"/>
  <c r="Y381" i="1"/>
  <c r="Y385" i="1"/>
  <c r="Y399" i="1"/>
  <c r="Y405" i="1"/>
  <c r="Y410" i="1"/>
  <c r="Y418" i="1"/>
  <c r="Y423" i="1"/>
  <c r="Y428" i="1"/>
  <c r="Z517" i="1"/>
  <c r="Y447" i="1"/>
  <c r="BP442" i="1"/>
  <c r="BN442" i="1"/>
  <c r="BP444" i="1"/>
  <c r="BN444" i="1"/>
  <c r="Z444" i="1"/>
  <c r="BP452" i="1"/>
  <c r="BN452" i="1"/>
  <c r="Z452" i="1"/>
  <c r="Z362" i="1"/>
  <c r="Z363" i="1" s="1"/>
  <c r="BN362" i="1"/>
  <c r="BP362" i="1"/>
  <c r="Z367" i="1"/>
  <c r="BN367" i="1"/>
  <c r="BP367" i="1"/>
  <c r="Z369" i="1"/>
  <c r="BN369" i="1"/>
  <c r="Y372" i="1"/>
  <c r="Z379" i="1"/>
  <c r="Z380" i="1" s="1"/>
  <c r="BN379" i="1"/>
  <c r="Z383" i="1"/>
  <c r="Z384" i="1" s="1"/>
  <c r="BN383" i="1"/>
  <c r="BP383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Z408" i="1"/>
  <c r="Z410" i="1" s="1"/>
  <c r="BN408" i="1"/>
  <c r="BP408" i="1"/>
  <c r="Y411" i="1"/>
  <c r="Z414" i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Z437" i="1"/>
  <c r="BN437" i="1"/>
  <c r="Z439" i="1"/>
  <c r="BN439" i="1"/>
  <c r="Z441" i="1"/>
  <c r="BN441" i="1"/>
  <c r="Z442" i="1"/>
  <c r="BP446" i="1"/>
  <c r="BN446" i="1"/>
  <c r="Z446" i="1"/>
  <c r="Y448" i="1"/>
  <c r="Y453" i="1"/>
  <c r="BP450" i="1"/>
  <c r="BN450" i="1"/>
  <c r="Z450" i="1"/>
  <c r="Y454" i="1"/>
  <c r="Y464" i="1"/>
  <c r="Y470" i="1"/>
  <c r="Y486" i="1"/>
  <c r="Y496" i="1"/>
  <c r="Y500" i="1"/>
  <c r="Y506" i="1"/>
  <c r="AA517" i="1"/>
  <c r="Z456" i="1"/>
  <c r="BN456" i="1"/>
  <c r="BP456" i="1"/>
  <c r="Z458" i="1"/>
  <c r="BN458" i="1"/>
  <c r="Z460" i="1"/>
  <c r="BN460" i="1"/>
  <c r="Z462" i="1"/>
  <c r="BN462" i="1"/>
  <c r="Z466" i="1"/>
  <c r="BN466" i="1"/>
  <c r="BP466" i="1"/>
  <c r="Z468" i="1"/>
  <c r="BN468" i="1"/>
  <c r="Z481" i="1"/>
  <c r="BN481" i="1"/>
  <c r="BP481" i="1"/>
  <c r="Z482" i="1"/>
  <c r="BN482" i="1"/>
  <c r="Z483" i="1"/>
  <c r="BN483" i="1"/>
  <c r="Z484" i="1"/>
  <c r="BN484" i="1"/>
  <c r="Z493" i="1"/>
  <c r="BN493" i="1"/>
  <c r="BP493" i="1"/>
  <c r="Z494" i="1"/>
  <c r="BN494" i="1"/>
  <c r="Z504" i="1"/>
  <c r="Z505" i="1" s="1"/>
  <c r="BN504" i="1"/>
  <c r="BP504" i="1"/>
  <c r="Y505" i="1"/>
  <c r="Z453" i="1" l="1"/>
  <c r="Z311" i="1"/>
  <c r="Z354" i="1"/>
  <c r="Z173" i="1"/>
  <c r="Z71" i="1"/>
  <c r="Z44" i="1"/>
  <c r="Z478" i="1"/>
  <c r="Z417" i="1"/>
  <c r="Z227" i="1"/>
  <c r="Z58" i="1"/>
  <c r="Z65" i="1"/>
  <c r="Z495" i="1"/>
  <c r="Z469" i="1"/>
  <c r="Z371" i="1"/>
  <c r="Z349" i="1"/>
  <c r="Z303" i="1"/>
  <c r="Z232" i="1"/>
  <c r="Z199" i="1"/>
  <c r="Z183" i="1"/>
  <c r="Z138" i="1"/>
  <c r="Z122" i="1"/>
  <c r="Z101" i="1"/>
  <c r="Z490" i="1"/>
  <c r="Z485" i="1"/>
  <c r="Z463" i="1"/>
  <c r="Z447" i="1"/>
  <c r="Z399" i="1"/>
  <c r="Z330" i="1"/>
  <c r="Z324" i="1"/>
  <c r="Z337" i="1"/>
  <c r="Z245" i="1"/>
  <c r="Z92" i="1"/>
  <c r="Z32" i="1"/>
  <c r="Y509" i="1"/>
  <c r="Z80" i="1"/>
  <c r="Y507" i="1"/>
  <c r="Z293" i="1"/>
  <c r="Y511" i="1"/>
  <c r="Y508" i="1"/>
  <c r="Y510" i="1" l="1"/>
  <c r="Z512" i="1"/>
</calcChain>
</file>

<file path=xl/sharedStrings.xml><?xml version="1.0" encoding="utf-8"?>
<sst xmlns="http://schemas.openxmlformats.org/spreadsheetml/2006/main" count="2276" uniqueCount="816">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</sst>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45857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0.375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200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1">
        <v>4680115882539</v>
      </c>
      <c r="E42" s="572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74"/>
      <c r="R42" s="574"/>
      <c r="S42" s="574"/>
      <c r="T42" s="575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1">
        <v>4607091385687</v>
      </c>
      <c r="E43" s="572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74"/>
      <c r="R43" s="574"/>
      <c r="S43" s="574"/>
      <c r="T43" s="575"/>
      <c r="U43" s="34"/>
      <c r="V43" s="34"/>
      <c r="W43" s="35" t="s">
        <v>70</v>
      </c>
      <c r="X43" s="567">
        <v>360</v>
      </c>
      <c r="Y43" s="568">
        <f>IFERROR(IF(X43="",0,CEILING((X43/$H43),1)*$H43),"")</f>
        <v>360</v>
      </c>
      <c r="Z43" s="36">
        <f>IFERROR(IF(Y43=0,"",ROUNDUP(Y43/H43,0)*0.00902),"")</f>
        <v>0.81180000000000008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378.9</v>
      </c>
      <c r="BN43" s="64">
        <f>IFERROR(Y43*I43/H43,"0")</f>
        <v>378.9</v>
      </c>
      <c r="BO43" s="64">
        <f>IFERROR(1/J43*(X43/H43),"0")</f>
        <v>0.68181818181818188</v>
      </c>
      <c r="BP43" s="64">
        <f>IFERROR(1/J43*(Y43/H43),"0")</f>
        <v>0.68181818181818188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108.51851851851852</v>
      </c>
      <c r="Y44" s="569">
        <f>IFERROR(Y41/H41,"0")+IFERROR(Y42/H42,"0")+IFERROR(Y43/H43,"0")</f>
        <v>109</v>
      </c>
      <c r="Z44" s="569">
        <f>IFERROR(IF(Z41="",0,Z41),"0")+IFERROR(IF(Z42="",0,Z42),"0")+IFERROR(IF(Z43="",0,Z43),"0")</f>
        <v>1.17242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560</v>
      </c>
      <c r="Y45" s="569">
        <f>IFERROR(SUM(Y41:Y43),"0")</f>
        <v>565.20000000000005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300</v>
      </c>
      <c r="Y53" s="56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675</v>
      </c>
      <c r="Y57" s="568">
        <f t="shared" si="6"/>
        <v>675</v>
      </c>
      <c r="Z57" s="36">
        <f>IFERROR(IF(Y57=0,"",ROUNDUP(Y57/H57,0)*0.00902),"")</f>
        <v>1.353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706.5</v>
      </c>
      <c r="BN57" s="64">
        <f t="shared" si="8"/>
        <v>706.5</v>
      </c>
      <c r="BO57" s="64">
        <f t="shared" si="9"/>
        <v>1.1363636363636365</v>
      </c>
      <c r="BP57" s="64">
        <f t="shared" si="10"/>
        <v>1.1363636363636365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177.77777777777777</v>
      </c>
      <c r="Y58" s="569">
        <f>IFERROR(Y52/H52,"0")+IFERROR(Y53/H53,"0")+IFERROR(Y54/H54,"0")+IFERROR(Y55/H55,"0")+IFERROR(Y56/H56,"0")+IFERROR(Y57/H57,"0")</f>
        <v>178</v>
      </c>
      <c r="Z58" s="569">
        <f>IFERROR(IF(Z52="",0,Z52),"0")+IFERROR(IF(Z53="",0,Z53),"0")+IFERROR(IF(Z54="",0,Z54),"0")+IFERROR(IF(Z55="",0,Z55),"0")+IFERROR(IF(Z56="",0,Z56),"0")+IFERROR(IF(Z57="",0,Z57),"0")</f>
        <v>1.8844400000000001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975</v>
      </c>
      <c r="Y59" s="569">
        <f>IFERROR(SUM(Y52:Y57),"0")</f>
        <v>977.40000000000009</v>
      </c>
      <c r="Z59" s="37"/>
      <c r="AA59" s="570"/>
      <c r="AB59" s="570"/>
      <c r="AC59" s="570"/>
    </row>
    <row r="60" spans="1:68" ht="14.25" hidden="1" customHeight="1" x14ac:dyDescent="0.25">
      <c r="A60" s="579" t="s">
        <v>137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100</v>
      </c>
      <c r="Y61" s="56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135</v>
      </c>
      <c r="Y64" s="56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59.25925925925926</v>
      </c>
      <c r="Y65" s="569">
        <f>IFERROR(Y61/H61,"0")+IFERROR(Y62/H62,"0")+IFERROR(Y63/H63,"0")+IFERROR(Y64/H64,"0")</f>
        <v>60</v>
      </c>
      <c r="Z65" s="569">
        <f>IFERROR(IF(Z61="",0,Z61),"0")+IFERROR(IF(Z62="",0,Z62),"0")+IFERROR(IF(Z63="",0,Z63),"0")+IFERROR(IF(Z64="",0,Z64),"0")</f>
        <v>0.51529999999999998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235</v>
      </c>
      <c r="Y66" s="569">
        <f>IFERROR(SUM(Y61:Y64),"0")</f>
        <v>243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172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hidden="1" customHeight="1" x14ac:dyDescent="0.25">
      <c r="A87" s="587" t="s">
        <v>179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400</v>
      </c>
      <c r="Y89" s="568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37.037037037037038</v>
      </c>
      <c r="Y92" s="569">
        <f>IFERROR(Y89/H89,"0")+IFERROR(Y90/H90,"0")+IFERROR(Y91/H91,"0")</f>
        <v>38</v>
      </c>
      <c r="Z92" s="569">
        <f>IFERROR(IF(Z89="",0,Z89),"0")+IFERROR(IF(Z90="",0,Z90),"0")+IFERROR(IF(Z91="",0,Z91),"0")</f>
        <v>0.72123999999999999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400</v>
      </c>
      <c r="Y93" s="569">
        <f>IFERROR(SUM(Y89:Y91),"0")</f>
        <v>410.40000000000003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180</v>
      </c>
      <c r="Y95" s="568">
        <f t="shared" ref="Y95:Y100" si="16">IFERROR(IF(X95="",0,CEILING((X95/$H95),1)*$H95),"")</f>
        <v>186.29999999999998</v>
      </c>
      <c r="Z95" s="36">
        <f>IFERROR(IF(Y95=0,"",ROUNDUP(Y95/H95,0)*0.01898),"")</f>
        <v>0.43653999999999998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191.53333333333336</v>
      </c>
      <c r="BN95" s="64">
        <f t="shared" ref="BN95:BN100" si="18">IFERROR(Y95*I95/H95,"0")</f>
        <v>198.23699999999999</v>
      </c>
      <c r="BO95" s="64">
        <f t="shared" ref="BO95:BO100" si="19">IFERROR(1/J95*(X95/H95),"0")</f>
        <v>0.34722222222222221</v>
      </c>
      <c r="BP95" s="64">
        <f t="shared" ref="BP95:BP100" si="20">IFERROR(1/J95*(Y95/H95),"0")</f>
        <v>0.359375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540</v>
      </c>
      <c r="Y99" s="568">
        <f t="shared" si="16"/>
        <v>540</v>
      </c>
      <c r="Z99" s="36">
        <f>IFERROR(IF(Y99=0,"",ROUNDUP(Y99/H99,0)*0.00651),"")</f>
        <v>1.302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590.4</v>
      </c>
      <c r="BN99" s="64">
        <f t="shared" si="18"/>
        <v>590.4</v>
      </c>
      <c r="BO99" s="64">
        <f t="shared" si="19"/>
        <v>1.098901098901099</v>
      </c>
      <c r="BP99" s="64">
        <f t="shared" si="20"/>
        <v>1.098901098901099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222.22222222222223</v>
      </c>
      <c r="Y101" s="569">
        <f>IFERROR(Y95/H95,"0")+IFERROR(Y96/H96,"0")+IFERROR(Y97/H97,"0")+IFERROR(Y98/H98,"0")+IFERROR(Y99/H99,"0")+IFERROR(Y100/H100,"0")</f>
        <v>223</v>
      </c>
      <c r="Z101" s="569">
        <f>IFERROR(IF(Z95="",0,Z95),"0")+IFERROR(IF(Z96="",0,Z96),"0")+IFERROR(IF(Z97="",0,Z97),"0")+IFERROR(IF(Z98="",0,Z98),"0")+IFERROR(IF(Z99="",0,Z99),"0")+IFERROR(IF(Z100="",0,Z100),"0")</f>
        <v>1.73854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720</v>
      </c>
      <c r="Y102" s="569">
        <f>IFERROR(SUM(Y95:Y100),"0")</f>
        <v>726.3</v>
      </c>
      <c r="Z102" s="37"/>
      <c r="AA102" s="570"/>
      <c r="AB102" s="570"/>
      <c r="AC102" s="570"/>
    </row>
    <row r="103" spans="1:68" ht="16.5" hidden="1" customHeight="1" x14ac:dyDescent="0.25">
      <c r="A103" s="587" t="s">
        <v>202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150</v>
      </c>
      <c r="Y105" s="568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495</v>
      </c>
      <c r="Y107" s="568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123.88888888888889</v>
      </c>
      <c r="Y109" s="569">
        <f>IFERROR(Y105/H105,"0")+IFERROR(Y106/H106,"0")+IFERROR(Y107/H107,"0")+IFERROR(Y108/H108,"0")</f>
        <v>124</v>
      </c>
      <c r="Z109" s="569">
        <f>IFERROR(IF(Z105="",0,Z105),"0")+IFERROR(IF(Z106="",0,Z106),"0")+IFERROR(IF(Z107="",0,Z107),"0")+IFERROR(IF(Z108="",0,Z108),"0")</f>
        <v>1.2579199999999999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645</v>
      </c>
      <c r="Y110" s="569">
        <f>IFERROR(SUM(Y105:Y108),"0")</f>
        <v>646.20000000000005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137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300</v>
      </c>
      <c r="Y118" s="568">
        <f>IFERROR(IF(X118="",0,CEILING((X118/$H118),1)*$H118),"")</f>
        <v>307.8</v>
      </c>
      <c r="Z118" s="36">
        <f>IFERROR(IF(Y118=0,"",ROUNDUP(Y118/H118,0)*0.01898),"")</f>
        <v>0.72123999999999999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318.99999999999994</v>
      </c>
      <c r="BN118" s="64">
        <f>IFERROR(Y118*I118/H118,"0")</f>
        <v>327.29400000000004</v>
      </c>
      <c r="BO118" s="64">
        <f>IFERROR(1/J118*(X118/H118),"0")</f>
        <v>0.57870370370370372</v>
      </c>
      <c r="BP118" s="64">
        <f>IFERROR(1/J118*(Y118/H118),"0")</f>
        <v>0.59375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405</v>
      </c>
      <c r="Y120" s="568">
        <f>IFERROR(IF(X120="",0,CEILING((X120/$H120),1)*$H120),"")</f>
        <v>405</v>
      </c>
      <c r="Z120" s="36">
        <f>IFERROR(IF(Y120=0,"",ROUNDUP(Y120/H120,0)*0.00651),"")</f>
        <v>0.97650000000000003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442.79999999999995</v>
      </c>
      <c r="BN120" s="64">
        <f>IFERROR(Y120*I120/H120,"0")</f>
        <v>442.79999999999995</v>
      </c>
      <c r="BO120" s="64">
        <f>IFERROR(1/J120*(X120/H120),"0")</f>
        <v>0.82417582417582425</v>
      </c>
      <c r="BP120" s="64">
        <f>IFERROR(1/J120*(Y120/H120),"0")</f>
        <v>0.82417582417582425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60</v>
      </c>
      <c r="Y121" s="568">
        <f>IFERROR(IF(X121="",0,CEILING((X121/$H121),1)*$H121),"")</f>
        <v>61.2</v>
      </c>
      <c r="Z121" s="36">
        <f>IFERROR(IF(Y121=0,"",ROUNDUP(Y121/H121,0)*0.00651),"")</f>
        <v>0.22134000000000001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66</v>
      </c>
      <c r="BN121" s="64">
        <f>IFERROR(Y121*I121/H121,"0")</f>
        <v>67.319999999999993</v>
      </c>
      <c r="BO121" s="64">
        <f>IFERROR(1/J121*(X121/H121),"0")</f>
        <v>0.18315018315018317</v>
      </c>
      <c r="BP121" s="64">
        <f>IFERROR(1/J121*(Y121/H121),"0")</f>
        <v>0.18681318681318682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220.37037037037038</v>
      </c>
      <c r="Y122" s="569">
        <f>IFERROR(Y118/H118,"0")+IFERROR(Y119/H119,"0")+IFERROR(Y120/H120,"0")+IFERROR(Y121/H121,"0")</f>
        <v>222</v>
      </c>
      <c r="Z122" s="569">
        <f>IFERROR(IF(Z118="",0,Z118),"0")+IFERROR(IF(Z119="",0,Z119),"0")+IFERROR(IF(Z120="",0,Z120),"0")+IFERROR(IF(Z121="",0,Z121),"0")</f>
        <v>1.9190800000000001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765</v>
      </c>
      <c r="Y123" s="569">
        <f>IFERROR(SUM(Y118:Y121),"0")</f>
        <v>774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172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39.6</v>
      </c>
      <c r="Y126" s="568">
        <f>IFERROR(IF(X126="",0,CEILING((X126/$H126),1)*$H126),"")</f>
        <v>39.6</v>
      </c>
      <c r="Z126" s="36">
        <f>IFERROR(IF(Y126=0,"",ROUNDUP(Y126/H126,0)*0.00651),"")</f>
        <v>0.13020000000000001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44.760000000000005</v>
      </c>
      <c r="BN126" s="64">
        <f>IFERROR(Y126*I126/H126,"0")</f>
        <v>44.760000000000005</v>
      </c>
      <c r="BO126" s="64">
        <f>IFERROR(1/J126*(X126/H126),"0")</f>
        <v>0.1098901098901099</v>
      </c>
      <c r="BP126" s="64">
        <f>IFERROR(1/J126*(Y126/H126),"0")</f>
        <v>0.1098901098901099</v>
      </c>
    </row>
    <row r="127" spans="1:68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20</v>
      </c>
      <c r="Y127" s="569">
        <f>IFERROR(Y125/H125,"0")+IFERROR(Y126/H126,"0")</f>
        <v>20</v>
      </c>
      <c r="Z127" s="569">
        <f>IFERROR(IF(Z125="",0,Z125),"0")+IFERROR(IF(Z126="",0,Z126),"0")</f>
        <v>0.13020000000000001</v>
      </c>
      <c r="AA127" s="570"/>
      <c r="AB127" s="570"/>
      <c r="AC127" s="570"/>
    </row>
    <row r="128" spans="1:68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39.6</v>
      </c>
      <c r="Y128" s="569">
        <f>IFERROR(SUM(Y125:Y126),"0")</f>
        <v>39.6</v>
      </c>
      <c r="Z128" s="37"/>
      <c r="AA128" s="570"/>
      <c r="AB128" s="570"/>
      <c r="AC128" s="570"/>
    </row>
    <row r="129" spans="1:68" ht="16.5" hidden="1" customHeight="1" x14ac:dyDescent="0.25">
      <c r="A129" s="587" t="s">
        <v>235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35</v>
      </c>
      <c r="Y132" s="568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35</v>
      </c>
      <c r="Y134" s="569">
        <f>IFERROR(SUM(Y131:Y132),"0")</f>
        <v>36.4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49.5</v>
      </c>
      <c r="Y137" s="568">
        <f>IFERROR(IF(X137="",0,CEILING((X137/$H137),1)*$H137),"")</f>
        <v>50.160000000000004</v>
      </c>
      <c r="Z137" s="36">
        <f>IFERROR(IF(Y137=0,"",ROUNDUP(Y137/H137,0)*0.00651),"")</f>
        <v>0.12369000000000001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54.524999999999999</v>
      </c>
      <c r="BN137" s="64">
        <f>IFERROR(Y137*I137/H137,"0")</f>
        <v>55.252000000000002</v>
      </c>
      <c r="BO137" s="64">
        <f>IFERROR(1/J137*(X137/H137),"0")</f>
        <v>0.10302197802197803</v>
      </c>
      <c r="BP137" s="64">
        <f>IFERROR(1/J137*(Y137/H137),"0")</f>
        <v>0.1043956043956044</v>
      </c>
    </row>
    <row r="138" spans="1:68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18.75</v>
      </c>
      <c r="Y138" s="569">
        <f>IFERROR(Y136/H136,"0")+IFERROR(Y137/H137,"0")</f>
        <v>19</v>
      </c>
      <c r="Z138" s="569">
        <f>IFERROR(IF(Z136="",0,Z136),"0")+IFERROR(IF(Z137="",0,Z137),"0")</f>
        <v>0.12369000000000001</v>
      </c>
      <c r="AA138" s="570"/>
      <c r="AB138" s="570"/>
      <c r="AC138" s="570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49.5</v>
      </c>
      <c r="Y139" s="569">
        <f>IFERROR(SUM(Y136:Y137),"0")</f>
        <v>50.160000000000004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256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257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137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50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20</v>
      </c>
      <c r="Y159" s="568">
        <f t="shared" si="21"/>
        <v>21</v>
      </c>
      <c r="Z159" s="36">
        <f>IFERROR(IF(Y159=0,"",ROUNDUP(Y159/H159,0)*0.00902),"")</f>
        <v>4.5100000000000001E-2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21.285714285714281</v>
      </c>
      <c r="BN159" s="64">
        <f t="shared" si="23"/>
        <v>22.349999999999998</v>
      </c>
      <c r="BO159" s="64">
        <f t="shared" si="24"/>
        <v>3.6075036075036072E-2</v>
      </c>
      <c r="BP159" s="64">
        <f t="shared" si="25"/>
        <v>3.787878787878788E-2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100</v>
      </c>
      <c r="Y160" s="568">
        <f t="shared" si="21"/>
        <v>100.80000000000001</v>
      </c>
      <c r="Z160" s="36">
        <f>IFERROR(IF(Y160=0,"",ROUNDUP(Y160/H160,0)*0.00902),"")</f>
        <v>0.21648000000000001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105</v>
      </c>
      <c r="BN160" s="64">
        <f t="shared" si="23"/>
        <v>105.84000000000002</v>
      </c>
      <c r="BO160" s="64">
        <f t="shared" si="24"/>
        <v>0.18037518037518038</v>
      </c>
      <c r="BP160" s="64">
        <f t="shared" si="25"/>
        <v>0.18181818181818182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105</v>
      </c>
      <c r="Y161" s="568">
        <f t="shared" si="21"/>
        <v>105</v>
      </c>
      <c r="Z161" s="36">
        <f>IFERROR(IF(Y161=0,"",ROUNDUP(Y161/H161,0)*0.00502),"")</f>
        <v>0.251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111.5</v>
      </c>
      <c r="BN161" s="64">
        <f t="shared" si="23"/>
        <v>111.5</v>
      </c>
      <c r="BO161" s="64">
        <f t="shared" si="24"/>
        <v>0.21367521367521369</v>
      </c>
      <c r="BP161" s="64">
        <f t="shared" si="25"/>
        <v>0.21367521367521369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87.5</v>
      </c>
      <c r="Y162" s="568">
        <f t="shared" si="21"/>
        <v>88.2</v>
      </c>
      <c r="Z162" s="36">
        <f>IFERROR(IF(Y162=0,"",ROUNDUP(Y162/H162,0)*0.00502),"")</f>
        <v>0.21084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92.916666666666657</v>
      </c>
      <c r="BN162" s="64">
        <f t="shared" si="23"/>
        <v>93.66</v>
      </c>
      <c r="BO162" s="64">
        <f t="shared" si="24"/>
        <v>0.17806267806267806</v>
      </c>
      <c r="BP162" s="64">
        <f t="shared" si="25"/>
        <v>0.17948717948717952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175</v>
      </c>
      <c r="Y164" s="568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215.47619047619048</v>
      </c>
      <c r="Y167" s="569">
        <f>IFERROR(Y158/H158,"0")+IFERROR(Y159/H159,"0")+IFERROR(Y160/H160,"0")+IFERROR(Y161/H161,"0")+IFERROR(Y162/H162,"0")+IFERROR(Y163/H163,"0")+IFERROR(Y164/H164,"0")+IFERROR(Y165/H165,"0")+IFERROR(Y166/H166,"0")</f>
        <v>217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1.2533400000000001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537.5</v>
      </c>
      <c r="Y168" s="569">
        <f>IFERROR(SUM(Y158:Y166),"0")</f>
        <v>541.80000000000007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284</v>
      </c>
      <c r="B170" s="54" t="s">
        <v>285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7.0000000000000009</v>
      </c>
      <c r="Y171" s="568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7.0000000000000009</v>
      </c>
      <c r="Y172" s="56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11.111111111111112</v>
      </c>
      <c r="Y173" s="569">
        <f>IFERROR(Y170/H170,"0")+IFERROR(Y171/H171,"0")+IFERROR(Y172/H172,"0")</f>
        <v>12</v>
      </c>
      <c r="Z173" s="569">
        <f>IFERROR(IF(Z170="",0,Z170),"0")+IFERROR(IF(Z171="",0,Z171),"0")+IFERROR(IF(Z172="",0,Z172),"0")</f>
        <v>7.0800000000000002E-2</v>
      </c>
      <c r="AA173" s="570"/>
      <c r="AB173" s="570"/>
      <c r="AC173" s="570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14.000000000000002</v>
      </c>
      <c r="Y174" s="569">
        <f>IFERROR(SUM(Y170:Y172),"0")</f>
        <v>15.120000000000001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294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7.0000000000000009</v>
      </c>
      <c r="Y176" s="56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5.5555555555555562</v>
      </c>
      <c r="Y177" s="569">
        <f>IFERROR(Y176/H176,"0")</f>
        <v>6</v>
      </c>
      <c r="Z177" s="569">
        <f>IFERROR(IF(Z176="",0,Z176),"0")</f>
        <v>3.5400000000000001E-2</v>
      </c>
      <c r="AA177" s="570"/>
      <c r="AB177" s="570"/>
      <c r="AC177" s="570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7.0000000000000009</v>
      </c>
      <c r="Y178" s="569">
        <f>IFERROR(SUM(Y176:Y176),"0")</f>
        <v>7.5600000000000005</v>
      </c>
      <c r="Z178" s="37"/>
      <c r="AA178" s="570"/>
      <c r="AB178" s="570"/>
      <c r="AC178" s="570"/>
    </row>
    <row r="179" spans="1:68" ht="16.5" hidden="1" customHeight="1" x14ac:dyDescent="0.25">
      <c r="A179" s="587" t="s">
        <v>297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137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350</v>
      </c>
      <c r="Y191" s="568">
        <f t="shared" ref="Y191:Y198" si="26">IFERROR(IF(X191="",0,CEILING((X191/$H191),1)*$H191),"")</f>
        <v>351</v>
      </c>
      <c r="Z191" s="36">
        <f>IFERROR(IF(Y191=0,"",ROUNDUP(Y191/H191,0)*0.00902),"")</f>
        <v>0.58630000000000004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363.61111111111109</v>
      </c>
      <c r="BN191" s="64">
        <f t="shared" ref="BN191:BN198" si="28">IFERROR(Y191*I191/H191,"0")</f>
        <v>364.65</v>
      </c>
      <c r="BO191" s="64">
        <f t="shared" ref="BO191:BO198" si="29">IFERROR(1/J191*(X191/H191),"0")</f>
        <v>0.49102132435465767</v>
      </c>
      <c r="BP191" s="64">
        <f t="shared" ref="BP191:BP198" si="30">IFERROR(1/J191*(Y191/H191),"0")</f>
        <v>0.49242424242424243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50</v>
      </c>
      <c r="Y192" s="568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180</v>
      </c>
      <c r="Y193" s="568">
        <f t="shared" si="26"/>
        <v>183.60000000000002</v>
      </c>
      <c r="Z193" s="36">
        <f>IFERROR(IF(Y193=0,"",ROUNDUP(Y193/H193,0)*0.00902),"")</f>
        <v>0.30668000000000001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187</v>
      </c>
      <c r="BN193" s="64">
        <f t="shared" si="28"/>
        <v>190.74</v>
      </c>
      <c r="BO193" s="64">
        <f t="shared" si="29"/>
        <v>0.25252525252525249</v>
      </c>
      <c r="BP193" s="64">
        <f t="shared" si="30"/>
        <v>0.25757575757575757</v>
      </c>
    </row>
    <row r="194" spans="1:68" ht="27" hidden="1" customHeight="1" x14ac:dyDescent="0.25">
      <c r="A194" s="54" t="s">
        <v>317</v>
      </c>
      <c r="B194" s="54" t="s">
        <v>318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60</v>
      </c>
      <c r="Y195" s="568">
        <f t="shared" si="26"/>
        <v>61.2</v>
      </c>
      <c r="Z195" s="36">
        <f>IFERROR(IF(Y195=0,"",ROUNDUP(Y195/H195,0)*0.00502),"")</f>
        <v>0.17068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64.333333333333329</v>
      </c>
      <c r="BN195" s="64">
        <f t="shared" si="28"/>
        <v>65.62</v>
      </c>
      <c r="BO195" s="64">
        <f t="shared" si="29"/>
        <v>0.14245014245014248</v>
      </c>
      <c r="BP195" s="64">
        <f t="shared" si="30"/>
        <v>0.14529914529914531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45</v>
      </c>
      <c r="Y196" s="568">
        <f t="shared" si="26"/>
        <v>45</v>
      </c>
      <c r="Z196" s="36">
        <f>IFERROR(IF(Y196=0,"",ROUNDUP(Y196/H196,0)*0.00502),"")</f>
        <v>0.1255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47.5</v>
      </c>
      <c r="BN196" s="64">
        <f t="shared" si="28"/>
        <v>47.5</v>
      </c>
      <c r="BO196" s="64">
        <f t="shared" si="29"/>
        <v>0.10683760683760685</v>
      </c>
      <c r="BP196" s="64">
        <f t="shared" si="30"/>
        <v>0.10683760683760685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54</v>
      </c>
      <c r="Y197" s="568">
        <f t="shared" si="26"/>
        <v>54</v>
      </c>
      <c r="Z197" s="36">
        <f>IFERROR(IF(Y197=0,"",ROUNDUP(Y197/H197,0)*0.00502),"")</f>
        <v>0.15060000000000001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56.999999999999993</v>
      </c>
      <c r="BN197" s="64">
        <f t="shared" si="28"/>
        <v>56.999999999999993</v>
      </c>
      <c r="BO197" s="64">
        <f t="shared" si="29"/>
        <v>0.12820512820512822</v>
      </c>
      <c r="BP197" s="64">
        <f t="shared" si="30"/>
        <v>0.12820512820512822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45</v>
      </c>
      <c r="Y198" s="568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220.74074074074073</v>
      </c>
      <c r="Y199" s="569">
        <f>IFERROR(Y191/H191,"0")+IFERROR(Y192/H192,"0")+IFERROR(Y193/H193,"0")+IFERROR(Y194/H194,"0")+IFERROR(Y195/H195,"0")+IFERROR(Y196/H196,"0")+IFERROR(Y197/H197,"0")+IFERROR(Y198/H198,"0")</f>
        <v>223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1.5554600000000001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784</v>
      </c>
      <c r="Y200" s="569">
        <f>IFERROR(SUM(Y191:Y198),"0")</f>
        <v>793.80000000000007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200</v>
      </c>
      <c r="Y204" s="568">
        <f t="shared" si="31"/>
        <v>200.1</v>
      </c>
      <c r="Z204" s="36">
        <f>IFERROR(IF(Y204=0,"",ROUNDUP(Y204/H204,0)*0.01898),"")</f>
        <v>0.43653999999999998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211.93103448275863</v>
      </c>
      <c r="BN204" s="64">
        <f t="shared" si="33"/>
        <v>212.03699999999998</v>
      </c>
      <c r="BO204" s="64">
        <f t="shared" si="34"/>
        <v>0.35919540229885061</v>
      </c>
      <c r="BP204" s="64">
        <f t="shared" si="35"/>
        <v>0.359375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240</v>
      </c>
      <c r="Y205" s="568">
        <f t="shared" si="31"/>
        <v>240</v>
      </c>
      <c r="Z205" s="36">
        <f t="shared" ref="Z205:Z210" si="36">IFERROR(IF(Y205=0,"",ROUNDUP(Y205/H205,0)*0.00651),"")</f>
        <v>0.65100000000000002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267</v>
      </c>
      <c r="BN205" s="64">
        <f t="shared" si="33"/>
        <v>267</v>
      </c>
      <c r="BO205" s="64">
        <f t="shared" si="34"/>
        <v>0.5494505494505495</v>
      </c>
      <c r="BP205" s="64">
        <f t="shared" si="35"/>
        <v>0.5494505494505495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240</v>
      </c>
      <c r="Y207" s="568">
        <f t="shared" si="31"/>
        <v>240</v>
      </c>
      <c r="Z207" s="36">
        <f t="shared" si="36"/>
        <v>0.65100000000000002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265.20000000000005</v>
      </c>
      <c r="BN207" s="64">
        <f t="shared" si="33"/>
        <v>265.20000000000005</v>
      </c>
      <c r="BO207" s="64">
        <f t="shared" si="34"/>
        <v>0.5494505494505495</v>
      </c>
      <c r="BP207" s="64">
        <f t="shared" si="35"/>
        <v>0.5494505494505495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346</v>
      </c>
      <c r="B209" s="54" t="s">
        <v>347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300</v>
      </c>
      <c r="Y210" s="568">
        <f t="shared" si="31"/>
        <v>300</v>
      </c>
      <c r="Z210" s="36">
        <f t="shared" si="36"/>
        <v>0.81374999999999997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332.25</v>
      </c>
      <c r="BN210" s="64">
        <f t="shared" si="33"/>
        <v>332.25</v>
      </c>
      <c r="BO210" s="64">
        <f t="shared" si="34"/>
        <v>0.68681318681318682</v>
      </c>
      <c r="BP210" s="64">
        <f t="shared" si="35"/>
        <v>0.68681318681318682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347.98850574712645</v>
      </c>
      <c r="Y211" s="569">
        <f>IFERROR(Y202/H202,"0")+IFERROR(Y203/H203,"0")+IFERROR(Y204/H204,"0")+IFERROR(Y205/H205,"0")+IFERROR(Y206/H206,"0")+IFERROR(Y207/H207,"0")+IFERROR(Y208/H208,"0")+IFERROR(Y209/H209,"0")+IFERROR(Y210/H210,"0")</f>
        <v>348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2.5522900000000002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980</v>
      </c>
      <c r="Y212" s="569">
        <f>IFERROR(SUM(Y202:Y210),"0")</f>
        <v>980.1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172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36</v>
      </c>
      <c r="Y214" s="568">
        <f>IFERROR(IF(X214="",0,CEILING((X214/$H214),1)*$H214),"")</f>
        <v>36</v>
      </c>
      <c r="Z214" s="36">
        <f>IFERROR(IF(Y214=0,"",ROUNDUP(Y214/H214,0)*0.00651),"")</f>
        <v>9.7650000000000001E-2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39.780000000000008</v>
      </c>
      <c r="BN214" s="64">
        <f>IFERROR(Y214*I214/H214,"0")</f>
        <v>39.780000000000008</v>
      </c>
      <c r="BO214" s="64">
        <f>IFERROR(1/J214*(X214/H214),"0")</f>
        <v>8.241758241758243E-2</v>
      </c>
      <c r="BP214" s="64">
        <f>IFERROR(1/J214*(Y214/H214),"0")</f>
        <v>8.241758241758243E-2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32</v>
      </c>
      <c r="Y215" s="568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28.333333333333336</v>
      </c>
      <c r="Y216" s="569">
        <f>IFERROR(Y214/H214,"0")+IFERROR(Y215/H215,"0")</f>
        <v>29</v>
      </c>
      <c r="Z216" s="569">
        <f>IFERROR(IF(Z214="",0,Z214),"0")+IFERROR(IF(Z215="",0,Z215),"0")</f>
        <v>0.18879000000000001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68</v>
      </c>
      <c r="Y217" s="569">
        <f>IFERROR(SUM(Y214:Y215),"0")</f>
        <v>69.599999999999994</v>
      </c>
      <c r="Z217" s="37"/>
      <c r="AA217" s="570"/>
      <c r="AB217" s="570"/>
      <c r="AC217" s="570"/>
    </row>
    <row r="218" spans="1:68" ht="16.5" hidden="1" customHeight="1" x14ac:dyDescent="0.25">
      <c r="A218" s="587" t="s">
        <v>358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20</v>
      </c>
      <c r="Y220" s="568">
        <f t="shared" ref="Y220:Y226" si="37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20.75</v>
      </c>
      <c r="BN220" s="64">
        <f t="shared" ref="BN220:BN226" si="39">IFERROR(Y220*I220/H220,"0")</f>
        <v>24.07</v>
      </c>
      <c r="BO220" s="64">
        <f t="shared" ref="BO220:BO226" si="40">IFERROR(1/J220*(X220/H220),"0")</f>
        <v>2.6939655172413795E-2</v>
      </c>
      <c r="BP220" s="64">
        <f t="shared" ref="BP220:BP226" si="41">IFERROR(1/J220*(Y220/H220),"0")</f>
        <v>3.125E-2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200</v>
      </c>
      <c r="Y222" s="568">
        <f t="shared" si="37"/>
        <v>208.79999999999998</v>
      </c>
      <c r="Z222" s="36">
        <f>IFERROR(IF(Y222=0,"",ROUNDUP(Y222/H222,0)*0.01898),"")</f>
        <v>0.34164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207.5</v>
      </c>
      <c r="BN222" s="64">
        <f t="shared" si="39"/>
        <v>216.63</v>
      </c>
      <c r="BO222" s="64">
        <f t="shared" si="40"/>
        <v>0.26939655172413796</v>
      </c>
      <c r="BP222" s="64">
        <f t="shared" si="41"/>
        <v>0.28125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40</v>
      </c>
      <c r="Y223" s="568">
        <f t="shared" si="37"/>
        <v>40</v>
      </c>
      <c r="Z223" s="36">
        <f>IFERROR(IF(Y223=0,"",ROUNDUP(Y223/H223,0)*0.00902),"")</f>
        <v>9.0200000000000002E-2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42.1</v>
      </c>
      <c r="BN223" s="64">
        <f t="shared" si="39"/>
        <v>42.1</v>
      </c>
      <c r="BO223" s="64">
        <f t="shared" si="40"/>
        <v>7.575757575757576E-2</v>
      </c>
      <c r="BP223" s="64">
        <f t="shared" si="41"/>
        <v>7.575757575757576E-2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48</v>
      </c>
      <c r="Y226" s="568">
        <f t="shared" si="37"/>
        <v>48</v>
      </c>
      <c r="Z226" s="36">
        <f>IFERROR(IF(Y226=0,"",ROUNDUP(Y226/H226,0)*0.00902),"")</f>
        <v>0.10824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50.519999999999996</v>
      </c>
      <c r="BN226" s="64">
        <f t="shared" si="39"/>
        <v>50.519999999999996</v>
      </c>
      <c r="BO226" s="64">
        <f t="shared" si="40"/>
        <v>9.0909090909090912E-2</v>
      </c>
      <c r="BP226" s="64">
        <f t="shared" si="41"/>
        <v>9.0909090909090912E-2</v>
      </c>
    </row>
    <row r="227" spans="1:68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40.965517241379317</v>
      </c>
      <c r="Y227" s="569">
        <f>IFERROR(Y220/H220,"0")+IFERROR(Y221/H221,"0")+IFERROR(Y222/H222,"0")+IFERROR(Y223/H223,"0")+IFERROR(Y224/H224,"0")+IFERROR(Y225/H225,"0")+IFERROR(Y226/H226,"0")</f>
        <v>42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0.57804</v>
      </c>
      <c r="AA227" s="570"/>
      <c r="AB227" s="570"/>
      <c r="AC227" s="570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308</v>
      </c>
      <c r="Y228" s="569">
        <f>IFERROR(SUM(Y220:Y226),"0")</f>
        <v>320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137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377</v>
      </c>
      <c r="B230" s="54" t="s">
        <v>378</v>
      </c>
      <c r="C230" s="31">
        <v>4301020377</v>
      </c>
      <c r="D230" s="571">
        <v>4680115885981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4301020340</v>
      </c>
      <c r="D231" s="571">
        <v>4680115885721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381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382</v>
      </c>
      <c r="B235" s="54" t="s">
        <v>383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828" t="s">
        <v>384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386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70" t="s">
        <v>392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390</v>
      </c>
      <c r="B241" s="54" t="s">
        <v>393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394</v>
      </c>
      <c r="B242" s="54" t="s">
        <v>395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396</v>
      </c>
      <c r="B243" s="54" t="s">
        <v>397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398</v>
      </c>
      <c r="B244" s="54" t="s">
        <v>399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400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401</v>
      </c>
      <c r="B249" s="54" t="s">
        <v>402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407</v>
      </c>
      <c r="B251" s="54" t="s">
        <v>408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416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417</v>
      </c>
      <c r="B258" s="54" t="s">
        <v>418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419</v>
      </c>
      <c r="B259" s="54" t="s">
        <v>420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425</v>
      </c>
      <c r="B261" s="54" t="s">
        <v>426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427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429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430</v>
      </c>
      <c r="B266" s="54" t="s">
        <v>431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120</v>
      </c>
      <c r="Y267" s="568">
        <f>IFERROR(IF(X267="",0,CEILING((X267/$H267),1)*$H267),"")</f>
        <v>120</v>
      </c>
      <c r="Z267" s="36">
        <f>IFERROR(IF(Y267=0,"",ROUNDUP(Y267/H267,0)*0.00651),"")</f>
        <v>0.32550000000000001</v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132.60000000000002</v>
      </c>
      <c r="BN267" s="64">
        <f>IFERROR(Y267*I267/H267,"0")</f>
        <v>132.60000000000002</v>
      </c>
      <c r="BO267" s="64">
        <f>IFERROR(1/J267*(X267/H267),"0")</f>
        <v>0.27472527472527475</v>
      </c>
      <c r="BP267" s="64">
        <f>IFERROR(1/J267*(Y267/H267),"0")</f>
        <v>0.27472527472527475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200</v>
      </c>
      <c r="Y268" s="568">
        <f>IFERROR(IF(X268="",0,CEILING((X268/$H268),1)*$H268),"")</f>
        <v>201.6</v>
      </c>
      <c r="Z268" s="36">
        <f>IFERROR(IF(Y268=0,"",ROUNDUP(Y268/H268,0)*0.00651),"")</f>
        <v>0.54683999999999999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215</v>
      </c>
      <c r="BN268" s="64">
        <f>IFERROR(Y268*I268/H268,"0")</f>
        <v>216.72000000000003</v>
      </c>
      <c r="BO268" s="64">
        <f>IFERROR(1/J268*(X268/H268),"0")</f>
        <v>0.45787545787545797</v>
      </c>
      <c r="BP268" s="64">
        <f>IFERROR(1/J268*(Y268/H268),"0")</f>
        <v>0.46153846153846156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133.33333333333334</v>
      </c>
      <c r="Y269" s="569">
        <f>IFERROR(Y266/H266,"0")+IFERROR(Y267/H267,"0")+IFERROR(Y268/H268,"0")</f>
        <v>134</v>
      </c>
      <c r="Z269" s="569">
        <f>IFERROR(IF(Z266="",0,Z266),"0")+IFERROR(IF(Z267="",0,Z267),"0")+IFERROR(IF(Z268="",0,Z268),"0")</f>
        <v>0.87234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320</v>
      </c>
      <c r="Y270" s="569">
        <f>IFERROR(SUM(Y266:Y268),"0")</f>
        <v>321.60000000000002</v>
      </c>
      <c r="Z270" s="37"/>
      <c r="AA270" s="570"/>
      <c r="AB270" s="570"/>
      <c r="AC270" s="570"/>
    </row>
    <row r="271" spans="1:68" ht="16.5" hidden="1" customHeight="1" x14ac:dyDescent="0.25">
      <c r="A271" s="587" t="s">
        <v>439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440</v>
      </c>
      <c r="B273" s="54" t="s">
        <v>441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443</v>
      </c>
      <c r="B277" s="54" t="s">
        <v>444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446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447</v>
      </c>
      <c r="B282" s="54" t="s">
        <v>448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451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452</v>
      </c>
      <c r="B287" s="54" t="s">
        <v>453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455</v>
      </c>
      <c r="B288" s="54" t="s">
        <v>456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455</v>
      </c>
      <c r="B289" s="54" t="s">
        <v>460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105</v>
      </c>
      <c r="Y300" s="568">
        <f t="shared" si="53"/>
        <v>105</v>
      </c>
      <c r="Z300" s="36">
        <f>IFERROR(IF(Y300=0,"",ROUNDUP(Y300/H300,0)*0.00502),"")</f>
        <v>0.251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110.00000000000001</v>
      </c>
      <c r="BN300" s="64">
        <f t="shared" si="55"/>
        <v>110.00000000000001</v>
      </c>
      <c r="BO300" s="64">
        <f t="shared" si="56"/>
        <v>0.21367521367521369</v>
      </c>
      <c r="BP300" s="64">
        <f t="shared" si="57"/>
        <v>0.21367521367521369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50</v>
      </c>
      <c r="Y303" s="569">
        <f>IFERROR(Y296/H296,"0")+IFERROR(Y297/H297,"0")+IFERROR(Y298/H298,"0")+IFERROR(Y299/H299,"0")+IFERROR(Y300/H300,"0")+IFERROR(Y301/H301,"0")+IFERROR(Y302/H302,"0")</f>
        <v>50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0.251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105</v>
      </c>
      <c r="Y304" s="569">
        <f>IFERROR(SUM(Y296:Y302),"0")</f>
        <v>105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172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20</v>
      </c>
      <c r="Y314" s="568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200</v>
      </c>
      <c r="Y315" s="568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50</v>
      </c>
      <c r="Y316" s="568">
        <f>IFERROR(IF(X316="",0,CEILING((X316/$H316),1)*$H316),"")</f>
        <v>50.400000000000006</v>
      </c>
      <c r="Z316" s="36">
        <f>IFERROR(IF(Y316=0,"",ROUNDUP(Y316/H316,0)*0.01898),"")</f>
        <v>0.11388000000000001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53.089285714285715</v>
      </c>
      <c r="BN316" s="64">
        <f>IFERROR(Y316*I316/H316,"0")</f>
        <v>53.514000000000003</v>
      </c>
      <c r="BO316" s="64">
        <f>IFERROR(1/J316*(X316/H316),"0")</f>
        <v>9.3005952380952384E-2</v>
      </c>
      <c r="BP316" s="64">
        <f>IFERROR(1/J316*(Y316/H316),"0")</f>
        <v>9.375E-2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33.974358974358978</v>
      </c>
      <c r="Y317" s="569">
        <f>IFERROR(Y314/H314,"0")+IFERROR(Y315/H315,"0")+IFERROR(Y316/H316,"0")</f>
        <v>35</v>
      </c>
      <c r="Z317" s="569">
        <f>IFERROR(IF(Z314="",0,Z314),"0")+IFERROR(IF(Z315="",0,Z315),"0")+IFERROR(IF(Z316="",0,Z316),"0")</f>
        <v>0.6643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270</v>
      </c>
      <c r="Y318" s="569">
        <f>IFERROR(SUM(Y314:Y316),"0")</f>
        <v>278.39999999999998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735</v>
      </c>
      <c r="Y335" s="568">
        <f>IFERROR(IF(X335="",0,CEILING((X335/$H335),1)*$H335),"")</f>
        <v>735</v>
      </c>
      <c r="Z335" s="36">
        <f>IFERROR(IF(Y335=0,"",ROUNDUP(Y335/H335,0)*0.00651),"")</f>
        <v>2.2785000000000002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823.19999999999982</v>
      </c>
      <c r="BN335" s="64">
        <f>IFERROR(Y335*I335/H335,"0")</f>
        <v>823.19999999999982</v>
      </c>
      <c r="BO335" s="64">
        <f>IFERROR(1/J335*(X335/H335),"0")</f>
        <v>1.9230769230769231</v>
      </c>
      <c r="BP335" s="64">
        <f>IFERROR(1/J335*(Y335/H335),"0")</f>
        <v>1.9230769230769231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385</v>
      </c>
      <c r="Y336" s="568">
        <f>IFERROR(IF(X336="",0,CEILING((X336/$H336),1)*$H336),"")</f>
        <v>386.40000000000003</v>
      </c>
      <c r="Z336" s="36">
        <f>IFERROR(IF(Y336=0,"",ROUNDUP(Y336/H336,0)*0.00651),"")</f>
        <v>1.19784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428.99999999999994</v>
      </c>
      <c r="BN336" s="64">
        <f>IFERROR(Y336*I336/H336,"0")</f>
        <v>430.56</v>
      </c>
      <c r="BO336" s="64">
        <f>IFERROR(1/J336*(X336/H336),"0")</f>
        <v>1.0073260073260073</v>
      </c>
      <c r="BP336" s="64">
        <f>IFERROR(1/J336*(Y336/H336),"0")</f>
        <v>1.0109890109890112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533.33333333333326</v>
      </c>
      <c r="Y337" s="569">
        <f>IFERROR(Y334/H334,"0")+IFERROR(Y335/H335,"0")+IFERROR(Y336/H336,"0")</f>
        <v>534</v>
      </c>
      <c r="Z337" s="569">
        <f>IFERROR(IF(Z334="",0,Z334),"0")+IFERROR(IF(Z335="",0,Z335),"0")+IFERROR(IF(Z336="",0,Z336),"0")</f>
        <v>3.4763400000000004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1120</v>
      </c>
      <c r="Y338" s="569">
        <f>IFERROR(SUM(Y334:Y336),"0")</f>
        <v>1121.4000000000001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1400</v>
      </c>
      <c r="Y342" s="568">
        <f t="shared" ref="Y342:Y348" si="58">IFERROR(IF(X342="",0,CEILING((X342/$H342),1)*$H342),"")</f>
        <v>1410</v>
      </c>
      <c r="Z342" s="36">
        <f>IFERROR(IF(Y342=0,"",ROUNDUP(Y342/H342,0)*0.02175),"")</f>
        <v>2.0444999999999998</v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1444.8</v>
      </c>
      <c r="BN342" s="64">
        <f t="shared" ref="BN342:BN348" si="60">IFERROR(Y342*I342/H342,"0")</f>
        <v>1455.12</v>
      </c>
      <c r="BO342" s="64">
        <f t="shared" ref="BO342:BO348" si="61">IFERROR(1/J342*(X342/H342),"0")</f>
        <v>1.9444444444444442</v>
      </c>
      <c r="BP342" s="64">
        <f t="shared" ref="BP342:BP348" si="62">IFERROR(1/J342*(Y342/H342),"0")</f>
        <v>1.9583333333333333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800</v>
      </c>
      <c r="Y343" s="568">
        <f t="shared" si="58"/>
        <v>810</v>
      </c>
      <c r="Z343" s="36">
        <f>IFERROR(IF(Y343=0,"",ROUNDUP(Y343/H343,0)*0.02175),"")</f>
        <v>1.1744999999999999</v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825.6</v>
      </c>
      <c r="BN343" s="64">
        <f t="shared" si="60"/>
        <v>835.92000000000007</v>
      </c>
      <c r="BO343" s="64">
        <f t="shared" si="61"/>
        <v>1.1111111111111112</v>
      </c>
      <c r="BP343" s="64">
        <f t="shared" si="62"/>
        <v>1.125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350</v>
      </c>
      <c r="Y344" s="568">
        <f t="shared" si="58"/>
        <v>360</v>
      </c>
      <c r="Z344" s="36">
        <f>IFERROR(IF(Y344=0,"",ROUNDUP(Y344/H344,0)*0.02175),"")</f>
        <v>0.52200000000000002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361.2</v>
      </c>
      <c r="BN344" s="64">
        <f t="shared" si="60"/>
        <v>371.52000000000004</v>
      </c>
      <c r="BO344" s="64">
        <f t="shared" si="61"/>
        <v>0.48611111111111105</v>
      </c>
      <c r="BP344" s="64">
        <f t="shared" si="62"/>
        <v>0.5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2000</v>
      </c>
      <c r="Y345" s="568">
        <f t="shared" si="58"/>
        <v>2010</v>
      </c>
      <c r="Z345" s="36">
        <f>IFERROR(IF(Y345=0,"",ROUNDUP(Y345/H345,0)*0.02175),"")</f>
        <v>2.9144999999999999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2064</v>
      </c>
      <c r="BN345" s="64">
        <f t="shared" si="60"/>
        <v>2074.3200000000002</v>
      </c>
      <c r="BO345" s="64">
        <f t="shared" si="61"/>
        <v>2.7777777777777777</v>
      </c>
      <c r="BP345" s="64">
        <f t="shared" si="62"/>
        <v>2.7916666666666665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303.33333333333337</v>
      </c>
      <c r="Y349" s="569">
        <f>IFERROR(Y342/H342,"0")+IFERROR(Y343/H343,"0")+IFERROR(Y344/H344,"0")+IFERROR(Y345/H345,"0")+IFERROR(Y346/H346,"0")+IFERROR(Y347/H347,"0")+IFERROR(Y348/H348,"0")</f>
        <v>306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6.6555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4550</v>
      </c>
      <c r="Y350" s="569">
        <f>IFERROR(SUM(Y342:Y348),"0")</f>
        <v>4590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137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1400</v>
      </c>
      <c r="Y352" s="568">
        <f>IFERROR(IF(X352="",0,CEILING((X352/$H352),1)*$H352),"")</f>
        <v>1410</v>
      </c>
      <c r="Z352" s="36">
        <f>IFERROR(IF(Y352=0,"",ROUNDUP(Y352/H352,0)*0.02175),"")</f>
        <v>2.0444999999999998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1444.8</v>
      </c>
      <c r="BN352" s="64">
        <f>IFERROR(Y352*I352/H352,"0")</f>
        <v>1455.12</v>
      </c>
      <c r="BO352" s="64">
        <f>IFERROR(1/J352*(X352/H352),"0")</f>
        <v>1.9444444444444442</v>
      </c>
      <c r="BP352" s="64">
        <f>IFERROR(1/J352*(Y352/H352),"0")</f>
        <v>1.9583333333333333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8</v>
      </c>
      <c r="Y353" s="568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95.333333333333329</v>
      </c>
      <c r="Y354" s="569">
        <f>IFERROR(Y352/H352,"0")+IFERROR(Y353/H353,"0")</f>
        <v>96</v>
      </c>
      <c r="Z354" s="569">
        <f>IFERROR(IF(Z352="",0,Z352),"0")+IFERROR(IF(Z353="",0,Z353),"0")</f>
        <v>2.0625399999999998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1408</v>
      </c>
      <c r="Y355" s="569">
        <f>IFERROR(SUM(Y352:Y353),"0")</f>
        <v>1418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30</v>
      </c>
      <c r="Y358" s="568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3.3333333333333335</v>
      </c>
      <c r="Y359" s="569">
        <f>IFERROR(Y357/H357,"0")+IFERROR(Y358/H358,"0")</f>
        <v>4</v>
      </c>
      <c r="Z359" s="569">
        <f>IFERROR(IF(Z357="",0,Z357),"0")+IFERROR(IF(Z358="",0,Z358),"0")</f>
        <v>7.5920000000000001E-2</v>
      </c>
      <c r="AA359" s="570"/>
      <c r="AB359" s="570"/>
      <c r="AC359" s="570"/>
    </row>
    <row r="360" spans="1:68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30</v>
      </c>
      <c r="Y360" s="569">
        <f>IFERROR(SUM(Y357:Y358),"0")</f>
        <v>36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172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50</v>
      </c>
      <c r="Y362" s="568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5.5555555555555554</v>
      </c>
      <c r="Y363" s="569">
        <f>IFERROR(Y362/H362,"0")</f>
        <v>6</v>
      </c>
      <c r="Z363" s="569">
        <f>IFERROR(IF(Z362="",0,Z362),"0")</f>
        <v>0.11388000000000001</v>
      </c>
      <c r="AA363" s="570"/>
      <c r="AB363" s="570"/>
      <c r="AC363" s="570"/>
    </row>
    <row r="364" spans="1:68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50</v>
      </c>
      <c r="Y364" s="569">
        <f>IFERROR(SUM(Y362:Y362),"0")</f>
        <v>54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30</v>
      </c>
      <c r="Y378" s="56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3.3333333333333335</v>
      </c>
      <c r="Y380" s="569">
        <f>IFERROR(Y378/H378,"0")+IFERROR(Y379/H379,"0")</f>
        <v>4</v>
      </c>
      <c r="Z380" s="569">
        <f>IFERROR(IF(Z378="",0,Z378),"0")+IFERROR(IF(Z379="",0,Z379),"0")</f>
        <v>7.5920000000000001E-2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30</v>
      </c>
      <c r="Y381" s="569">
        <f>IFERROR(SUM(Y378:Y379),"0")</f>
        <v>36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172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35</v>
      </c>
      <c r="Y394" s="568">
        <f t="shared" si="63"/>
        <v>35.700000000000003</v>
      </c>
      <c r="Z394" s="36">
        <f t="shared" si="68"/>
        <v>8.5339999999999999E-2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37.166666666666664</v>
      </c>
      <c r="BN394" s="64">
        <f t="shared" si="65"/>
        <v>37.910000000000004</v>
      </c>
      <c r="BO394" s="64">
        <f t="shared" si="66"/>
        <v>7.1225071225071226E-2</v>
      </c>
      <c r="BP394" s="64">
        <f t="shared" si="67"/>
        <v>7.2649572649572655E-2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21</v>
      </c>
      <c r="Y395" s="568">
        <f t="shared" si="63"/>
        <v>21</v>
      </c>
      <c r="Z395" s="36">
        <f t="shared" si="68"/>
        <v>5.0200000000000002E-2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22.299999999999997</v>
      </c>
      <c r="BN395" s="64">
        <f t="shared" si="65"/>
        <v>22.299999999999997</v>
      </c>
      <c r="BO395" s="64">
        <f t="shared" si="66"/>
        <v>4.2735042735042736E-2</v>
      </c>
      <c r="BP395" s="64">
        <f t="shared" si="67"/>
        <v>4.2735042735042736E-2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42</v>
      </c>
      <c r="Y397" s="568">
        <f t="shared" si="63"/>
        <v>42</v>
      </c>
      <c r="Z397" s="36">
        <f t="shared" si="68"/>
        <v>0.1004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44.599999999999994</v>
      </c>
      <c r="BN397" s="64">
        <f t="shared" si="65"/>
        <v>44.599999999999994</v>
      </c>
      <c r="BO397" s="64">
        <f t="shared" si="66"/>
        <v>8.5470085470085472E-2</v>
      </c>
      <c r="BP397" s="64">
        <f t="shared" si="67"/>
        <v>8.5470085470085472E-2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46.666666666666664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47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0.23593999999999998</v>
      </c>
      <c r="AA399" s="570"/>
      <c r="AB399" s="570"/>
      <c r="AC399" s="570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98</v>
      </c>
      <c r="Y400" s="569">
        <f>IFERROR(SUM(Y389:Y398),"0")</f>
        <v>98.7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137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7</v>
      </c>
      <c r="Y416" s="568">
        <f>IFERROR(IF(X416="",0,CEILING((X416/$H416),1)*$H416),"")</f>
        <v>8.4</v>
      </c>
      <c r="Z416" s="36">
        <f>IFERROR(IF(Y416=0,"",ROUNDUP(Y416/H416,0)*0.00502),"")</f>
        <v>2.0080000000000001E-2</v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7.4333333333333327</v>
      </c>
      <c r="BN416" s="64">
        <f>IFERROR(Y416*I416/H416,"0")</f>
        <v>8.92</v>
      </c>
      <c r="BO416" s="64">
        <f>IFERROR(1/J416*(X416/H416),"0")</f>
        <v>1.4245014245014245E-2</v>
      </c>
      <c r="BP416" s="64">
        <f>IFERROR(1/J416*(Y416/H416),"0")</f>
        <v>1.7094017094017096E-2</v>
      </c>
    </row>
    <row r="417" spans="1:68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3.333333333333333</v>
      </c>
      <c r="Y417" s="569">
        <f>IFERROR(Y413/H413,"0")+IFERROR(Y414/H414,"0")+IFERROR(Y415/H415,"0")+IFERROR(Y416/H416,"0")</f>
        <v>4</v>
      </c>
      <c r="Z417" s="569">
        <f>IFERROR(IF(Z413="",0,Z413),"0")+IFERROR(IF(Z414="",0,Z414),"0")+IFERROR(IF(Z415="",0,Z415),"0")+IFERROR(IF(Z416="",0,Z416),"0")</f>
        <v>2.0080000000000001E-2</v>
      </c>
      <c r="AA417" s="570"/>
      <c r="AB417" s="570"/>
      <c r="AC417" s="570"/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7</v>
      </c>
      <c r="Y418" s="569">
        <f>IFERROR(SUM(Y413:Y416),"0")</f>
        <v>8.4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40</v>
      </c>
      <c r="Y421" s="56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33.333333333333336</v>
      </c>
      <c r="Y422" s="569">
        <f>IFERROR(Y421/H421,"0")</f>
        <v>34</v>
      </c>
      <c r="Z422" s="569">
        <f>IFERROR(IF(Z421="",0,Z421),"0")</f>
        <v>0.22134000000000001</v>
      </c>
      <c r="AA422" s="570"/>
      <c r="AB422" s="570"/>
      <c r="AC422" s="570"/>
    </row>
    <row r="423" spans="1:68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40</v>
      </c>
      <c r="Y423" s="569">
        <f>IFERROR(SUM(Y421:Y421),"0")</f>
        <v>40.799999999999997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140</v>
      </c>
      <c r="Y432" s="568">
        <f t="shared" ref="Y432:Y446" si="69">IFERROR(IF(X432="",0,CEILING((X432/$H432),1)*$H432),"")</f>
        <v>142.56</v>
      </c>
      <c r="Z432" s="36">
        <f t="shared" ref="Z432:Z438" si="70">IFERROR(IF(Y432=0,"",ROUNDUP(Y432/H432,0)*0.01196),"")</f>
        <v>0.32291999999999998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149.54545454545453</v>
      </c>
      <c r="BN432" s="64">
        <f t="shared" ref="BN432:BN446" si="72">IFERROR(Y432*I432/H432,"0")</f>
        <v>152.27999999999997</v>
      </c>
      <c r="BO432" s="64">
        <f t="shared" ref="BO432:BO446" si="73">IFERROR(1/J432*(X432/H432),"0")</f>
        <v>0.25495337995337997</v>
      </c>
      <c r="BP432" s="64">
        <f t="shared" ref="BP432:BP446" si="74">IFERROR(1/J432*(Y432/H432),"0")</f>
        <v>0.25961538461538464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50</v>
      </c>
      <c r="Y434" s="568">
        <f t="shared" si="69"/>
        <v>52.800000000000004</v>
      </c>
      <c r="Z434" s="36">
        <f t="shared" si="70"/>
        <v>0.1196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53.409090909090907</v>
      </c>
      <c r="BN434" s="64">
        <f t="shared" si="72"/>
        <v>56.400000000000006</v>
      </c>
      <c r="BO434" s="64">
        <f t="shared" si="73"/>
        <v>9.1054778554778545E-2</v>
      </c>
      <c r="BP434" s="64">
        <f t="shared" si="74"/>
        <v>9.6153846153846159E-2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150</v>
      </c>
      <c r="Y437" s="568">
        <f t="shared" si="69"/>
        <v>153.12</v>
      </c>
      <c r="Z437" s="36">
        <f t="shared" si="70"/>
        <v>0.34683999999999998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160.22727272727272</v>
      </c>
      <c r="BN437" s="64">
        <f t="shared" si="72"/>
        <v>163.56</v>
      </c>
      <c r="BO437" s="64">
        <f t="shared" si="73"/>
        <v>0.27316433566433568</v>
      </c>
      <c r="BP437" s="64">
        <f t="shared" si="74"/>
        <v>0.27884615384615385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144</v>
      </c>
      <c r="Y440" s="568">
        <f t="shared" si="69"/>
        <v>144</v>
      </c>
      <c r="Z440" s="36">
        <f>IFERROR(IF(Y440=0,"",ROUNDUP(Y440/H440,0)*0.00902),"")</f>
        <v>0.36080000000000001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152.4</v>
      </c>
      <c r="BN440" s="64">
        <f t="shared" si="72"/>
        <v>152.4</v>
      </c>
      <c r="BO440" s="64">
        <f t="shared" si="73"/>
        <v>0.30303030303030304</v>
      </c>
      <c r="BP440" s="64">
        <f t="shared" si="74"/>
        <v>0.30303030303030304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180</v>
      </c>
      <c r="Y445" s="568">
        <f t="shared" si="69"/>
        <v>180</v>
      </c>
      <c r="Z445" s="36">
        <f>IFERROR(IF(Y445=0,"",ROUNDUP(Y445/H445,0)*0.00902),"")</f>
        <v>0.45100000000000001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190.49999999999997</v>
      </c>
      <c r="BN445" s="64">
        <f t="shared" si="72"/>
        <v>190.49999999999997</v>
      </c>
      <c r="BO445" s="64">
        <f t="shared" si="73"/>
        <v>0.37878787878787878</v>
      </c>
      <c r="BP445" s="64">
        <f t="shared" si="74"/>
        <v>0.37878787878787878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154.39393939393938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156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1.6011600000000001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664</v>
      </c>
      <c r="Y448" s="569">
        <f>IFERROR(SUM(Y432:Y446),"0")</f>
        <v>672.48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137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100</v>
      </c>
      <c r="Y450" s="568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18.939393939393938</v>
      </c>
      <c r="Y453" s="569">
        <f>IFERROR(Y450/H450,"0")+IFERROR(Y451/H451,"0")+IFERROR(Y452/H452,"0")</f>
        <v>19</v>
      </c>
      <c r="Z453" s="569">
        <f>IFERROR(IF(Z450="",0,Z450),"0")+IFERROR(IF(Z451="",0,Z451),"0")+IFERROR(IF(Z452="",0,Z452),"0")</f>
        <v>0.22724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100</v>
      </c>
      <c r="Y454" s="569">
        <f>IFERROR(SUM(Y450:Y452),"0")</f>
        <v>100.32000000000001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40</v>
      </c>
      <c r="Y456" s="568">
        <f t="shared" ref="Y456:Y462" si="75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42.727272727272727</v>
      </c>
      <c r="BN456" s="64">
        <f t="shared" ref="BN456:BN462" si="77">IFERROR(Y456*I456/H456,"0")</f>
        <v>45.12</v>
      </c>
      <c r="BO456" s="64">
        <f t="shared" ref="BO456:BO462" si="78">IFERROR(1/J456*(X456/H456),"0")</f>
        <v>7.2843822843822847E-2</v>
      </c>
      <c r="BP456" s="64">
        <f t="shared" ref="BP456:BP462" si="79">IFERROR(1/J456*(Y456/H456),"0")</f>
        <v>7.6923076923076927E-2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40</v>
      </c>
      <c r="Y457" s="568">
        <f t="shared" si="75"/>
        <v>42.24</v>
      </c>
      <c r="Z457" s="36">
        <f>IFERROR(IF(Y457=0,"",ROUNDUP(Y457/H457,0)*0.01196),"")</f>
        <v>9.5680000000000001E-2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42.727272727272727</v>
      </c>
      <c r="BN457" s="64">
        <f t="shared" si="77"/>
        <v>45.12</v>
      </c>
      <c r="BO457" s="64">
        <f t="shared" si="78"/>
        <v>7.2843822843822847E-2</v>
      </c>
      <c r="BP457" s="64">
        <f t="shared" si="79"/>
        <v>7.6923076923076927E-2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100</v>
      </c>
      <c r="Y458" s="568">
        <f t="shared" si="75"/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106.81818181818181</v>
      </c>
      <c r="BN458" s="64">
        <f t="shared" si="77"/>
        <v>107.16</v>
      </c>
      <c r="BO458" s="64">
        <f t="shared" si="78"/>
        <v>0.18210955710955709</v>
      </c>
      <c r="BP458" s="64">
        <f t="shared" si="79"/>
        <v>0.18269230769230771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1">
        <v>4680115882072</v>
      </c>
      <c r="E459" s="572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60</v>
      </c>
      <c r="Y459" s="568">
        <f t="shared" si="75"/>
        <v>62.4</v>
      </c>
      <c r="Z459" s="36">
        <f>IFERROR(IF(Y459=0,"",ROUNDUP(Y459/H459,0)*0.00902),"")</f>
        <v>0.11726</v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86.625</v>
      </c>
      <c r="BN459" s="64">
        <f t="shared" si="77"/>
        <v>90.089999999999989</v>
      </c>
      <c r="BO459" s="64">
        <f t="shared" si="78"/>
        <v>9.4696969696969696E-2</v>
      </c>
      <c r="BP459" s="64">
        <f t="shared" si="79"/>
        <v>9.8484848484848481E-2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4301031351</v>
      </c>
      <c r="D460" s="571">
        <v>4680115882072</v>
      </c>
      <c r="E460" s="572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18</v>
      </c>
      <c r="Y461" s="568">
        <f t="shared" si="75"/>
        <v>19.2</v>
      </c>
      <c r="Z461" s="36">
        <f>IFERROR(IF(Y461=0,"",ROUNDUP(Y461/H461,0)*0.00902),"")</f>
        <v>3.6080000000000001E-2</v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25.087500000000002</v>
      </c>
      <c r="BN461" s="64">
        <f t="shared" si="77"/>
        <v>26.76</v>
      </c>
      <c r="BO461" s="64">
        <f t="shared" si="78"/>
        <v>2.8409090909090912E-2</v>
      </c>
      <c r="BP461" s="64">
        <f t="shared" si="79"/>
        <v>3.0303030303030304E-2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120</v>
      </c>
      <c r="Y462" s="568">
        <f t="shared" si="75"/>
        <v>120</v>
      </c>
      <c r="Z462" s="36">
        <f>IFERROR(IF(Y462=0,"",ROUNDUP(Y462/H462,0)*0.00902),"")</f>
        <v>0.22550000000000001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167.25000000000003</v>
      </c>
      <c r="BN462" s="64">
        <f t="shared" si="77"/>
        <v>167.25000000000003</v>
      </c>
      <c r="BO462" s="64">
        <f t="shared" si="78"/>
        <v>0.18939393939393939</v>
      </c>
      <c r="BP462" s="64">
        <f t="shared" si="79"/>
        <v>0.18939393939393939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75.340909090909093</v>
      </c>
      <c r="Y463" s="569">
        <f>IFERROR(Y456/H456,"0")+IFERROR(Y457/H457,"0")+IFERROR(Y458/H458,"0")+IFERROR(Y459/H459,"0")+IFERROR(Y460/H460,"0")+IFERROR(Y461/H461,"0")+IFERROR(Y462/H462,"0")</f>
        <v>77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0.79744000000000004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378</v>
      </c>
      <c r="Y464" s="569">
        <f>IFERROR(SUM(Y456:Y462),"0")</f>
        <v>386.40000000000003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20</v>
      </c>
      <c r="Y476" s="568">
        <f>IFERROR(IF(X476="",0,CEILING((X476/$H476),1)*$H476),"")</f>
        <v>24</v>
      </c>
      <c r="Z476" s="36">
        <f>IFERROR(IF(Y476=0,"",ROUNDUP(Y476/H476,0)*0.01898),"")</f>
        <v>3.7960000000000001E-2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20.725000000000001</v>
      </c>
      <c r="BN476" s="64">
        <f>IFERROR(Y476*I476/H476,"0")</f>
        <v>24.87</v>
      </c>
      <c r="BO476" s="64">
        <f>IFERROR(1/J476*(X476/H476),"0")</f>
        <v>2.6041666666666668E-2</v>
      </c>
      <c r="BP476" s="64">
        <f>IFERROR(1/J476*(Y476/H476),"0")</f>
        <v>3.125E-2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1.6666666666666667</v>
      </c>
      <c r="Y478" s="569">
        <f>IFERROR(Y474/H474,"0")+IFERROR(Y475/H475,"0")+IFERROR(Y476/H476,"0")+IFERROR(Y477/H477,"0")</f>
        <v>2</v>
      </c>
      <c r="Z478" s="569">
        <f>IFERROR(IF(Z474="",0,Z474),"0")+IFERROR(IF(Z475="",0,Z475),"0")+IFERROR(IF(Z476="",0,Z476),"0")+IFERROR(IF(Z477="",0,Z477),"0")</f>
        <v>3.7960000000000001E-2</v>
      </c>
      <c r="AA478" s="570"/>
      <c r="AB478" s="570"/>
      <c r="AC478" s="570"/>
    </row>
    <row r="479" spans="1:68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20</v>
      </c>
      <c r="Y479" s="569">
        <f>IFERROR(SUM(Y474:Y477),"0")</f>
        <v>24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137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1100</v>
      </c>
      <c r="Y493" s="568">
        <f>IFERROR(IF(X493="",0,CEILING((X493/$H493),1)*$H493),"")</f>
        <v>1107</v>
      </c>
      <c r="Z493" s="36">
        <f>IFERROR(IF(Y493=0,"",ROUNDUP(Y493/H493,0)*0.01898),"")</f>
        <v>2.3345400000000001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1163.4333333333334</v>
      </c>
      <c r="BN493" s="64">
        <f>IFERROR(Y493*I493/H493,"0")</f>
        <v>1170.837</v>
      </c>
      <c r="BO493" s="64">
        <f>IFERROR(1/J493*(X493/H493),"0")</f>
        <v>1.9097222222222223</v>
      </c>
      <c r="BP493" s="64">
        <f>IFERROR(1/J493*(Y493/H493),"0")</f>
        <v>1.921875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122.22222222222223</v>
      </c>
      <c r="Y495" s="569">
        <f>IFERROR(Y493/H493,"0")+IFERROR(Y494/H494,"0")</f>
        <v>123</v>
      </c>
      <c r="Z495" s="569">
        <f>IFERROR(IF(Z493="",0,Z493),"0")+IFERROR(IF(Z494="",0,Z494),"0")</f>
        <v>2.3345400000000001</v>
      </c>
      <c r="AA495" s="570"/>
      <c r="AB495" s="570"/>
      <c r="AC495" s="570"/>
    </row>
    <row r="496" spans="1:68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1100</v>
      </c>
      <c r="Y496" s="569">
        <f>IFERROR(SUM(Y493:Y494),"0")</f>
        <v>1107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172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137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17442.599999999999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17626.34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18517.947030986248</v>
      </c>
      <c r="Y508" s="569">
        <f>IFERROR(SUM(BN22:BN504),"0")</f>
        <v>18712.684999999998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31</v>
      </c>
      <c r="Y509" s="38">
        <f>ROUNDUP(SUM(BP22:BP504),0)</f>
        <v>31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19292.947030986248</v>
      </c>
      <c r="Y510" s="569">
        <f>GrossWeightTotalR+PalletQtyTotalR*25</f>
        <v>19487.684999999998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3491.7675613020447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3518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35.580940000000005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256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179</v>
      </c>
      <c r="F515" s="591" t="s">
        <v>202</v>
      </c>
      <c r="G515" s="591" t="s">
        <v>235</v>
      </c>
      <c r="H515" s="591" t="s">
        <v>101</v>
      </c>
      <c r="I515" s="591" t="s">
        <v>257</v>
      </c>
      <c r="J515" s="591" t="s">
        <v>297</v>
      </c>
      <c r="K515" s="591" t="s">
        <v>358</v>
      </c>
      <c r="L515" s="591" t="s">
        <v>400</v>
      </c>
      <c r="M515" s="591" t="s">
        <v>416</v>
      </c>
      <c r="N515" s="565"/>
      <c r="O515" s="591" t="s">
        <v>429</v>
      </c>
      <c r="P515" s="591" t="s">
        <v>439</v>
      </c>
      <c r="Q515" s="591" t="s">
        <v>446</v>
      </c>
      <c r="R515" s="591" t="s">
        <v>451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565.20000000000005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1251.6000000000001</v>
      </c>
      <c r="E517" s="46">
        <f>IFERROR(Y89*1,"0")+IFERROR(Y90*1,"0")+IFERROR(Y91*1,"0")+IFERROR(Y95*1,"0")+IFERROR(Y96*1,"0")+IFERROR(Y97*1,"0")+IFERROR(Y98*1,"0")+IFERROR(Y99*1,"0")+IFERROR(Y100*1,"0")</f>
        <v>1136.7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1459.8</v>
      </c>
      <c r="G517" s="46">
        <f>IFERROR(Y131*1,"0")+IFERROR(Y132*1,"0")+IFERROR(Y136*1,"0")+IFERROR(Y137*1,"0")</f>
        <v>86.56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564.4799999999999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1843.5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320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321.60000000000002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383.4</v>
      </c>
      <c r="S517" s="46">
        <f>IFERROR(Y334*1,"0")+IFERROR(Y335*1,"0")+IFERROR(Y336*1,"0")</f>
        <v>1121.4000000000001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6098</v>
      </c>
      <c r="U517" s="46">
        <f>IFERROR(Y367*1,"0")+IFERROR(Y368*1,"0")+IFERROR(Y369*1,"0")+IFERROR(Y370*1,"0")+IFERROR(Y374*1,"0")+IFERROR(Y378*1,"0")+IFERROR(Y379*1,"0")+IFERROR(Y383*1,"0")</f>
        <v>36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98.7</v>
      </c>
      <c r="W517" s="46">
        <f>IFERROR(Y408*1,"0")+IFERROR(Y409*1,"0")+IFERROR(Y413*1,"0")+IFERROR(Y414*1,"0")+IFERROR(Y415*1,"0")+IFERROR(Y416*1,"0")</f>
        <v>8.4</v>
      </c>
      <c r="X517" s="46">
        <f>IFERROR(Y421*1,"0")</f>
        <v>40.799999999999997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1159.2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1131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20,00"/>
        <filter val="1 400,00"/>
        <filter val="1 408,00"/>
        <filter val="1,67"/>
        <filter val="100,00"/>
        <filter val="105,00"/>
        <filter val="108,52"/>
        <filter val="11,11"/>
        <filter val="12,50"/>
        <filter val="120,00"/>
        <filter val="122,22"/>
        <filter val="123,89"/>
        <filter val="133,33"/>
        <filter val="135,00"/>
        <filter val="14,00"/>
        <filter val="140,00"/>
        <filter val="144,00"/>
        <filter val="150,00"/>
        <filter val="154,39"/>
        <filter val="17 442,60"/>
        <filter val="175,00"/>
        <filter val="177,78"/>
        <filter val="18 517,95"/>
        <filter val="18,00"/>
        <filter val="18,75"/>
        <filter val="18,94"/>
        <filter val="180,00"/>
        <filter val="19 292,95"/>
        <filter val="2 000,00"/>
        <filter val="20,00"/>
        <filter val="200,00"/>
        <filter val="21,00"/>
        <filter val="215,48"/>
        <filter val="220,37"/>
        <filter val="220,74"/>
        <filter val="222,22"/>
        <filter val="235,00"/>
        <filter val="240,00"/>
        <filter val="270,00"/>
        <filter val="28,33"/>
        <filter val="3 491,77"/>
        <filter val="3,33"/>
        <filter val="3,85"/>
        <filter val="30,00"/>
        <filter val="300,00"/>
        <filter val="303,33"/>
        <filter val="308,00"/>
        <filter val="31"/>
        <filter val="32,00"/>
        <filter val="320,00"/>
        <filter val="33,33"/>
        <filter val="33,97"/>
        <filter val="347,99"/>
        <filter val="35,00"/>
        <filter val="350,00"/>
        <filter val="36,00"/>
        <filter val="360,00"/>
        <filter val="37,04"/>
        <filter val="378,00"/>
        <filter val="385,00"/>
        <filter val="39,60"/>
        <filter val="4 550,00"/>
        <filter val="40,00"/>
        <filter val="40,97"/>
        <filter val="400,00"/>
        <filter val="405,00"/>
        <filter val="42,00"/>
        <filter val="45,00"/>
        <filter val="46,67"/>
        <filter val="48,00"/>
        <filter val="49,50"/>
        <filter val="495,00"/>
        <filter val="5,56"/>
        <filter val="50,00"/>
        <filter val="533,33"/>
        <filter val="537,50"/>
        <filter val="54,00"/>
        <filter val="540,00"/>
        <filter val="560,00"/>
        <filter val="59,26"/>
        <filter val="60,00"/>
        <filter val="645,00"/>
        <filter val="664,00"/>
        <filter val="675,00"/>
        <filter val="68,00"/>
        <filter val="7,00"/>
        <filter val="720,00"/>
        <filter val="735,00"/>
        <filter val="75,34"/>
        <filter val="765,00"/>
        <filter val="784,00"/>
        <filter val="8,00"/>
        <filter val="800,00"/>
        <filter val="87,50"/>
        <filter val="95,33"/>
        <filter val="975,00"/>
        <filter val="98,00"/>
        <filter val="980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2025-07-16T11:42:59Z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