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ПОКОМ КИ филиал\Мелитополь\"/>
    </mc:Choice>
  </mc:AlternateContent>
  <xr:revisionPtr revIDLastSave="0" documentId="13_ncr:1_{435BDA13-06F4-4E3D-8B7B-3C31321958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8" i="1" l="1"/>
  <c r="AI97" i="1"/>
  <c r="AI96" i="1"/>
  <c r="AI95" i="1"/>
  <c r="AI94" i="1"/>
  <c r="AI93" i="1"/>
  <c r="AI92" i="1"/>
  <c r="AI91" i="1"/>
  <c r="AI90" i="1"/>
  <c r="AI89" i="1"/>
  <c r="AI87" i="1"/>
  <c r="AI86" i="1"/>
  <c r="AI85" i="1"/>
  <c r="AI83" i="1"/>
  <c r="AI82" i="1"/>
  <c r="AI81" i="1"/>
  <c r="AI80" i="1"/>
  <c r="AI79" i="1"/>
  <c r="AI78" i="1"/>
  <c r="AI77" i="1"/>
  <c r="AI76" i="1"/>
  <c r="AI74" i="1"/>
  <c r="AI73" i="1"/>
  <c r="AI72" i="1"/>
  <c r="AI68" i="1"/>
  <c r="AI65" i="1"/>
  <c r="AI64" i="1"/>
  <c r="AI62" i="1"/>
  <c r="AI61" i="1"/>
  <c r="AI60" i="1"/>
  <c r="AI59" i="1"/>
  <c r="AI57" i="1"/>
  <c r="AI56" i="1"/>
  <c r="AI54" i="1"/>
  <c r="AI53" i="1"/>
  <c r="AI52" i="1"/>
  <c r="AI51" i="1"/>
  <c r="AI49" i="1"/>
  <c r="AI48" i="1"/>
  <c r="AI47" i="1"/>
  <c r="AI46" i="1"/>
  <c r="AI45" i="1"/>
  <c r="AI44" i="1"/>
  <c r="AI42" i="1"/>
  <c r="AI41" i="1"/>
  <c r="AI40" i="1"/>
  <c r="AI39" i="1"/>
  <c r="AI36" i="1"/>
  <c r="AI35" i="1"/>
  <c r="AI34" i="1"/>
  <c r="AI32" i="1"/>
  <c r="AI31" i="1"/>
  <c r="AI30" i="1"/>
  <c r="AI29" i="1"/>
  <c r="AI27" i="1"/>
  <c r="AI26" i="1"/>
  <c r="AI25" i="1"/>
  <c r="AI24" i="1"/>
  <c r="AI23" i="1"/>
  <c r="AI22" i="1"/>
  <c r="AI21" i="1"/>
  <c r="AI19" i="1"/>
  <c r="AI18" i="1"/>
  <c r="AI17" i="1"/>
  <c r="AI16" i="1"/>
  <c r="AI15" i="1"/>
  <c r="AI13" i="1"/>
  <c r="AI12" i="1"/>
  <c r="AI10" i="1"/>
  <c r="AI9" i="1"/>
  <c r="AI8" i="1"/>
  <c r="AI7" i="1"/>
  <c r="AI6" i="1"/>
  <c r="AI5" i="1" l="1"/>
  <c r="AH7" i="1"/>
  <c r="AH11" i="1"/>
  <c r="AH12" i="1"/>
  <c r="AH13" i="1"/>
  <c r="AH14" i="1"/>
  <c r="AH15" i="1"/>
  <c r="AH16" i="1"/>
  <c r="AH17" i="1"/>
  <c r="AH20" i="1"/>
  <c r="AH26" i="1"/>
  <c r="AH28" i="1"/>
  <c r="AH30" i="1"/>
  <c r="AH32" i="1"/>
  <c r="AH33" i="1"/>
  <c r="AH37" i="1"/>
  <c r="AH38" i="1"/>
  <c r="AH39" i="1"/>
  <c r="AH41" i="1"/>
  <c r="AH42" i="1"/>
  <c r="AH43" i="1"/>
  <c r="AH46" i="1"/>
  <c r="AH47" i="1"/>
  <c r="AH49" i="1"/>
  <c r="AH50" i="1"/>
  <c r="AH52" i="1"/>
  <c r="AH53" i="1"/>
  <c r="AH54" i="1"/>
  <c r="AH55" i="1"/>
  <c r="AH57" i="1"/>
  <c r="AH58" i="1"/>
  <c r="AH63" i="1"/>
  <c r="AH64" i="1"/>
  <c r="AH65" i="1"/>
  <c r="AH66" i="1"/>
  <c r="AH67" i="1"/>
  <c r="AH68" i="1"/>
  <c r="AH69" i="1"/>
  <c r="AH70" i="1"/>
  <c r="AH71" i="1"/>
  <c r="AH74" i="1"/>
  <c r="AH75" i="1"/>
  <c r="AH76" i="1"/>
  <c r="AH77" i="1"/>
  <c r="AH78" i="1"/>
  <c r="AH81" i="1"/>
  <c r="AH82" i="1"/>
  <c r="AH83" i="1"/>
  <c r="AH84" i="1"/>
  <c r="AH86" i="1"/>
  <c r="AH88" i="1"/>
  <c r="AH92" i="1"/>
  <c r="AH93" i="1"/>
  <c r="AH94" i="1"/>
  <c r="AH96" i="1"/>
  <c r="AH97" i="1"/>
  <c r="AH98" i="1"/>
  <c r="M7" i="1" l="1"/>
  <c r="Q7" i="1" s="1"/>
  <c r="M8" i="1"/>
  <c r="Q8" i="1" s="1"/>
  <c r="R8" i="1" s="1"/>
  <c r="AH8" i="1" s="1"/>
  <c r="M9" i="1"/>
  <c r="Q9" i="1" s="1"/>
  <c r="M10" i="1"/>
  <c r="Q10" i="1" s="1"/>
  <c r="R10" i="1" s="1"/>
  <c r="AH10" i="1" s="1"/>
  <c r="M11" i="1"/>
  <c r="Q11" i="1" s="1"/>
  <c r="U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R18" i="1" s="1"/>
  <c r="AH18" i="1" s="1"/>
  <c r="M19" i="1"/>
  <c r="Q19" i="1" s="1"/>
  <c r="R19" i="1" s="1"/>
  <c r="AH19" i="1" s="1"/>
  <c r="M20" i="1"/>
  <c r="Q20" i="1" s="1"/>
  <c r="M21" i="1"/>
  <c r="Q21" i="1" s="1"/>
  <c r="R21" i="1" s="1"/>
  <c r="AH21" i="1" s="1"/>
  <c r="M22" i="1"/>
  <c r="Q22" i="1" s="1"/>
  <c r="R22" i="1" s="1"/>
  <c r="AH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U33" i="1" s="1"/>
  <c r="M34" i="1"/>
  <c r="Q34" i="1" s="1"/>
  <c r="R34" i="1" s="1"/>
  <c r="AH34" i="1" s="1"/>
  <c r="M35" i="1"/>
  <c r="Q35" i="1" s="1"/>
  <c r="M36" i="1"/>
  <c r="Q36" i="1" s="1"/>
  <c r="R36" i="1" s="1"/>
  <c r="AH36" i="1" s="1"/>
  <c r="M37" i="1"/>
  <c r="Q37" i="1" s="1"/>
  <c r="U37" i="1" s="1"/>
  <c r="M38" i="1"/>
  <c r="Q38" i="1" s="1"/>
  <c r="M39" i="1"/>
  <c r="Q39" i="1" s="1"/>
  <c r="M40" i="1"/>
  <c r="Q40" i="1" s="1"/>
  <c r="R40" i="1" s="1"/>
  <c r="AH40" i="1" s="1"/>
  <c r="M41" i="1"/>
  <c r="Q41" i="1" s="1"/>
  <c r="M42" i="1"/>
  <c r="Q42" i="1" s="1"/>
  <c r="M43" i="1"/>
  <c r="Q43" i="1" s="1"/>
  <c r="U43" i="1" s="1"/>
  <c r="M44" i="1"/>
  <c r="Q44" i="1" s="1"/>
  <c r="R44" i="1" s="1"/>
  <c r="AH44" i="1" s="1"/>
  <c r="M45" i="1"/>
  <c r="Q45" i="1" s="1"/>
  <c r="M46" i="1"/>
  <c r="Q46" i="1" s="1"/>
  <c r="M47" i="1"/>
  <c r="Q47" i="1" s="1"/>
  <c r="M48" i="1"/>
  <c r="Q48" i="1" s="1"/>
  <c r="R48" i="1" s="1"/>
  <c r="AH48" i="1" s="1"/>
  <c r="M49" i="1"/>
  <c r="Q49" i="1" s="1"/>
  <c r="M50" i="1"/>
  <c r="Q50" i="1" s="1"/>
  <c r="M51" i="1"/>
  <c r="Q51" i="1" s="1"/>
  <c r="R51" i="1" s="1"/>
  <c r="AH51" i="1" s="1"/>
  <c r="M52" i="1"/>
  <c r="Q52" i="1" s="1"/>
  <c r="M53" i="1"/>
  <c r="Q53" i="1" s="1"/>
  <c r="M54" i="1"/>
  <c r="Q54" i="1" s="1"/>
  <c r="M55" i="1"/>
  <c r="Q55" i="1" s="1"/>
  <c r="U55" i="1" s="1"/>
  <c r="M56" i="1"/>
  <c r="Q56" i="1" s="1"/>
  <c r="R56" i="1" s="1"/>
  <c r="AH56" i="1" s="1"/>
  <c r="M57" i="1"/>
  <c r="Q57" i="1" s="1"/>
  <c r="M58" i="1"/>
  <c r="Q58" i="1" s="1"/>
  <c r="M59" i="1"/>
  <c r="Q59" i="1" s="1"/>
  <c r="M60" i="1"/>
  <c r="Q60" i="1" s="1"/>
  <c r="R60" i="1" s="1"/>
  <c r="AH60" i="1" s="1"/>
  <c r="M61" i="1"/>
  <c r="Q61" i="1" s="1"/>
  <c r="M62" i="1"/>
  <c r="Q62" i="1" s="1"/>
  <c r="R62" i="1" s="1"/>
  <c r="AH62" i="1" s="1"/>
  <c r="M63" i="1"/>
  <c r="Q63" i="1" s="1"/>
  <c r="U63" i="1" s="1"/>
  <c r="M64" i="1"/>
  <c r="Q64" i="1" s="1"/>
  <c r="M65" i="1"/>
  <c r="Q65" i="1" s="1"/>
  <c r="M66" i="1"/>
  <c r="Q66" i="1" s="1"/>
  <c r="M67" i="1"/>
  <c r="Q67" i="1" s="1"/>
  <c r="U67" i="1" s="1"/>
  <c r="M68" i="1"/>
  <c r="Q68" i="1" s="1"/>
  <c r="M69" i="1"/>
  <c r="Q69" i="1" s="1"/>
  <c r="U69" i="1" s="1"/>
  <c r="M70" i="1"/>
  <c r="Q70" i="1" s="1"/>
  <c r="M71" i="1"/>
  <c r="Q71" i="1" s="1"/>
  <c r="U71" i="1" s="1"/>
  <c r="M72" i="1"/>
  <c r="Q72" i="1" s="1"/>
  <c r="M73" i="1"/>
  <c r="Q73" i="1" s="1"/>
  <c r="M74" i="1"/>
  <c r="Q74" i="1" s="1"/>
  <c r="M75" i="1"/>
  <c r="Q75" i="1" s="1"/>
  <c r="U75" i="1" s="1"/>
  <c r="M76" i="1"/>
  <c r="Q76" i="1" s="1"/>
  <c r="M77" i="1"/>
  <c r="Q77" i="1" s="1"/>
  <c r="M78" i="1"/>
  <c r="Q78" i="1" s="1"/>
  <c r="M79" i="1"/>
  <c r="Q79" i="1" s="1"/>
  <c r="R79" i="1" s="1"/>
  <c r="AH79" i="1" s="1"/>
  <c r="M80" i="1"/>
  <c r="Q80" i="1" s="1"/>
  <c r="R80" i="1" s="1"/>
  <c r="AH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R90" i="1" s="1"/>
  <c r="AH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6" i="1"/>
  <c r="Q6" i="1" s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F5" i="1"/>
  <c r="E5" i="1"/>
  <c r="R72" i="1" l="1"/>
  <c r="AH72" i="1" s="1"/>
  <c r="R24" i="1"/>
  <c r="AH24" i="1" s="1"/>
  <c r="V6" i="1"/>
  <c r="R6" i="1"/>
  <c r="AH6" i="1" s="1"/>
  <c r="R95" i="1"/>
  <c r="AH95" i="1" s="1"/>
  <c r="R91" i="1"/>
  <c r="AH91" i="1" s="1"/>
  <c r="R89" i="1"/>
  <c r="AH89" i="1" s="1"/>
  <c r="R87" i="1"/>
  <c r="AH87" i="1" s="1"/>
  <c r="R85" i="1"/>
  <c r="AH85" i="1" s="1"/>
  <c r="R73" i="1"/>
  <c r="AH73" i="1" s="1"/>
  <c r="R61" i="1"/>
  <c r="AH61" i="1" s="1"/>
  <c r="R59" i="1"/>
  <c r="AH59" i="1" s="1"/>
  <c r="R45" i="1"/>
  <c r="AH45" i="1" s="1"/>
  <c r="R35" i="1"/>
  <c r="AH35" i="1" s="1"/>
  <c r="U7" i="1"/>
  <c r="R9" i="1"/>
  <c r="AH9" i="1" s="1"/>
  <c r="R29" i="1"/>
  <c r="AH29" i="1" s="1"/>
  <c r="R31" i="1"/>
  <c r="AH31" i="1" s="1"/>
  <c r="R23" i="1"/>
  <c r="AH23" i="1" s="1"/>
  <c r="R25" i="1"/>
  <c r="AH25" i="1" s="1"/>
  <c r="R27" i="1"/>
  <c r="AH27" i="1" s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L5" i="1"/>
  <c r="U6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98" i="1"/>
  <c r="V98" i="1"/>
  <c r="U94" i="1"/>
  <c r="V94" i="1"/>
  <c r="U90" i="1"/>
  <c r="V90" i="1"/>
  <c r="U86" i="1"/>
  <c r="V86" i="1"/>
  <c r="U82" i="1"/>
  <c r="V82" i="1"/>
  <c r="U78" i="1"/>
  <c r="V78" i="1"/>
  <c r="U74" i="1"/>
  <c r="V74" i="1"/>
  <c r="U70" i="1"/>
  <c r="V70" i="1"/>
  <c r="U66" i="1"/>
  <c r="V66" i="1"/>
  <c r="U62" i="1"/>
  <c r="V62" i="1"/>
  <c r="U58" i="1"/>
  <c r="V58" i="1"/>
  <c r="U54" i="1"/>
  <c r="V54" i="1"/>
  <c r="U50" i="1"/>
  <c r="V50" i="1"/>
  <c r="U46" i="1"/>
  <c r="V46" i="1"/>
  <c r="U42" i="1"/>
  <c r="V42" i="1"/>
  <c r="U38" i="1"/>
  <c r="V38" i="1"/>
  <c r="U34" i="1"/>
  <c r="V34" i="1"/>
  <c r="U96" i="1"/>
  <c r="V96" i="1"/>
  <c r="U92" i="1"/>
  <c r="V92" i="1"/>
  <c r="U88" i="1"/>
  <c r="V88" i="1"/>
  <c r="U84" i="1"/>
  <c r="V84" i="1"/>
  <c r="U80" i="1"/>
  <c r="V80" i="1"/>
  <c r="U76" i="1"/>
  <c r="V76" i="1"/>
  <c r="V72" i="1"/>
  <c r="U68" i="1"/>
  <c r="V68" i="1"/>
  <c r="U64" i="1"/>
  <c r="V64" i="1"/>
  <c r="U60" i="1"/>
  <c r="V60" i="1"/>
  <c r="U56" i="1"/>
  <c r="V56" i="1"/>
  <c r="U52" i="1"/>
  <c r="V52" i="1"/>
  <c r="U48" i="1"/>
  <c r="V48" i="1"/>
  <c r="U44" i="1"/>
  <c r="V44" i="1"/>
  <c r="U40" i="1"/>
  <c r="V40" i="1"/>
  <c r="U36" i="1"/>
  <c r="V36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M5" i="1"/>
  <c r="Q5" i="1"/>
  <c r="U72" i="1" l="1"/>
  <c r="U25" i="1"/>
  <c r="AH5" i="1"/>
  <c r="U21" i="1"/>
  <c r="U13" i="1"/>
  <c r="U17" i="1"/>
  <c r="U29" i="1"/>
  <c r="R5" i="1"/>
  <c r="U9" i="1"/>
  <c r="U15" i="1"/>
  <c r="U19" i="1"/>
  <c r="U23" i="1"/>
  <c r="U27" i="1"/>
  <c r="U31" i="1"/>
  <c r="U35" i="1"/>
  <c r="U39" i="1"/>
  <c r="U41" i="1"/>
  <c r="U45" i="1"/>
  <c r="U47" i="1"/>
  <c r="U49" i="1"/>
  <c r="U51" i="1"/>
  <c r="U53" i="1"/>
  <c r="U57" i="1"/>
  <c r="U59" i="1"/>
  <c r="U61" i="1"/>
  <c r="U65" i="1"/>
  <c r="U73" i="1"/>
  <c r="U77" i="1"/>
  <c r="U79" i="1"/>
  <c r="U81" i="1"/>
  <c r="U83" i="1"/>
  <c r="U85" i="1"/>
  <c r="U87" i="1"/>
  <c r="U89" i="1"/>
  <c r="U91" i="1"/>
  <c r="U93" i="1"/>
  <c r="U95" i="1"/>
  <c r="U97" i="1"/>
</calcChain>
</file>

<file path=xl/sharedStrings.xml><?xml version="1.0" encoding="utf-8"?>
<sst xmlns="http://schemas.openxmlformats.org/spreadsheetml/2006/main" count="388" uniqueCount="156">
  <si>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</si>
  <si>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</si>
  <si>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</si>
  <si>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</si>
  <si>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</si>
  <si>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</si>
  <si>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</si>
  <si>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</si>
  <si>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</si>
  <si>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</si>
  <si>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</si>
  <si>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</si>
  <si>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</si>
  <si>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</si>
  <si>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</si>
  <si>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</si>
  <si>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</si>
  <si>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</si>
  <si>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</si>
  <si>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</si>
  <si>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</si>
  <si>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</si>
  <si>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</si>
  <si>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</si>
  <si>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12,07,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</si>
  <si>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</si>
  <si>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</si>
  <si>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</si>
  <si>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</si>
  <si>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</si>
  <si>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</si>
  <si>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</si>
  <si>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</si>
  <si>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</si>
  <si>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</si>
  <si>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</si>
  <si>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</si>
  <si>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</si>
  <si>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</si>
  <si>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</si>
  <si>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</si>
  <si>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</si>
  <si>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</si>
  <si>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</si>
  <si>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</si>
  <si>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</si>
  <si>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</si>
  <si>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</si>
  <si>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</si>
  <si>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</si>
  <si>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</si>
  <si>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</si>
  <si>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</si>
  <si>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</si>
  <si>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</si>
  <si>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</si>
  <si>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</si>
  <si>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</si>
  <si>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</si>
  <si>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</si>
  <si>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</si>
  <si>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</si>
  <si>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</si>
  <si>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</si>
  <si>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</si>
  <si>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</si>
  <si>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</si>
  <si>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</si>
  <si>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</si>
  <si>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</si>
  <si>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</si>
  <si>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</si>
  <si>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</si>
  <si>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</si>
  <si>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</si>
  <si>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</si>
  <si>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</si>
  <si>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</si>
  <si>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</si>
  <si>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</si>
  <si>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</si>
  <si>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</si>
  <si>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</si>
  <si>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</si>
  <si>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</si>
  <si>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</si>
  <si>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</si>
  <si>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</si>
  <si>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</si>
  <si>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</si>
  <si>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</si>
  <si>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</si>
  <si>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</si>
  <si>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</si>
  <si>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</si>
  <si>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</si>
  <si>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</si>
  <si>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</si>
  <si>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</si>
  <si>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</si>
  <si>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</si>
  <si>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</si>
  <si>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</si>
  <si>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</si>
  <si>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</si>
  <si>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</si>
  <si>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</si>
  <si>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</si>
  <si>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</si>
  <si>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</si>
  <si>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</si>
  <si>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</si>
  <si>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</si>
  <si>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</si>
  <si>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</si>
  <si>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</si>
  <si>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</si>
  <si>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</si>
  <si>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</si>
  <si>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</si>
  <si>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</si>
  <si>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</si>
  <si>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</si>
  <si>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</si>
  <si>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</si>
  <si>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</si>
  <si>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</si>
  <si>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</si>
  <si>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</si>
  <si>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</si>
  <si>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</si>
  <si>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</si>
  <si>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</si>
  <si>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</si>
  <si>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</si>
  <si>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</si>
  <si>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</si>
  <si>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</si>
  <si>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</si>
  <si>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</si>
  <si>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</si>
  <si>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</si>
  <si>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</si>
  <si>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</si>
  <si>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</si>
  <si>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</si>
  <si>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</si>
  <si>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</si>
  <si>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</si>
  <si>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</si>
  <si>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</si>
  <si>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Мера</t>
    </r>
  </si>
  <si>
    <t>заказ</t>
  </si>
  <si>
    <t>14,07,</t>
  </si>
  <si>
    <t>переходящий запас</t>
  </si>
  <si>
    <t>получили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</si>
</sst>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1" sqref="P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25.42578125" customWidth="1"/>
    <col min="34" max="34" width="7" customWidth="1"/>
    <col min="35" max="35" width="8.140625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 t="s">
        <v>155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154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152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31061.861999999997</v>
      </c>
      <c r="F5" s="4">
        <f>SUM(F6:F500)</f>
        <v>11844.368000000002</v>
      </c>
      <c r="G5" s="8"/>
      <c r="H5" s="1"/>
      <c r="I5" s="1"/>
      <c r="J5" s="1"/>
      <c r="K5" s="4">
        <f t="shared" ref="K5:S5" si="0">SUM(K6:K500)</f>
        <v>9635.9400000000023</v>
      </c>
      <c r="L5" s="4">
        <f t="shared" si="0"/>
        <v>21425.922000000006</v>
      </c>
      <c r="M5" s="4">
        <f t="shared" si="0"/>
        <v>9246.284999999998</v>
      </c>
      <c r="N5" s="4">
        <f t="shared" si="0"/>
        <v>21815.577000000001</v>
      </c>
      <c r="O5" s="4">
        <f t="shared" si="0"/>
        <v>3488.9195999999984</v>
      </c>
      <c r="P5" s="4">
        <f t="shared" si="0"/>
        <v>5601.2694000000001</v>
      </c>
      <c r="Q5" s="4">
        <f t="shared" si="0"/>
        <v>1849.2570000000001</v>
      </c>
      <c r="R5" s="4">
        <f t="shared" si="0"/>
        <v>3349.0729999999985</v>
      </c>
      <c r="S5" s="4">
        <f t="shared" si="0"/>
        <v>0</v>
      </c>
      <c r="T5" s="1"/>
      <c r="U5" s="1"/>
      <c r="V5" s="1"/>
      <c r="W5" s="4">
        <f t="shared" ref="W5:AF5" si="1">SUM(W6:W500)</f>
        <v>1868.3964000000001</v>
      </c>
      <c r="X5" s="4">
        <f t="shared" si="1"/>
        <v>1929.5018000000002</v>
      </c>
      <c r="Y5" s="4">
        <f t="shared" si="1"/>
        <v>1945.9845999999995</v>
      </c>
      <c r="Z5" s="4">
        <f t="shared" si="1"/>
        <v>2126.4912000000004</v>
      </c>
      <c r="AA5" s="4">
        <f t="shared" si="1"/>
        <v>2165.4621999999995</v>
      </c>
      <c r="AB5" s="4">
        <f t="shared" si="1"/>
        <v>2069.1629999999996</v>
      </c>
      <c r="AC5" s="4">
        <f t="shared" si="1"/>
        <v>2181.7089999999994</v>
      </c>
      <c r="AD5" s="4">
        <f t="shared" si="1"/>
        <v>2425.9760000000006</v>
      </c>
      <c r="AE5" s="4">
        <f t="shared" si="1"/>
        <v>2263.2239999999997</v>
      </c>
      <c r="AF5" s="4">
        <f t="shared" si="1"/>
        <v>1770.4943999999994</v>
      </c>
      <c r="AG5" s="1"/>
      <c r="AH5" s="4">
        <f>SUM(AH6:AH500)</f>
        <v>2271</v>
      </c>
      <c r="AI5" s="4">
        <f>SUM(AI6:AI500)</f>
        <v>4130.1449999999986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137.233</v>
      </c>
      <c r="D6" s="1">
        <v>54.564</v>
      </c>
      <c r="E6" s="1">
        <v>83.805999999999997</v>
      </c>
      <c r="F6" s="1">
        <v>95.126999999999995</v>
      </c>
      <c r="G6" s="8">
        <v>1</v>
      </c>
      <c r="H6" s="1">
        <v>50</v>
      </c>
      <c r="I6" s="1" t="s">
        <v>38</v>
      </c>
      <c r="J6" s="1"/>
      <c r="K6" s="1">
        <v>85</v>
      </c>
      <c r="L6" s="1">
        <f t="shared" ref="L6:L37" si="2">E6-K6</f>
        <v>-1.1940000000000026</v>
      </c>
      <c r="M6" s="1">
        <f>E6-N6</f>
        <v>83.805999999999997</v>
      </c>
      <c r="N6" s="1"/>
      <c r="O6" s="1">
        <v>19.327200000000019</v>
      </c>
      <c r="P6" s="1">
        <v>34.887799999999963</v>
      </c>
      <c r="Q6" s="1">
        <f>M6/5</f>
        <v>16.761199999999999</v>
      </c>
      <c r="R6" s="5">
        <f>11*Q6-P6-O6-F6</f>
        <v>35.031200000000027</v>
      </c>
      <c r="S6" s="5"/>
      <c r="T6" s="1"/>
      <c r="U6" s="1">
        <f>(F6+O6+P6+R6)/Q6</f>
        <v>11</v>
      </c>
      <c r="V6" s="1">
        <f>(F6+O6+P6)/Q6</f>
        <v>8.9099825788129721</v>
      </c>
      <c r="W6" s="1">
        <v>16.944400000000002</v>
      </c>
      <c r="X6" s="1">
        <v>15.0992</v>
      </c>
      <c r="Y6" s="1">
        <v>15.6206</v>
      </c>
      <c r="Z6" s="1">
        <v>16.192</v>
      </c>
      <c r="AA6" s="1">
        <v>16.752199999999998</v>
      </c>
      <c r="AB6" s="1">
        <v>14.308</v>
      </c>
      <c r="AC6" s="1">
        <v>14.588800000000001</v>
      </c>
      <c r="AD6" s="1">
        <v>17.6266</v>
      </c>
      <c r="AE6" s="1">
        <v>19.032399999999999</v>
      </c>
      <c r="AF6" s="1">
        <v>10.304600000000001</v>
      </c>
      <c r="AG6" s="1" t="s">
        <v>39</v>
      </c>
      <c r="AH6" s="1">
        <f>ROUND(G6*R6,0)</f>
        <v>35</v>
      </c>
      <c r="AI6" s="1">
        <f>Q6*G6*3</f>
        <v>50.283599999999993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321.209</v>
      </c>
      <c r="D7" s="1">
        <v>2.1999999999999999E-2</v>
      </c>
      <c r="E7" s="1">
        <v>166.15</v>
      </c>
      <c r="F7" s="1">
        <v>143.471</v>
      </c>
      <c r="G7" s="8">
        <v>1</v>
      </c>
      <c r="H7" s="1">
        <v>45</v>
      </c>
      <c r="I7" s="1" t="s">
        <v>38</v>
      </c>
      <c r="J7" s="1"/>
      <c r="K7" s="1">
        <v>156.80000000000001</v>
      </c>
      <c r="L7" s="1">
        <f t="shared" si="2"/>
        <v>9.3499999999999943</v>
      </c>
      <c r="M7" s="1">
        <f t="shared" ref="M7:M70" si="3">E7-N7</f>
        <v>166.15</v>
      </c>
      <c r="N7" s="1"/>
      <c r="O7" s="1">
        <v>46.496000000000038</v>
      </c>
      <c r="P7" s="1">
        <v>200</v>
      </c>
      <c r="Q7" s="1">
        <f t="shared" ref="Q7:Q70" si="4">M7/5</f>
        <v>33.230000000000004</v>
      </c>
      <c r="R7" s="5"/>
      <c r="S7" s="5"/>
      <c r="T7" s="1"/>
      <c r="U7" s="1">
        <f t="shared" ref="U7:U70" si="5">(F7+O7+P7+R7)/Q7</f>
        <v>11.735389708095095</v>
      </c>
      <c r="V7" s="1">
        <f t="shared" ref="V7:V70" si="6">(F7+O7+P7)/Q7</f>
        <v>11.735389708095095</v>
      </c>
      <c r="W7" s="1">
        <v>32.690199999999997</v>
      </c>
      <c r="X7" s="1">
        <v>28.324000000000002</v>
      </c>
      <c r="Y7" s="1">
        <v>28.261600000000001</v>
      </c>
      <c r="Z7" s="1">
        <v>33.578400000000002</v>
      </c>
      <c r="AA7" s="1">
        <v>35.998600000000003</v>
      </c>
      <c r="AB7" s="1">
        <v>31.4084</v>
      </c>
      <c r="AC7" s="1">
        <v>34.185999999999993</v>
      </c>
      <c r="AD7" s="1">
        <v>45.272799999999997</v>
      </c>
      <c r="AE7" s="1">
        <v>43.335000000000001</v>
      </c>
      <c r="AF7" s="1">
        <v>35.474600000000002</v>
      </c>
      <c r="AG7" s="1" t="s">
        <v>41</v>
      </c>
      <c r="AH7" s="1">
        <f t="shared" ref="AH7:AH70" si="7">ROUND(G7*R7,0)</f>
        <v>0</v>
      </c>
      <c r="AI7" s="1">
        <f t="shared" ref="AI7:AI10" si="8">Q7*G7*3</f>
        <v>99.690000000000012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37</v>
      </c>
      <c r="C8" s="1">
        <v>260.97399999999999</v>
      </c>
      <c r="D8" s="1">
        <v>72.518000000000001</v>
      </c>
      <c r="E8" s="1">
        <v>131.41900000000001</v>
      </c>
      <c r="F8" s="1">
        <v>192.87700000000001</v>
      </c>
      <c r="G8" s="8">
        <v>1</v>
      </c>
      <c r="H8" s="1">
        <v>45</v>
      </c>
      <c r="I8" s="1" t="s">
        <v>38</v>
      </c>
      <c r="J8" s="1"/>
      <c r="K8" s="1">
        <v>130.6</v>
      </c>
      <c r="L8" s="1">
        <f t="shared" si="2"/>
        <v>0.81900000000001683</v>
      </c>
      <c r="M8" s="1">
        <f t="shared" si="3"/>
        <v>131.41900000000001</v>
      </c>
      <c r="N8" s="1"/>
      <c r="O8" s="1"/>
      <c r="P8" s="1">
        <v>84.619000000000028</v>
      </c>
      <c r="Q8" s="1">
        <f t="shared" si="4"/>
        <v>26.283800000000003</v>
      </c>
      <c r="R8" s="5">
        <f t="shared" ref="R8:R10" si="9">11*Q8-P8-O8-F8</f>
        <v>11.62579999999997</v>
      </c>
      <c r="S8" s="5"/>
      <c r="T8" s="1"/>
      <c r="U8" s="1">
        <f t="shared" si="5"/>
        <v>10.999999999999998</v>
      </c>
      <c r="V8" s="1">
        <f t="shared" si="6"/>
        <v>10.557681918139691</v>
      </c>
      <c r="W8" s="1">
        <v>29.791</v>
      </c>
      <c r="X8" s="1">
        <v>24.027999999999999</v>
      </c>
      <c r="Y8" s="1">
        <v>24.8552</v>
      </c>
      <c r="Z8" s="1">
        <v>38.608800000000002</v>
      </c>
      <c r="AA8" s="1">
        <v>37.748399999999997</v>
      </c>
      <c r="AB8" s="1">
        <v>21.311800000000002</v>
      </c>
      <c r="AC8" s="1">
        <v>25.654199999999999</v>
      </c>
      <c r="AD8" s="1">
        <v>48.363399999999999</v>
      </c>
      <c r="AE8" s="1">
        <v>45.502600000000001</v>
      </c>
      <c r="AF8" s="1">
        <v>27.386800000000001</v>
      </c>
      <c r="AG8" s="1"/>
      <c r="AH8" s="1">
        <f t="shared" si="7"/>
        <v>12</v>
      </c>
      <c r="AI8" s="1">
        <f t="shared" si="8"/>
        <v>78.851400000000012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331</v>
      </c>
      <c r="D9" s="1">
        <v>156</v>
      </c>
      <c r="E9" s="1">
        <v>189</v>
      </c>
      <c r="F9" s="1">
        <v>293</v>
      </c>
      <c r="G9" s="8">
        <v>0.45</v>
      </c>
      <c r="H9" s="1">
        <v>45</v>
      </c>
      <c r="I9" s="1" t="s">
        <v>38</v>
      </c>
      <c r="J9" s="1"/>
      <c r="K9" s="1">
        <v>192</v>
      </c>
      <c r="L9" s="1">
        <f t="shared" si="2"/>
        <v>-3</v>
      </c>
      <c r="M9" s="1">
        <f t="shared" si="3"/>
        <v>189</v>
      </c>
      <c r="N9" s="1"/>
      <c r="O9" s="1">
        <v>42.799999999999947</v>
      </c>
      <c r="P9" s="1">
        <v>0</v>
      </c>
      <c r="Q9" s="1">
        <f t="shared" si="4"/>
        <v>37.799999999999997</v>
      </c>
      <c r="R9" s="5">
        <f t="shared" si="9"/>
        <v>80</v>
      </c>
      <c r="S9" s="5"/>
      <c r="T9" s="1"/>
      <c r="U9" s="1">
        <f t="shared" si="5"/>
        <v>11</v>
      </c>
      <c r="V9" s="1">
        <f t="shared" si="6"/>
        <v>8.8835978835978828</v>
      </c>
      <c r="W9" s="1">
        <v>36.4</v>
      </c>
      <c r="X9" s="1">
        <v>45.8</v>
      </c>
      <c r="Y9" s="1">
        <v>42.6</v>
      </c>
      <c r="Z9" s="1">
        <v>41.8</v>
      </c>
      <c r="AA9" s="1">
        <v>40.6</v>
      </c>
      <c r="AB9" s="1">
        <v>45.4</v>
      </c>
      <c r="AC9" s="1">
        <v>46.8</v>
      </c>
      <c r="AD9" s="1">
        <v>51.8</v>
      </c>
      <c r="AE9" s="1">
        <v>43.6</v>
      </c>
      <c r="AF9" s="1">
        <v>32.4</v>
      </c>
      <c r="AG9" s="1" t="s">
        <v>41</v>
      </c>
      <c r="AH9" s="1">
        <f t="shared" si="7"/>
        <v>36</v>
      </c>
      <c r="AI9" s="1">
        <f t="shared" si="8"/>
        <v>51.029999999999994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222</v>
      </c>
      <c r="D10" s="1">
        <v>444</v>
      </c>
      <c r="E10" s="1">
        <v>258</v>
      </c>
      <c r="F10" s="1">
        <v>397</v>
      </c>
      <c r="G10" s="8">
        <v>0.45</v>
      </c>
      <c r="H10" s="1">
        <v>45</v>
      </c>
      <c r="I10" s="1" t="s">
        <v>38</v>
      </c>
      <c r="J10" s="1"/>
      <c r="K10" s="1">
        <v>256</v>
      </c>
      <c r="L10" s="1">
        <f t="shared" si="2"/>
        <v>2</v>
      </c>
      <c r="M10" s="1">
        <f t="shared" si="3"/>
        <v>258</v>
      </c>
      <c r="N10" s="1"/>
      <c r="O10" s="1"/>
      <c r="P10" s="1">
        <v>11</v>
      </c>
      <c r="Q10" s="1">
        <f t="shared" si="4"/>
        <v>51.6</v>
      </c>
      <c r="R10" s="5">
        <f t="shared" si="9"/>
        <v>159.60000000000002</v>
      </c>
      <c r="S10" s="5"/>
      <c r="T10" s="1"/>
      <c r="U10" s="1">
        <f t="shared" si="5"/>
        <v>11</v>
      </c>
      <c r="V10" s="1">
        <f t="shared" si="6"/>
        <v>7.9069767441860463</v>
      </c>
      <c r="W10" s="1">
        <v>47</v>
      </c>
      <c r="X10" s="1">
        <v>45.8</v>
      </c>
      <c r="Y10" s="1">
        <v>44.8</v>
      </c>
      <c r="Z10" s="1">
        <v>46.2</v>
      </c>
      <c r="AA10" s="1">
        <v>40.6</v>
      </c>
      <c r="AB10" s="1">
        <v>34.6</v>
      </c>
      <c r="AC10" s="1">
        <v>38.6</v>
      </c>
      <c r="AD10" s="1">
        <v>41</v>
      </c>
      <c r="AE10" s="1">
        <v>32.200000000000003</v>
      </c>
      <c r="AF10" s="1">
        <v>34.799999999999997</v>
      </c>
      <c r="AG10" s="1" t="s">
        <v>46</v>
      </c>
      <c r="AH10" s="1">
        <f t="shared" si="7"/>
        <v>72</v>
      </c>
      <c r="AI10" s="1">
        <f t="shared" si="8"/>
        <v>69.660000000000011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idden="1" x14ac:dyDescent="0.25">
      <c r="A11" s="14" t="s">
        <v>47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/>
      <c r="L11" s="14">
        <f t="shared" si="2"/>
        <v>0</v>
      </c>
      <c r="M11" s="14">
        <f t="shared" si="3"/>
        <v>0</v>
      </c>
      <c r="N11" s="14"/>
      <c r="O11" s="14"/>
      <c r="P11" s="14">
        <v>0</v>
      </c>
      <c r="Q11" s="14">
        <f t="shared" si="4"/>
        <v>0</v>
      </c>
      <c r="R11" s="16"/>
      <c r="S11" s="16"/>
      <c r="T11" s="14"/>
      <c r="U11" s="14" t="e">
        <f t="shared" si="5"/>
        <v>#DIV/0!</v>
      </c>
      <c r="V11" s="14" t="e">
        <f t="shared" si="6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48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8</v>
      </c>
      <c r="D12" s="1">
        <v>18</v>
      </c>
      <c r="E12" s="1">
        <v>5</v>
      </c>
      <c r="F12" s="1">
        <v>15</v>
      </c>
      <c r="G12" s="8">
        <v>0.3</v>
      </c>
      <c r="H12" s="1">
        <v>40</v>
      </c>
      <c r="I12" s="1" t="s">
        <v>38</v>
      </c>
      <c r="J12" s="1"/>
      <c r="K12" s="1">
        <v>9</v>
      </c>
      <c r="L12" s="1">
        <f t="shared" si="2"/>
        <v>-4</v>
      </c>
      <c r="M12" s="1">
        <f t="shared" si="3"/>
        <v>5</v>
      </c>
      <c r="N12" s="1"/>
      <c r="O12" s="1">
        <v>17.2</v>
      </c>
      <c r="P12" s="1">
        <v>0</v>
      </c>
      <c r="Q12" s="1">
        <f t="shared" si="4"/>
        <v>1</v>
      </c>
      <c r="R12" s="5"/>
      <c r="S12" s="5"/>
      <c r="T12" s="1"/>
      <c r="U12" s="1">
        <f t="shared" si="5"/>
        <v>32.200000000000003</v>
      </c>
      <c r="V12" s="1">
        <f t="shared" si="6"/>
        <v>32.200000000000003</v>
      </c>
      <c r="W12" s="1">
        <v>1.8</v>
      </c>
      <c r="X12" s="1">
        <v>3.2</v>
      </c>
      <c r="Y12" s="1">
        <v>3</v>
      </c>
      <c r="Z12" s="1">
        <v>0.6</v>
      </c>
      <c r="AA12" s="1">
        <v>1.6</v>
      </c>
      <c r="AB12" s="1">
        <v>1.6</v>
      </c>
      <c r="AC12" s="1">
        <v>1.6</v>
      </c>
      <c r="AD12" s="1">
        <v>3.8</v>
      </c>
      <c r="AE12" s="1">
        <v>2</v>
      </c>
      <c r="AF12" s="1">
        <v>0</v>
      </c>
      <c r="AG12" s="1"/>
      <c r="AH12" s="1">
        <f t="shared" si="7"/>
        <v>0</v>
      </c>
      <c r="AI12" s="1">
        <f t="shared" ref="AI12:AI13" si="10">Q12*G12*3</f>
        <v>0.89999999999999991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45</v>
      </c>
      <c r="D13" s="1">
        <v>15</v>
      </c>
      <c r="E13" s="1">
        <v>24</v>
      </c>
      <c r="F13" s="1">
        <v>35</v>
      </c>
      <c r="G13" s="8">
        <v>0.17</v>
      </c>
      <c r="H13" s="1">
        <v>180</v>
      </c>
      <c r="I13" s="1" t="s">
        <v>38</v>
      </c>
      <c r="J13" s="1"/>
      <c r="K13" s="1">
        <v>25</v>
      </c>
      <c r="L13" s="1">
        <f t="shared" si="2"/>
        <v>-1</v>
      </c>
      <c r="M13" s="1">
        <f t="shared" si="3"/>
        <v>24</v>
      </c>
      <c r="N13" s="1"/>
      <c r="O13" s="1">
        <v>24.2</v>
      </c>
      <c r="P13" s="1">
        <v>0</v>
      </c>
      <c r="Q13" s="1">
        <f t="shared" si="4"/>
        <v>4.8</v>
      </c>
      <c r="R13" s="5"/>
      <c r="S13" s="5"/>
      <c r="T13" s="1"/>
      <c r="U13" s="1">
        <f t="shared" si="5"/>
        <v>12.333333333333334</v>
      </c>
      <c r="V13" s="1">
        <f t="shared" si="6"/>
        <v>12.333333333333334</v>
      </c>
      <c r="W13" s="1">
        <v>5.2</v>
      </c>
      <c r="X13" s="1">
        <v>6.2</v>
      </c>
      <c r="Y13" s="1">
        <v>6.4</v>
      </c>
      <c r="Z13" s="1">
        <v>4</v>
      </c>
      <c r="AA13" s="1">
        <v>1.8</v>
      </c>
      <c r="AB13" s="1">
        <v>7.2</v>
      </c>
      <c r="AC13" s="1">
        <v>7</v>
      </c>
      <c r="AD13" s="1">
        <v>3.2</v>
      </c>
      <c r="AE13" s="1">
        <v>2.6</v>
      </c>
      <c r="AF13" s="1">
        <v>3</v>
      </c>
      <c r="AG13" s="1"/>
      <c r="AH13" s="1">
        <f t="shared" si="7"/>
        <v>0</v>
      </c>
      <c r="AI13" s="1">
        <f t="shared" si="10"/>
        <v>2.4480000000000004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idden="1" x14ac:dyDescent="0.25">
      <c r="A14" s="14" t="s">
        <v>51</v>
      </c>
      <c r="B14" s="14" t="s">
        <v>44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>
        <f t="shared" si="3"/>
        <v>0</v>
      </c>
      <c r="N14" s="14"/>
      <c r="O14" s="14"/>
      <c r="P14" s="14">
        <v>0</v>
      </c>
      <c r="Q14" s="14">
        <f t="shared" si="4"/>
        <v>0</v>
      </c>
      <c r="R14" s="16"/>
      <c r="S14" s="16"/>
      <c r="T14" s="14"/>
      <c r="U14" s="14" t="e">
        <f t="shared" si="5"/>
        <v>#DIV/0!</v>
      </c>
      <c r="V14" s="14" t="e">
        <f t="shared" si="6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48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44</v>
      </c>
      <c r="C15" s="1">
        <v>110</v>
      </c>
      <c r="D15" s="1"/>
      <c r="E15" s="1">
        <v>26</v>
      </c>
      <c r="F15" s="1">
        <v>71</v>
      </c>
      <c r="G15" s="8">
        <v>0.35</v>
      </c>
      <c r="H15" s="1">
        <v>50</v>
      </c>
      <c r="I15" s="1" t="s">
        <v>38</v>
      </c>
      <c r="J15" s="1"/>
      <c r="K15" s="1">
        <v>48</v>
      </c>
      <c r="L15" s="1">
        <f t="shared" si="2"/>
        <v>-22</v>
      </c>
      <c r="M15" s="1">
        <f t="shared" si="3"/>
        <v>26</v>
      </c>
      <c r="N15" s="1"/>
      <c r="O15" s="1"/>
      <c r="P15" s="1">
        <v>0</v>
      </c>
      <c r="Q15" s="1">
        <f t="shared" si="4"/>
        <v>5.2</v>
      </c>
      <c r="R15" s="5"/>
      <c r="S15" s="5"/>
      <c r="T15" s="1"/>
      <c r="U15" s="1">
        <f t="shared" si="5"/>
        <v>13.653846153846153</v>
      </c>
      <c r="V15" s="1">
        <f t="shared" si="6"/>
        <v>13.653846153846153</v>
      </c>
      <c r="W15" s="1">
        <v>0.6</v>
      </c>
      <c r="X15" s="1">
        <v>6.4</v>
      </c>
      <c r="Y15" s="1">
        <v>6</v>
      </c>
      <c r="Z15" s="1">
        <v>11.8</v>
      </c>
      <c r="AA15" s="1">
        <v>13.8</v>
      </c>
      <c r="AB15" s="1">
        <v>13.2</v>
      </c>
      <c r="AC15" s="1">
        <v>12</v>
      </c>
      <c r="AD15" s="1">
        <v>7.8</v>
      </c>
      <c r="AE15" s="1">
        <v>9.1999999999999993</v>
      </c>
      <c r="AF15" s="1">
        <v>6</v>
      </c>
      <c r="AG15" s="19" t="s">
        <v>53</v>
      </c>
      <c r="AH15" s="1">
        <f t="shared" si="7"/>
        <v>0</v>
      </c>
      <c r="AI15" s="1">
        <f t="shared" ref="AI15:AI19" si="11">Q15*G15*3</f>
        <v>5.4599999999999991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37</v>
      </c>
      <c r="C16" s="1">
        <v>243.43899999999999</v>
      </c>
      <c r="D16" s="1">
        <v>804.60699999999997</v>
      </c>
      <c r="E16" s="1">
        <v>704.77200000000005</v>
      </c>
      <c r="F16" s="1">
        <v>330.90300000000002</v>
      </c>
      <c r="G16" s="8">
        <v>1</v>
      </c>
      <c r="H16" s="1">
        <v>55</v>
      </c>
      <c r="I16" s="1" t="s">
        <v>38</v>
      </c>
      <c r="J16" s="1"/>
      <c r="K16" s="1">
        <v>98.04</v>
      </c>
      <c r="L16" s="1">
        <f t="shared" si="2"/>
        <v>606.73200000000008</v>
      </c>
      <c r="M16" s="1">
        <f t="shared" si="3"/>
        <v>102.05799999999999</v>
      </c>
      <c r="N16" s="1">
        <v>602.71400000000006</v>
      </c>
      <c r="O16" s="1"/>
      <c r="P16" s="1">
        <v>0</v>
      </c>
      <c r="Q16" s="1">
        <f t="shared" si="4"/>
        <v>20.4116</v>
      </c>
      <c r="R16" s="5"/>
      <c r="S16" s="5"/>
      <c r="T16" s="1"/>
      <c r="U16" s="1">
        <f t="shared" si="5"/>
        <v>16.211516980540477</v>
      </c>
      <c r="V16" s="1">
        <f t="shared" si="6"/>
        <v>16.211516980540477</v>
      </c>
      <c r="W16" s="1">
        <v>20.3856</v>
      </c>
      <c r="X16" s="1">
        <v>29.699200000000001</v>
      </c>
      <c r="Y16" s="1">
        <v>30.230000000000011</v>
      </c>
      <c r="Z16" s="1">
        <v>32.667399999999986</v>
      </c>
      <c r="AA16" s="1">
        <v>34.602400000000003</v>
      </c>
      <c r="AB16" s="1">
        <v>30.367999999999999</v>
      </c>
      <c r="AC16" s="1">
        <v>31.6586</v>
      </c>
      <c r="AD16" s="1">
        <v>45.768799999999999</v>
      </c>
      <c r="AE16" s="1">
        <v>47.124400000000001</v>
      </c>
      <c r="AF16" s="1">
        <v>35.6798</v>
      </c>
      <c r="AG16" s="1" t="s">
        <v>55</v>
      </c>
      <c r="AH16" s="1">
        <f t="shared" si="7"/>
        <v>0</v>
      </c>
      <c r="AI16" s="1">
        <f t="shared" si="11"/>
        <v>61.2348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37</v>
      </c>
      <c r="C17" s="1">
        <v>1304.385</v>
      </c>
      <c r="D17" s="1">
        <v>3721.1529999999998</v>
      </c>
      <c r="E17" s="1">
        <v>4144.6499999999996</v>
      </c>
      <c r="F17" s="1">
        <v>816.74900000000002</v>
      </c>
      <c r="G17" s="8">
        <v>1</v>
      </c>
      <c r="H17" s="1">
        <v>50</v>
      </c>
      <c r="I17" s="1" t="s">
        <v>38</v>
      </c>
      <c r="J17" s="1"/>
      <c r="K17" s="1">
        <v>647</v>
      </c>
      <c r="L17" s="1">
        <f t="shared" si="2"/>
        <v>3497.6499999999996</v>
      </c>
      <c r="M17" s="1">
        <f t="shared" si="3"/>
        <v>640.33899999999949</v>
      </c>
      <c r="N17" s="1">
        <v>3504.3110000000001</v>
      </c>
      <c r="O17" s="1">
        <v>476.22200000000009</v>
      </c>
      <c r="P17" s="1">
        <v>500</v>
      </c>
      <c r="Q17" s="1">
        <f t="shared" si="4"/>
        <v>128.06779999999989</v>
      </c>
      <c r="R17" s="5"/>
      <c r="S17" s="5"/>
      <c r="T17" s="1"/>
      <c r="U17" s="1">
        <f t="shared" si="5"/>
        <v>14.000170222335369</v>
      </c>
      <c r="V17" s="1">
        <f t="shared" si="6"/>
        <v>14.000170222335369</v>
      </c>
      <c r="W17" s="1">
        <v>129.94739999999999</v>
      </c>
      <c r="X17" s="1">
        <v>111.22799999999999</v>
      </c>
      <c r="Y17" s="1">
        <v>113.0364</v>
      </c>
      <c r="Z17" s="1">
        <v>129.69900000000001</v>
      </c>
      <c r="AA17" s="1">
        <v>138.24199999999999</v>
      </c>
      <c r="AB17" s="1">
        <v>111.95059999999999</v>
      </c>
      <c r="AC17" s="1">
        <v>119.1738</v>
      </c>
      <c r="AD17" s="1">
        <v>155.77520000000001</v>
      </c>
      <c r="AE17" s="1">
        <v>137.44960000000009</v>
      </c>
      <c r="AF17" s="1">
        <v>86.739199999999983</v>
      </c>
      <c r="AG17" s="1" t="s">
        <v>39</v>
      </c>
      <c r="AH17" s="1">
        <f t="shared" si="7"/>
        <v>0</v>
      </c>
      <c r="AI17" s="1">
        <f t="shared" si="11"/>
        <v>384.20339999999965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37</v>
      </c>
      <c r="C18" s="1">
        <v>165.089</v>
      </c>
      <c r="D18" s="1">
        <v>52.494999999999997</v>
      </c>
      <c r="E18" s="1">
        <v>71.787000000000006</v>
      </c>
      <c r="F18" s="1">
        <v>134.703</v>
      </c>
      <c r="G18" s="8">
        <v>1</v>
      </c>
      <c r="H18" s="1">
        <v>60</v>
      </c>
      <c r="I18" s="1" t="s">
        <v>38</v>
      </c>
      <c r="J18" s="1"/>
      <c r="K18" s="1">
        <v>71.94</v>
      </c>
      <c r="L18" s="1">
        <f t="shared" si="2"/>
        <v>-0.15299999999999159</v>
      </c>
      <c r="M18" s="1">
        <f t="shared" si="3"/>
        <v>71.787000000000006</v>
      </c>
      <c r="N18" s="1"/>
      <c r="O18" s="1">
        <v>6.5367999999999711</v>
      </c>
      <c r="P18" s="1">
        <v>0</v>
      </c>
      <c r="Q18" s="1">
        <f t="shared" si="4"/>
        <v>14.357400000000002</v>
      </c>
      <c r="R18" s="5">
        <f t="shared" ref="R18" si="12">11*Q18-P18-O18-F18</f>
        <v>16.691600000000051</v>
      </c>
      <c r="S18" s="5"/>
      <c r="T18" s="1"/>
      <c r="U18" s="1">
        <f t="shared" si="5"/>
        <v>11</v>
      </c>
      <c r="V18" s="1">
        <f t="shared" si="6"/>
        <v>9.8374218173206813</v>
      </c>
      <c r="W18" s="1">
        <v>15.052199999999999</v>
      </c>
      <c r="X18" s="1">
        <v>18.238800000000001</v>
      </c>
      <c r="Y18" s="1">
        <v>21.3782</v>
      </c>
      <c r="Z18" s="1">
        <v>25.993600000000001</v>
      </c>
      <c r="AA18" s="1">
        <v>24.964200000000002</v>
      </c>
      <c r="AB18" s="1">
        <v>20.905000000000001</v>
      </c>
      <c r="AC18" s="1">
        <v>22.537600000000001</v>
      </c>
      <c r="AD18" s="1">
        <v>23.3886</v>
      </c>
      <c r="AE18" s="1">
        <v>23.122599999999998</v>
      </c>
      <c r="AF18" s="1">
        <v>25.964200000000002</v>
      </c>
      <c r="AG18" s="1"/>
      <c r="AH18" s="1">
        <f t="shared" si="7"/>
        <v>17</v>
      </c>
      <c r="AI18" s="1">
        <f t="shared" si="11"/>
        <v>43.072200000000009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37</v>
      </c>
      <c r="C19" s="1">
        <v>490.96699999999998</v>
      </c>
      <c r="D19" s="1">
        <v>166.73099999999999</v>
      </c>
      <c r="E19" s="1">
        <v>352.53199999999998</v>
      </c>
      <c r="F19" s="1">
        <v>246.99100000000001</v>
      </c>
      <c r="G19" s="8">
        <v>1</v>
      </c>
      <c r="H19" s="1">
        <v>60</v>
      </c>
      <c r="I19" s="1" t="s">
        <v>38</v>
      </c>
      <c r="J19" s="1"/>
      <c r="K19" s="1">
        <v>358</v>
      </c>
      <c r="L19" s="1">
        <f t="shared" si="2"/>
        <v>-5.4680000000000177</v>
      </c>
      <c r="M19" s="1">
        <f t="shared" si="3"/>
        <v>352.53199999999998</v>
      </c>
      <c r="N19" s="1"/>
      <c r="O19" s="1">
        <v>76.852200000000096</v>
      </c>
      <c r="P19" s="1">
        <v>403.83239999999978</v>
      </c>
      <c r="Q19" s="1">
        <f t="shared" si="4"/>
        <v>70.506399999999999</v>
      </c>
      <c r="R19" s="5">
        <f>14*Q19-P19-O19-F19</f>
        <v>259.4140000000001</v>
      </c>
      <c r="S19" s="5"/>
      <c r="T19" s="1"/>
      <c r="U19" s="1">
        <f t="shared" si="5"/>
        <v>14</v>
      </c>
      <c r="V19" s="1">
        <f t="shared" si="6"/>
        <v>10.32070280144781</v>
      </c>
      <c r="W19" s="1">
        <v>69.315799999999996</v>
      </c>
      <c r="X19" s="1">
        <v>73.740800000000007</v>
      </c>
      <c r="Y19" s="1">
        <v>81.623400000000004</v>
      </c>
      <c r="Z19" s="1">
        <v>99.554000000000002</v>
      </c>
      <c r="AA19" s="1">
        <v>109.1392</v>
      </c>
      <c r="AB19" s="1">
        <v>89.957599999999999</v>
      </c>
      <c r="AC19" s="1">
        <v>81.402999999999992</v>
      </c>
      <c r="AD19" s="1">
        <v>114.2762</v>
      </c>
      <c r="AE19" s="1">
        <v>123.3058</v>
      </c>
      <c r="AF19" s="1">
        <v>68.105999999999995</v>
      </c>
      <c r="AG19" s="1" t="s">
        <v>59</v>
      </c>
      <c r="AH19" s="1">
        <f t="shared" si="7"/>
        <v>259</v>
      </c>
      <c r="AI19" s="1">
        <f t="shared" si="11"/>
        <v>211.51920000000001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idden="1" x14ac:dyDescent="0.25">
      <c r="A20" s="14" t="s">
        <v>60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/>
      <c r="L20" s="14">
        <f t="shared" si="2"/>
        <v>0</v>
      </c>
      <c r="M20" s="14">
        <f t="shared" si="3"/>
        <v>0</v>
      </c>
      <c r="N20" s="14"/>
      <c r="O20" s="14"/>
      <c r="P20" s="14">
        <v>0</v>
      </c>
      <c r="Q20" s="14">
        <f t="shared" si="4"/>
        <v>0</v>
      </c>
      <c r="R20" s="16"/>
      <c r="S20" s="16"/>
      <c r="T20" s="14"/>
      <c r="U20" s="14" t="e">
        <f t="shared" si="5"/>
        <v>#DIV/0!</v>
      </c>
      <c r="V20" s="14" t="e">
        <f t="shared" si="6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48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37</v>
      </c>
      <c r="C21" s="1">
        <v>452.21100000000001</v>
      </c>
      <c r="D21" s="1">
        <v>933.65200000000004</v>
      </c>
      <c r="E21" s="1">
        <v>992.721</v>
      </c>
      <c r="F21" s="1">
        <v>361.58199999999999</v>
      </c>
      <c r="G21" s="8">
        <v>1</v>
      </c>
      <c r="H21" s="1">
        <v>60</v>
      </c>
      <c r="I21" s="1" t="s">
        <v>38</v>
      </c>
      <c r="J21" s="1"/>
      <c r="K21" s="1">
        <v>226.61</v>
      </c>
      <c r="L21" s="1">
        <f t="shared" si="2"/>
        <v>766.11099999999999</v>
      </c>
      <c r="M21" s="1">
        <f t="shared" si="3"/>
        <v>233.06100000000004</v>
      </c>
      <c r="N21" s="1">
        <v>759.66</v>
      </c>
      <c r="O21" s="1">
        <v>76.761599999999873</v>
      </c>
      <c r="P21" s="1">
        <v>46.113999999999997</v>
      </c>
      <c r="Q21" s="1">
        <f t="shared" si="4"/>
        <v>46.612200000000009</v>
      </c>
      <c r="R21" s="5">
        <f>14*Q21-P21-O21-F21</f>
        <v>168.11320000000012</v>
      </c>
      <c r="S21" s="5"/>
      <c r="T21" s="1"/>
      <c r="U21" s="1">
        <f t="shared" si="5"/>
        <v>13.999999999999996</v>
      </c>
      <c r="V21" s="1">
        <f t="shared" si="6"/>
        <v>10.393364827234066</v>
      </c>
      <c r="W21" s="1">
        <v>46.113999999999997</v>
      </c>
      <c r="X21" s="1">
        <v>43.773000000000003</v>
      </c>
      <c r="Y21" s="1">
        <v>43.259999999999991</v>
      </c>
      <c r="Z21" s="1">
        <v>55.913200000000003</v>
      </c>
      <c r="AA21" s="1">
        <v>54.487199999999987</v>
      </c>
      <c r="AB21" s="1">
        <v>49.5886</v>
      </c>
      <c r="AC21" s="1">
        <v>53.249400000000001</v>
      </c>
      <c r="AD21" s="1">
        <v>61.77399999999998</v>
      </c>
      <c r="AE21" s="1">
        <v>62.441199999999988</v>
      </c>
      <c r="AF21" s="1">
        <v>57.217799999999997</v>
      </c>
      <c r="AG21" s="1" t="s">
        <v>62</v>
      </c>
      <c r="AH21" s="1">
        <f t="shared" si="7"/>
        <v>168</v>
      </c>
      <c r="AI21" s="1">
        <f t="shared" ref="AI21:AI27" si="13">Q21*G21*3</f>
        <v>139.83660000000003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37</v>
      </c>
      <c r="C22" s="1">
        <v>153.36799999999999</v>
      </c>
      <c r="D22" s="1">
        <v>314.43</v>
      </c>
      <c r="E22" s="1">
        <v>395.2</v>
      </c>
      <c r="F22" s="1">
        <v>62.067999999999998</v>
      </c>
      <c r="G22" s="8">
        <v>1</v>
      </c>
      <c r="H22" s="1">
        <v>60</v>
      </c>
      <c r="I22" s="1" t="s">
        <v>38</v>
      </c>
      <c r="J22" s="1"/>
      <c r="K22" s="1">
        <v>82.71</v>
      </c>
      <c r="L22" s="1">
        <f t="shared" si="2"/>
        <v>312.49</v>
      </c>
      <c r="M22" s="1">
        <f t="shared" si="3"/>
        <v>86</v>
      </c>
      <c r="N22" s="1">
        <v>309.2</v>
      </c>
      <c r="O22" s="1">
        <v>29.295200000000051</v>
      </c>
      <c r="P22" s="1">
        <v>53.038799999999917</v>
      </c>
      <c r="Q22" s="1">
        <f t="shared" si="4"/>
        <v>17.2</v>
      </c>
      <c r="R22" s="5">
        <f t="shared" ref="R22:R27" si="14">11*Q22-P22-O22-F22</f>
        <v>44.798000000000016</v>
      </c>
      <c r="S22" s="5"/>
      <c r="T22" s="1"/>
      <c r="U22" s="1">
        <f t="shared" si="5"/>
        <v>11</v>
      </c>
      <c r="V22" s="1">
        <f t="shared" si="6"/>
        <v>8.3954651162790679</v>
      </c>
      <c r="W22" s="1">
        <v>16.1172</v>
      </c>
      <c r="X22" s="1">
        <v>14.9016</v>
      </c>
      <c r="Y22" s="1">
        <v>13.3484</v>
      </c>
      <c r="Z22" s="1">
        <v>16.1968</v>
      </c>
      <c r="AA22" s="1">
        <v>18.641200000000001</v>
      </c>
      <c r="AB22" s="1">
        <v>16.525200000000002</v>
      </c>
      <c r="AC22" s="1">
        <v>15.6432</v>
      </c>
      <c r="AD22" s="1">
        <v>14.3988</v>
      </c>
      <c r="AE22" s="1">
        <v>14.414400000000001</v>
      </c>
      <c r="AF22" s="1">
        <v>14.602</v>
      </c>
      <c r="AG22" s="1" t="s">
        <v>39</v>
      </c>
      <c r="AH22" s="1">
        <f t="shared" si="7"/>
        <v>45</v>
      </c>
      <c r="AI22" s="1">
        <f t="shared" si="13"/>
        <v>51.599999999999994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37</v>
      </c>
      <c r="C23" s="1">
        <v>119.372</v>
      </c>
      <c r="D23" s="1">
        <v>185.083</v>
      </c>
      <c r="E23" s="1">
        <v>230.36699999999999</v>
      </c>
      <c r="F23" s="1">
        <v>68.846000000000004</v>
      </c>
      <c r="G23" s="8">
        <v>1</v>
      </c>
      <c r="H23" s="1">
        <v>60</v>
      </c>
      <c r="I23" s="1" t="s">
        <v>38</v>
      </c>
      <c r="J23" s="1"/>
      <c r="K23" s="1">
        <v>45.44</v>
      </c>
      <c r="L23" s="1">
        <f t="shared" si="2"/>
        <v>184.92699999999999</v>
      </c>
      <c r="M23" s="1">
        <f t="shared" si="3"/>
        <v>45.283999999999992</v>
      </c>
      <c r="N23" s="1">
        <v>185.083</v>
      </c>
      <c r="O23" s="1"/>
      <c r="P23" s="1">
        <v>20.95</v>
      </c>
      <c r="Q23" s="1">
        <f t="shared" si="4"/>
        <v>9.0567999999999991</v>
      </c>
      <c r="R23" s="5">
        <f t="shared" si="14"/>
        <v>9.8287999999999869</v>
      </c>
      <c r="S23" s="5"/>
      <c r="T23" s="1"/>
      <c r="U23" s="1">
        <f t="shared" si="5"/>
        <v>11</v>
      </c>
      <c r="V23" s="1">
        <f t="shared" si="6"/>
        <v>9.9147601801960974</v>
      </c>
      <c r="W23" s="1">
        <v>9.7656000000000009</v>
      </c>
      <c r="X23" s="1">
        <v>12.9954</v>
      </c>
      <c r="Y23" s="1">
        <v>14.214600000000001</v>
      </c>
      <c r="Z23" s="1">
        <v>18.970400000000001</v>
      </c>
      <c r="AA23" s="1">
        <v>21.779399999999999</v>
      </c>
      <c r="AB23" s="1">
        <v>18.93</v>
      </c>
      <c r="AC23" s="1">
        <v>16.308199999999999</v>
      </c>
      <c r="AD23" s="1">
        <v>20.2056</v>
      </c>
      <c r="AE23" s="1">
        <v>24.9148</v>
      </c>
      <c r="AF23" s="1">
        <v>16.828600000000009</v>
      </c>
      <c r="AG23" s="1" t="s">
        <v>59</v>
      </c>
      <c r="AH23" s="1">
        <f t="shared" si="7"/>
        <v>10</v>
      </c>
      <c r="AI23" s="1">
        <f t="shared" si="13"/>
        <v>27.170399999999997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37</v>
      </c>
      <c r="C24" s="1">
        <v>174.899</v>
      </c>
      <c r="D24" s="1">
        <v>300.86700000000002</v>
      </c>
      <c r="E24" s="1">
        <v>390.41300000000001</v>
      </c>
      <c r="F24" s="1">
        <v>65.152000000000001</v>
      </c>
      <c r="G24" s="8">
        <v>1</v>
      </c>
      <c r="H24" s="1">
        <v>60</v>
      </c>
      <c r="I24" s="1" t="s">
        <v>38</v>
      </c>
      <c r="J24" s="1"/>
      <c r="K24" s="1">
        <v>90.29</v>
      </c>
      <c r="L24" s="1">
        <f t="shared" si="2"/>
        <v>300.12299999999999</v>
      </c>
      <c r="M24" s="1">
        <f t="shared" si="3"/>
        <v>89.545999999999992</v>
      </c>
      <c r="N24" s="1">
        <v>300.86700000000002</v>
      </c>
      <c r="O24" s="1"/>
      <c r="P24" s="1">
        <v>76.339999999999961</v>
      </c>
      <c r="Q24" s="1">
        <f t="shared" si="4"/>
        <v>17.909199999999998</v>
      </c>
      <c r="R24" s="5">
        <f>14*Q24-P24-O24-F24</f>
        <v>109.2368</v>
      </c>
      <c r="S24" s="5"/>
      <c r="T24" s="1"/>
      <c r="U24" s="1">
        <f t="shared" si="5"/>
        <v>14</v>
      </c>
      <c r="V24" s="1">
        <f t="shared" si="6"/>
        <v>7.9005204029214022</v>
      </c>
      <c r="W24" s="1">
        <v>16.693200000000001</v>
      </c>
      <c r="X24" s="1">
        <v>13.009399999999999</v>
      </c>
      <c r="Y24" s="1">
        <v>11.6004</v>
      </c>
      <c r="Z24" s="1">
        <v>15.4612</v>
      </c>
      <c r="AA24" s="1">
        <v>19.3232</v>
      </c>
      <c r="AB24" s="1">
        <v>19.105599999999999</v>
      </c>
      <c r="AC24" s="1">
        <v>16.460999999999999</v>
      </c>
      <c r="AD24" s="1">
        <v>14.888400000000001</v>
      </c>
      <c r="AE24" s="1">
        <v>16.119399999999999</v>
      </c>
      <c r="AF24" s="1">
        <v>16.847000000000001</v>
      </c>
      <c r="AG24" s="1" t="s">
        <v>39</v>
      </c>
      <c r="AH24" s="1">
        <f t="shared" si="7"/>
        <v>109</v>
      </c>
      <c r="AI24" s="1">
        <f t="shared" si="13"/>
        <v>53.727599999999995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75.159000000000006</v>
      </c>
      <c r="D25" s="1">
        <v>435.33199999999999</v>
      </c>
      <c r="E25" s="1">
        <v>502.12700000000001</v>
      </c>
      <c r="F25" s="1">
        <v>0.67200000000000004</v>
      </c>
      <c r="G25" s="8">
        <v>1</v>
      </c>
      <c r="H25" s="1">
        <v>30</v>
      </c>
      <c r="I25" s="1" t="s">
        <v>38</v>
      </c>
      <c r="J25" s="1"/>
      <c r="K25" s="1">
        <v>71.5</v>
      </c>
      <c r="L25" s="1">
        <f t="shared" si="2"/>
        <v>430.62700000000001</v>
      </c>
      <c r="M25" s="1">
        <f t="shared" si="3"/>
        <v>75.386000000000024</v>
      </c>
      <c r="N25" s="1">
        <v>426.74099999999999</v>
      </c>
      <c r="O25" s="1">
        <v>34.412999999999883</v>
      </c>
      <c r="P25" s="1">
        <v>82.834200000000124</v>
      </c>
      <c r="Q25" s="1">
        <f t="shared" si="4"/>
        <v>15.077200000000005</v>
      </c>
      <c r="R25" s="5">
        <f t="shared" si="14"/>
        <v>47.930000000000049</v>
      </c>
      <c r="S25" s="5"/>
      <c r="T25" s="1"/>
      <c r="U25" s="1">
        <f t="shared" si="5"/>
        <v>11</v>
      </c>
      <c r="V25" s="1">
        <f t="shared" si="6"/>
        <v>7.8210277770408272</v>
      </c>
      <c r="W25" s="1">
        <v>14.210800000000001</v>
      </c>
      <c r="X25" s="1">
        <v>6.4542000000000002</v>
      </c>
      <c r="Y25" s="1">
        <v>6.7614000000000036</v>
      </c>
      <c r="Z25" s="1">
        <v>9.257200000000001</v>
      </c>
      <c r="AA25" s="1">
        <v>9.9041999999999994</v>
      </c>
      <c r="AB25" s="1">
        <v>11.377800000000001</v>
      </c>
      <c r="AC25" s="1">
        <v>11.335599999999999</v>
      </c>
      <c r="AD25" s="1">
        <v>8.617799999999999</v>
      </c>
      <c r="AE25" s="1">
        <v>8.8369999999999997</v>
      </c>
      <c r="AF25" s="1">
        <v>10.79680000000001</v>
      </c>
      <c r="AG25" s="1"/>
      <c r="AH25" s="1">
        <f t="shared" si="7"/>
        <v>48</v>
      </c>
      <c r="AI25" s="1">
        <f t="shared" si="13"/>
        <v>45.231600000000014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93.688000000000002</v>
      </c>
      <c r="D26" s="1">
        <v>1306.4649999999999</v>
      </c>
      <c r="E26" s="1">
        <v>1067.2349999999999</v>
      </c>
      <c r="F26" s="1">
        <v>310.10199999999998</v>
      </c>
      <c r="G26" s="8">
        <v>1</v>
      </c>
      <c r="H26" s="1">
        <v>30</v>
      </c>
      <c r="I26" s="1" t="s">
        <v>38</v>
      </c>
      <c r="J26" s="1"/>
      <c r="K26" s="1">
        <v>96.9</v>
      </c>
      <c r="L26" s="1">
        <f t="shared" si="2"/>
        <v>970.33499999999992</v>
      </c>
      <c r="M26" s="1">
        <f t="shared" si="3"/>
        <v>104.86899999999991</v>
      </c>
      <c r="N26" s="1">
        <v>962.36599999999999</v>
      </c>
      <c r="O26" s="1"/>
      <c r="P26" s="1">
        <v>0</v>
      </c>
      <c r="Q26" s="1">
        <f t="shared" si="4"/>
        <v>20.973799999999983</v>
      </c>
      <c r="R26" s="5"/>
      <c r="S26" s="5"/>
      <c r="T26" s="1"/>
      <c r="U26" s="1">
        <f t="shared" si="5"/>
        <v>14.785208212150408</v>
      </c>
      <c r="V26" s="1">
        <f t="shared" si="6"/>
        <v>14.785208212150408</v>
      </c>
      <c r="W26" s="1">
        <v>16.079799999999999</v>
      </c>
      <c r="X26" s="1">
        <v>22.974599999999999</v>
      </c>
      <c r="Y26" s="1">
        <v>33.344799999999999</v>
      </c>
      <c r="Z26" s="1">
        <v>45.47359999999999</v>
      </c>
      <c r="AA26" s="1">
        <v>36.913799999999988</v>
      </c>
      <c r="AB26" s="1">
        <v>15.2948</v>
      </c>
      <c r="AC26" s="1">
        <v>21.962199999999989</v>
      </c>
      <c r="AD26" s="1">
        <v>43.471999999999987</v>
      </c>
      <c r="AE26" s="1">
        <v>42.036200000000001</v>
      </c>
      <c r="AF26" s="1">
        <v>24.415200000000009</v>
      </c>
      <c r="AG26" s="18" t="s">
        <v>68</v>
      </c>
      <c r="AH26" s="1">
        <f t="shared" si="7"/>
        <v>0</v>
      </c>
      <c r="AI26" s="1">
        <f t="shared" si="13"/>
        <v>62.921399999999949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37</v>
      </c>
      <c r="C27" s="1">
        <v>115.57</v>
      </c>
      <c r="D27" s="1">
        <v>127.792</v>
      </c>
      <c r="E27" s="1">
        <v>179.762</v>
      </c>
      <c r="F27" s="1">
        <v>53.273000000000003</v>
      </c>
      <c r="G27" s="8">
        <v>1</v>
      </c>
      <c r="H27" s="1">
        <v>30</v>
      </c>
      <c r="I27" s="1" t="s">
        <v>38</v>
      </c>
      <c r="J27" s="1"/>
      <c r="K27" s="1">
        <v>94.8</v>
      </c>
      <c r="L27" s="1">
        <f t="shared" si="2"/>
        <v>84.962000000000003</v>
      </c>
      <c r="M27" s="1">
        <f t="shared" si="3"/>
        <v>92.933999999999997</v>
      </c>
      <c r="N27" s="1">
        <v>86.828000000000003</v>
      </c>
      <c r="O27" s="1"/>
      <c r="P27" s="1">
        <v>115.173</v>
      </c>
      <c r="Q27" s="1">
        <f t="shared" si="4"/>
        <v>18.5868</v>
      </c>
      <c r="R27" s="5">
        <f t="shared" si="14"/>
        <v>36.008800000000001</v>
      </c>
      <c r="S27" s="5"/>
      <c r="T27" s="1"/>
      <c r="U27" s="1">
        <f t="shared" si="5"/>
        <v>11</v>
      </c>
      <c r="V27" s="1">
        <f t="shared" si="6"/>
        <v>9.0626681300708025</v>
      </c>
      <c r="W27" s="1">
        <v>18.1996</v>
      </c>
      <c r="X27" s="1">
        <v>11.102</v>
      </c>
      <c r="Y27" s="1">
        <v>12.8118</v>
      </c>
      <c r="Z27" s="1">
        <v>16.2744</v>
      </c>
      <c r="AA27" s="1">
        <v>16.4542</v>
      </c>
      <c r="AB27" s="1">
        <v>12.7148</v>
      </c>
      <c r="AC27" s="1">
        <v>12.0632</v>
      </c>
      <c r="AD27" s="1">
        <v>14.059200000000001</v>
      </c>
      <c r="AE27" s="1">
        <v>13.7072</v>
      </c>
      <c r="AF27" s="1">
        <v>11.1662</v>
      </c>
      <c r="AG27" s="1"/>
      <c r="AH27" s="1">
        <f t="shared" si="7"/>
        <v>36</v>
      </c>
      <c r="AI27" s="1">
        <f t="shared" si="13"/>
        <v>55.760400000000004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idden="1" x14ac:dyDescent="0.25">
      <c r="A28" s="14" t="s">
        <v>70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/>
      <c r="P28" s="14">
        <v>0</v>
      </c>
      <c r="Q28" s="14">
        <f t="shared" si="4"/>
        <v>0</v>
      </c>
      <c r="R28" s="16"/>
      <c r="S28" s="16"/>
      <c r="T28" s="14"/>
      <c r="U28" s="14" t="e">
        <f t="shared" si="5"/>
        <v>#DIV/0!</v>
      </c>
      <c r="V28" s="14" t="e">
        <f t="shared" si="6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48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201.53800000000001</v>
      </c>
      <c r="D29" s="1">
        <v>8.5060000000000002</v>
      </c>
      <c r="E29" s="1">
        <v>91.200999999999993</v>
      </c>
      <c r="F29" s="1">
        <v>106.265</v>
      </c>
      <c r="G29" s="8">
        <v>1</v>
      </c>
      <c r="H29" s="1">
        <v>40</v>
      </c>
      <c r="I29" s="1" t="s">
        <v>38</v>
      </c>
      <c r="J29" s="1"/>
      <c r="K29" s="1">
        <v>89.5</v>
      </c>
      <c r="L29" s="1">
        <f t="shared" si="2"/>
        <v>1.7009999999999934</v>
      </c>
      <c r="M29" s="1">
        <f t="shared" si="3"/>
        <v>91.200999999999993</v>
      </c>
      <c r="N29" s="1"/>
      <c r="O29" s="1"/>
      <c r="P29" s="1">
        <v>30.54900000000001</v>
      </c>
      <c r="Q29" s="1">
        <f t="shared" si="4"/>
        <v>18.240199999999998</v>
      </c>
      <c r="R29" s="5">
        <f t="shared" ref="R29:R31" si="15">11*Q29-P29-O29-F29</f>
        <v>63.828199999999967</v>
      </c>
      <c r="S29" s="5"/>
      <c r="T29" s="1"/>
      <c r="U29" s="1">
        <f t="shared" si="5"/>
        <v>11.000000000000002</v>
      </c>
      <c r="V29" s="1">
        <f t="shared" si="6"/>
        <v>7.5006852995032967</v>
      </c>
      <c r="W29" s="1">
        <v>15.6774</v>
      </c>
      <c r="X29" s="1">
        <v>8.7114000000000011</v>
      </c>
      <c r="Y29" s="1">
        <v>10.412800000000001</v>
      </c>
      <c r="Z29" s="1">
        <v>13.6684</v>
      </c>
      <c r="AA29" s="1">
        <v>14.8604</v>
      </c>
      <c r="AB29" s="1">
        <v>26.568000000000001</v>
      </c>
      <c r="AC29" s="1">
        <v>25.481000000000002</v>
      </c>
      <c r="AD29" s="1">
        <v>15.7026</v>
      </c>
      <c r="AE29" s="1">
        <v>18.528600000000001</v>
      </c>
      <c r="AF29" s="1">
        <v>15.8072</v>
      </c>
      <c r="AG29" s="1"/>
      <c r="AH29" s="1">
        <f t="shared" si="7"/>
        <v>64</v>
      </c>
      <c r="AI29" s="1">
        <f t="shared" ref="AI29:AI32" si="16">Q29*G29*3</f>
        <v>54.72059999999999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47.36</v>
      </c>
      <c r="D30" s="1">
        <v>43.106000000000002</v>
      </c>
      <c r="E30" s="1">
        <v>37.198999999999998</v>
      </c>
      <c r="F30" s="1">
        <v>46.664000000000001</v>
      </c>
      <c r="G30" s="8">
        <v>1</v>
      </c>
      <c r="H30" s="1">
        <v>30</v>
      </c>
      <c r="I30" s="1" t="s">
        <v>38</v>
      </c>
      <c r="J30" s="1"/>
      <c r="K30" s="1">
        <v>22.6</v>
      </c>
      <c r="L30" s="1">
        <f t="shared" si="2"/>
        <v>14.598999999999997</v>
      </c>
      <c r="M30" s="1">
        <f t="shared" si="3"/>
        <v>19.790999999999997</v>
      </c>
      <c r="N30" s="1">
        <v>17.408000000000001</v>
      </c>
      <c r="O30" s="1"/>
      <c r="P30" s="1">
        <v>0</v>
      </c>
      <c r="Q30" s="1">
        <f t="shared" si="4"/>
        <v>3.9581999999999993</v>
      </c>
      <c r="R30" s="5"/>
      <c r="S30" s="5"/>
      <c r="T30" s="1"/>
      <c r="U30" s="1">
        <f t="shared" si="5"/>
        <v>11.789197109797385</v>
      </c>
      <c r="V30" s="1">
        <f t="shared" si="6"/>
        <v>11.789197109797385</v>
      </c>
      <c r="W30" s="1">
        <v>3.9465999999999992</v>
      </c>
      <c r="X30" s="1">
        <v>2.145</v>
      </c>
      <c r="Y30" s="1">
        <v>3.3561999999999999</v>
      </c>
      <c r="Z30" s="1">
        <v>3.3881999999999999</v>
      </c>
      <c r="AA30" s="1">
        <v>4.9526000000000003</v>
      </c>
      <c r="AB30" s="1">
        <v>6.7048000000000014</v>
      </c>
      <c r="AC30" s="1">
        <v>5.3895999999999997</v>
      </c>
      <c r="AD30" s="1">
        <v>8.4475999999999996</v>
      </c>
      <c r="AE30" s="1">
        <v>8.0671999999999997</v>
      </c>
      <c r="AF30" s="1">
        <v>5.134199999999999</v>
      </c>
      <c r="AG30" s="18" t="s">
        <v>68</v>
      </c>
      <c r="AH30" s="1">
        <f t="shared" si="7"/>
        <v>0</v>
      </c>
      <c r="AI30" s="1">
        <f t="shared" si="16"/>
        <v>11.874599999999997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97.147000000000006</v>
      </c>
      <c r="D31" s="1">
        <v>32.039000000000001</v>
      </c>
      <c r="E31" s="1">
        <v>43.643000000000001</v>
      </c>
      <c r="F31" s="1">
        <v>71.049000000000007</v>
      </c>
      <c r="G31" s="8">
        <v>1</v>
      </c>
      <c r="H31" s="1">
        <v>50</v>
      </c>
      <c r="I31" s="1" t="s">
        <v>38</v>
      </c>
      <c r="J31" s="1"/>
      <c r="K31" s="1">
        <v>47.4</v>
      </c>
      <c r="L31" s="1">
        <f t="shared" si="2"/>
        <v>-3.7569999999999979</v>
      </c>
      <c r="M31" s="1">
        <f t="shared" si="3"/>
        <v>43.643000000000001</v>
      </c>
      <c r="N31" s="1"/>
      <c r="O31" s="1">
        <v>11.83040000000001</v>
      </c>
      <c r="P31" s="1">
        <v>6.4765999999999906</v>
      </c>
      <c r="Q31" s="1">
        <f t="shared" si="4"/>
        <v>8.7286000000000001</v>
      </c>
      <c r="R31" s="5">
        <f t="shared" si="15"/>
        <v>6.6585999999999927</v>
      </c>
      <c r="S31" s="5"/>
      <c r="T31" s="1"/>
      <c r="U31" s="1">
        <f t="shared" si="5"/>
        <v>11</v>
      </c>
      <c r="V31" s="1">
        <f t="shared" si="6"/>
        <v>10.237151433219532</v>
      </c>
      <c r="W31" s="1">
        <v>10.302</v>
      </c>
      <c r="X31" s="1">
        <v>11.287800000000001</v>
      </c>
      <c r="Y31" s="1">
        <v>11.455399999999999</v>
      </c>
      <c r="Z31" s="1">
        <v>15.814399999999999</v>
      </c>
      <c r="AA31" s="1">
        <v>15.278600000000001</v>
      </c>
      <c r="AB31" s="1">
        <v>14.948</v>
      </c>
      <c r="AC31" s="1">
        <v>14.9876</v>
      </c>
      <c r="AD31" s="1">
        <v>15.374000000000001</v>
      </c>
      <c r="AE31" s="1">
        <v>15.2432</v>
      </c>
      <c r="AF31" s="1">
        <v>7.1293999999999986</v>
      </c>
      <c r="AG31" s="1"/>
      <c r="AH31" s="1">
        <f t="shared" si="7"/>
        <v>7</v>
      </c>
      <c r="AI31" s="1">
        <f t="shared" si="16"/>
        <v>26.1858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49.552999999999997</v>
      </c>
      <c r="D32" s="1">
        <v>22.141999999999999</v>
      </c>
      <c r="E32" s="1">
        <v>30.713000000000001</v>
      </c>
      <c r="F32" s="1">
        <v>30.73</v>
      </c>
      <c r="G32" s="8">
        <v>1</v>
      </c>
      <c r="H32" s="1">
        <v>50</v>
      </c>
      <c r="I32" s="1" t="s">
        <v>38</v>
      </c>
      <c r="J32" s="1"/>
      <c r="K32" s="1">
        <v>32.299999999999997</v>
      </c>
      <c r="L32" s="1">
        <f t="shared" si="2"/>
        <v>-1.5869999999999962</v>
      </c>
      <c r="M32" s="1">
        <f t="shared" si="3"/>
        <v>30.713000000000001</v>
      </c>
      <c r="N32" s="1"/>
      <c r="O32" s="1">
        <v>38.469599999999978</v>
      </c>
      <c r="P32" s="1">
        <v>0</v>
      </c>
      <c r="Q32" s="1">
        <f t="shared" si="4"/>
        <v>6.1425999999999998</v>
      </c>
      <c r="R32" s="5"/>
      <c r="S32" s="5"/>
      <c r="T32" s="1"/>
      <c r="U32" s="1">
        <f t="shared" si="5"/>
        <v>11.265522742812486</v>
      </c>
      <c r="V32" s="1">
        <f t="shared" si="6"/>
        <v>11.265522742812486</v>
      </c>
      <c r="W32" s="1">
        <v>7.0683999999999996</v>
      </c>
      <c r="X32" s="1">
        <v>8.9075999999999986</v>
      </c>
      <c r="Y32" s="1">
        <v>7.4406000000000008</v>
      </c>
      <c r="Z32" s="1">
        <v>7.6475999999999997</v>
      </c>
      <c r="AA32" s="1">
        <v>9.4608000000000008</v>
      </c>
      <c r="AB32" s="1">
        <v>9.8507999999999996</v>
      </c>
      <c r="AC32" s="1">
        <v>10.2468</v>
      </c>
      <c r="AD32" s="1">
        <v>15.3192</v>
      </c>
      <c r="AE32" s="1">
        <v>14.954599999999999</v>
      </c>
      <c r="AF32" s="1">
        <v>8.0167999999999999</v>
      </c>
      <c r="AG32" s="1"/>
      <c r="AH32" s="1">
        <f t="shared" si="7"/>
        <v>0</v>
      </c>
      <c r="AI32" s="1">
        <f t="shared" si="16"/>
        <v>18.427799999999998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11" t="s">
        <v>75</v>
      </c>
      <c r="B33" s="11" t="s">
        <v>37</v>
      </c>
      <c r="C33" s="11"/>
      <c r="D33" s="11">
        <v>60.658000000000001</v>
      </c>
      <c r="E33" s="11">
        <v>60.658000000000001</v>
      </c>
      <c r="F33" s="11"/>
      <c r="G33" s="12">
        <v>0</v>
      </c>
      <c r="H33" s="11" t="e">
        <v>#N/A</v>
      </c>
      <c r="I33" s="11" t="s">
        <v>76</v>
      </c>
      <c r="J33" s="11"/>
      <c r="K33" s="11"/>
      <c r="L33" s="11">
        <f t="shared" si="2"/>
        <v>60.658000000000001</v>
      </c>
      <c r="M33" s="11">
        <f t="shared" si="3"/>
        <v>0</v>
      </c>
      <c r="N33" s="11">
        <v>60.658000000000001</v>
      </c>
      <c r="O33" s="11"/>
      <c r="P33" s="11"/>
      <c r="Q33" s="11">
        <f t="shared" si="4"/>
        <v>0</v>
      </c>
      <c r="R33" s="13"/>
      <c r="S33" s="13"/>
      <c r="T33" s="11"/>
      <c r="U33" s="11" t="e">
        <f t="shared" si="5"/>
        <v>#DIV/0!</v>
      </c>
      <c r="V33" s="11" t="e">
        <f t="shared" si="6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44</v>
      </c>
      <c r="C34" s="1">
        <v>514</v>
      </c>
      <c r="D34" s="1">
        <v>288</v>
      </c>
      <c r="E34" s="1">
        <v>347</v>
      </c>
      <c r="F34" s="1">
        <v>427</v>
      </c>
      <c r="G34" s="8">
        <v>0.4</v>
      </c>
      <c r="H34" s="1">
        <v>45</v>
      </c>
      <c r="I34" s="1" t="s">
        <v>38</v>
      </c>
      <c r="J34" s="1"/>
      <c r="K34" s="1">
        <v>349</v>
      </c>
      <c r="L34" s="1">
        <f t="shared" si="2"/>
        <v>-2</v>
      </c>
      <c r="M34" s="1">
        <f t="shared" si="3"/>
        <v>347</v>
      </c>
      <c r="N34" s="1"/>
      <c r="O34" s="1"/>
      <c r="P34" s="1">
        <v>176</v>
      </c>
      <c r="Q34" s="1">
        <f t="shared" si="4"/>
        <v>69.400000000000006</v>
      </c>
      <c r="R34" s="5">
        <f t="shared" ref="R34:R36" si="17">11*Q34-P34-O34-F34</f>
        <v>160.40000000000009</v>
      </c>
      <c r="S34" s="5"/>
      <c r="T34" s="1"/>
      <c r="U34" s="1">
        <f t="shared" si="5"/>
        <v>11</v>
      </c>
      <c r="V34" s="1">
        <f t="shared" si="6"/>
        <v>8.6887608069164255</v>
      </c>
      <c r="W34" s="1">
        <v>68.400000000000006</v>
      </c>
      <c r="X34" s="1">
        <v>66.2</v>
      </c>
      <c r="Y34" s="1">
        <v>70.400000000000006</v>
      </c>
      <c r="Z34" s="1">
        <v>80.2</v>
      </c>
      <c r="AA34" s="1">
        <v>76.8</v>
      </c>
      <c r="AB34" s="1">
        <v>58.2</v>
      </c>
      <c r="AC34" s="1">
        <v>70.2</v>
      </c>
      <c r="AD34" s="1">
        <v>102</v>
      </c>
      <c r="AE34" s="1">
        <v>98.2</v>
      </c>
      <c r="AF34" s="1">
        <v>85.2</v>
      </c>
      <c r="AG34" s="1" t="s">
        <v>78</v>
      </c>
      <c r="AH34" s="1">
        <f t="shared" si="7"/>
        <v>64</v>
      </c>
      <c r="AI34" s="1">
        <f t="shared" ref="AI34:AI36" si="18">Q34*G34*3</f>
        <v>83.280000000000015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44</v>
      </c>
      <c r="C35" s="1">
        <v>166</v>
      </c>
      <c r="D35" s="1">
        <v>251</v>
      </c>
      <c r="E35" s="1">
        <v>262</v>
      </c>
      <c r="F35" s="1">
        <v>140</v>
      </c>
      <c r="G35" s="8">
        <v>0.45</v>
      </c>
      <c r="H35" s="1">
        <v>50</v>
      </c>
      <c r="I35" s="10" t="s">
        <v>80</v>
      </c>
      <c r="J35" s="1"/>
      <c r="K35" s="1">
        <v>275</v>
      </c>
      <c r="L35" s="1">
        <f t="shared" si="2"/>
        <v>-13</v>
      </c>
      <c r="M35" s="1">
        <f t="shared" si="3"/>
        <v>262</v>
      </c>
      <c r="N35" s="1"/>
      <c r="O35" s="1">
        <v>107.4</v>
      </c>
      <c r="P35" s="1">
        <v>152.6</v>
      </c>
      <c r="Q35" s="1">
        <f t="shared" si="4"/>
        <v>52.4</v>
      </c>
      <c r="R35" s="5">
        <f t="shared" si="17"/>
        <v>176.39999999999998</v>
      </c>
      <c r="S35" s="5"/>
      <c r="T35" s="1"/>
      <c r="U35" s="1">
        <f t="shared" si="5"/>
        <v>11</v>
      </c>
      <c r="V35" s="1">
        <f t="shared" si="6"/>
        <v>7.6335877862595423</v>
      </c>
      <c r="W35" s="1">
        <v>47.6</v>
      </c>
      <c r="X35" s="1">
        <v>42.2</v>
      </c>
      <c r="Y35" s="1">
        <v>40.799999999999997</v>
      </c>
      <c r="Z35" s="1">
        <v>51.6</v>
      </c>
      <c r="AA35" s="1">
        <v>54.6</v>
      </c>
      <c r="AB35" s="1">
        <v>53.2</v>
      </c>
      <c r="AC35" s="1">
        <v>51.2</v>
      </c>
      <c r="AD35" s="1">
        <v>61</v>
      </c>
      <c r="AE35" s="1">
        <v>51.8</v>
      </c>
      <c r="AF35" s="1">
        <v>20</v>
      </c>
      <c r="AG35" s="1" t="s">
        <v>41</v>
      </c>
      <c r="AH35" s="1">
        <f t="shared" si="7"/>
        <v>79</v>
      </c>
      <c r="AI35" s="1">
        <f t="shared" si="18"/>
        <v>70.739999999999995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44</v>
      </c>
      <c r="C36" s="1">
        <v>373</v>
      </c>
      <c r="D36" s="1">
        <v>732</v>
      </c>
      <c r="E36" s="1">
        <v>556</v>
      </c>
      <c r="F36" s="1">
        <v>500</v>
      </c>
      <c r="G36" s="8">
        <v>0.4</v>
      </c>
      <c r="H36" s="1">
        <v>45</v>
      </c>
      <c r="I36" s="1" t="s">
        <v>38</v>
      </c>
      <c r="J36" s="1"/>
      <c r="K36" s="1">
        <v>430</v>
      </c>
      <c r="L36" s="1">
        <f t="shared" si="2"/>
        <v>126</v>
      </c>
      <c r="M36" s="1">
        <f t="shared" si="3"/>
        <v>436</v>
      </c>
      <c r="N36" s="1">
        <v>120</v>
      </c>
      <c r="O36" s="1">
        <v>64.399999999999977</v>
      </c>
      <c r="P36" s="1">
        <v>227.6</v>
      </c>
      <c r="Q36" s="1">
        <f t="shared" si="4"/>
        <v>87.2</v>
      </c>
      <c r="R36" s="5">
        <f t="shared" si="17"/>
        <v>167.20000000000005</v>
      </c>
      <c r="S36" s="5"/>
      <c r="T36" s="1"/>
      <c r="U36" s="1">
        <f t="shared" si="5"/>
        <v>11</v>
      </c>
      <c r="V36" s="1">
        <f t="shared" si="6"/>
        <v>9.0825688073394488</v>
      </c>
      <c r="W36" s="1">
        <v>90.8</v>
      </c>
      <c r="X36" s="1">
        <v>82.2</v>
      </c>
      <c r="Y36" s="1">
        <v>76</v>
      </c>
      <c r="Z36" s="1">
        <v>73.2</v>
      </c>
      <c r="AA36" s="1">
        <v>68.599999999999994</v>
      </c>
      <c r="AB36" s="1">
        <v>68.2</v>
      </c>
      <c r="AC36" s="1">
        <v>82.8</v>
      </c>
      <c r="AD36" s="1">
        <v>72.599999999999994</v>
      </c>
      <c r="AE36" s="1">
        <v>62.2</v>
      </c>
      <c r="AF36" s="1">
        <v>74</v>
      </c>
      <c r="AG36" s="1" t="s">
        <v>39</v>
      </c>
      <c r="AH36" s="1">
        <f t="shared" si="7"/>
        <v>67</v>
      </c>
      <c r="AI36" s="1">
        <f t="shared" si="18"/>
        <v>104.64000000000001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14" t="s">
        <v>82</v>
      </c>
      <c r="B37" s="14" t="s">
        <v>37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/>
      <c r="P37" s="14">
        <v>0</v>
      </c>
      <c r="Q37" s="14">
        <f t="shared" si="4"/>
        <v>0</v>
      </c>
      <c r="R37" s="16"/>
      <c r="S37" s="16"/>
      <c r="T37" s="14"/>
      <c r="U37" s="14" t="e">
        <f t="shared" si="5"/>
        <v>#DIV/0!</v>
      </c>
      <c r="V37" s="14" t="e">
        <f t="shared" si="6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 t="s">
        <v>48</v>
      </c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14" t="s">
        <v>83</v>
      </c>
      <c r="B38" s="14" t="s">
        <v>44</v>
      </c>
      <c r="C38" s="14"/>
      <c r="D38" s="14"/>
      <c r="E38" s="14"/>
      <c r="F38" s="14"/>
      <c r="G38" s="15">
        <v>0</v>
      </c>
      <c r="H38" s="14">
        <v>45</v>
      </c>
      <c r="I38" s="14" t="s">
        <v>38</v>
      </c>
      <c r="J38" s="14"/>
      <c r="K38" s="14"/>
      <c r="L38" s="14">
        <f t="shared" ref="L38:L69" si="19">E38-K38</f>
        <v>0</v>
      </c>
      <c r="M38" s="14">
        <f t="shared" si="3"/>
        <v>0</v>
      </c>
      <c r="N38" s="14"/>
      <c r="O38" s="14"/>
      <c r="P38" s="14">
        <v>0</v>
      </c>
      <c r="Q38" s="14">
        <f t="shared" si="4"/>
        <v>0</v>
      </c>
      <c r="R38" s="16"/>
      <c r="S38" s="16"/>
      <c r="T38" s="14"/>
      <c r="U38" s="14" t="e">
        <f t="shared" si="5"/>
        <v>#DIV/0!</v>
      </c>
      <c r="V38" s="14" t="e">
        <f t="shared" si="6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 t="s">
        <v>84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44</v>
      </c>
      <c r="C39" s="1">
        <v>270</v>
      </c>
      <c r="D39" s="1">
        <v>156</v>
      </c>
      <c r="E39" s="1">
        <v>105</v>
      </c>
      <c r="F39" s="1">
        <v>305</v>
      </c>
      <c r="G39" s="8">
        <v>0.35</v>
      </c>
      <c r="H39" s="1">
        <v>40</v>
      </c>
      <c r="I39" s="1" t="s">
        <v>38</v>
      </c>
      <c r="J39" s="1"/>
      <c r="K39" s="1">
        <v>111</v>
      </c>
      <c r="L39" s="1">
        <f t="shared" si="19"/>
        <v>-6</v>
      </c>
      <c r="M39" s="1">
        <f t="shared" si="3"/>
        <v>105</v>
      </c>
      <c r="N39" s="1"/>
      <c r="O39" s="1"/>
      <c r="P39" s="1">
        <v>0</v>
      </c>
      <c r="Q39" s="1">
        <f t="shared" si="4"/>
        <v>21</v>
      </c>
      <c r="R39" s="5"/>
      <c r="S39" s="5"/>
      <c r="T39" s="1"/>
      <c r="U39" s="1">
        <f t="shared" si="5"/>
        <v>14.523809523809524</v>
      </c>
      <c r="V39" s="1">
        <f t="shared" si="6"/>
        <v>14.523809523809524</v>
      </c>
      <c r="W39" s="1">
        <v>14.6</v>
      </c>
      <c r="X39" s="1">
        <v>23.6</v>
      </c>
      <c r="Y39" s="1">
        <v>27.2</v>
      </c>
      <c r="Z39" s="1">
        <v>31.6</v>
      </c>
      <c r="AA39" s="1">
        <v>30.2</v>
      </c>
      <c r="AB39" s="1">
        <v>23.4</v>
      </c>
      <c r="AC39" s="1">
        <v>26.6</v>
      </c>
      <c r="AD39" s="1">
        <v>41.6</v>
      </c>
      <c r="AE39" s="1">
        <v>38</v>
      </c>
      <c r="AF39" s="1">
        <v>32.200000000000003</v>
      </c>
      <c r="AG39" s="1" t="s">
        <v>78</v>
      </c>
      <c r="AH39" s="1">
        <f t="shared" si="7"/>
        <v>0</v>
      </c>
      <c r="AI39" s="1">
        <f t="shared" ref="AI39:AI42" si="20">Q39*G39*3</f>
        <v>22.049999999999997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37</v>
      </c>
      <c r="C40" s="1">
        <v>95.165999999999997</v>
      </c>
      <c r="D40" s="1">
        <v>86.777000000000001</v>
      </c>
      <c r="E40" s="1">
        <v>95.531999999999996</v>
      </c>
      <c r="F40" s="1">
        <v>74.747</v>
      </c>
      <c r="G40" s="8">
        <v>1</v>
      </c>
      <c r="H40" s="1">
        <v>40</v>
      </c>
      <c r="I40" s="1" t="s">
        <v>38</v>
      </c>
      <c r="J40" s="1"/>
      <c r="K40" s="1">
        <v>100.8</v>
      </c>
      <c r="L40" s="1">
        <f t="shared" si="19"/>
        <v>-5.2680000000000007</v>
      </c>
      <c r="M40" s="1">
        <f t="shared" si="3"/>
        <v>95.531999999999996</v>
      </c>
      <c r="N40" s="1"/>
      <c r="O40" s="1">
        <v>70.300400000000039</v>
      </c>
      <c r="P40" s="1">
        <v>19.00759999999995</v>
      </c>
      <c r="Q40" s="1">
        <f t="shared" si="4"/>
        <v>19.106400000000001</v>
      </c>
      <c r="R40" s="5">
        <f t="shared" ref="R40" si="21">11*Q40-P40-O40-F40</f>
        <v>46.115400000000022</v>
      </c>
      <c r="S40" s="5"/>
      <c r="T40" s="1"/>
      <c r="U40" s="1">
        <f t="shared" si="5"/>
        <v>11</v>
      </c>
      <c r="V40" s="1">
        <f t="shared" si="6"/>
        <v>8.5863899007662337</v>
      </c>
      <c r="W40" s="1">
        <v>19.387799999999999</v>
      </c>
      <c r="X40" s="1">
        <v>20.0594</v>
      </c>
      <c r="Y40" s="1">
        <v>19.186399999999999</v>
      </c>
      <c r="Z40" s="1">
        <v>19.274799999999999</v>
      </c>
      <c r="AA40" s="1">
        <v>18.097999999999999</v>
      </c>
      <c r="AB40" s="1">
        <v>22.773399999999999</v>
      </c>
      <c r="AC40" s="1">
        <v>27.063399999999991</v>
      </c>
      <c r="AD40" s="1">
        <v>21.261800000000001</v>
      </c>
      <c r="AE40" s="1">
        <v>18.427800000000001</v>
      </c>
      <c r="AF40" s="1">
        <v>18.3188</v>
      </c>
      <c r="AG40" s="1"/>
      <c r="AH40" s="1">
        <f t="shared" si="7"/>
        <v>46</v>
      </c>
      <c r="AI40" s="1">
        <f t="shared" si="20"/>
        <v>57.319200000000002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44</v>
      </c>
      <c r="C41" s="1">
        <v>173</v>
      </c>
      <c r="D41" s="1">
        <v>66</v>
      </c>
      <c r="E41" s="1">
        <v>75</v>
      </c>
      <c r="F41" s="1">
        <v>145</v>
      </c>
      <c r="G41" s="8">
        <v>0.4</v>
      </c>
      <c r="H41" s="1">
        <v>40</v>
      </c>
      <c r="I41" s="1" t="s">
        <v>38</v>
      </c>
      <c r="J41" s="1"/>
      <c r="K41" s="1">
        <v>96</v>
      </c>
      <c r="L41" s="1">
        <f t="shared" si="19"/>
        <v>-21</v>
      </c>
      <c r="M41" s="1">
        <f t="shared" si="3"/>
        <v>75</v>
      </c>
      <c r="N41" s="1"/>
      <c r="O41" s="1">
        <v>26.799999999999951</v>
      </c>
      <c r="P41" s="1">
        <v>0</v>
      </c>
      <c r="Q41" s="1">
        <f t="shared" si="4"/>
        <v>15</v>
      </c>
      <c r="R41" s="5"/>
      <c r="S41" s="5"/>
      <c r="T41" s="1"/>
      <c r="U41" s="1">
        <f t="shared" si="5"/>
        <v>11.45333333333333</v>
      </c>
      <c r="V41" s="1">
        <f t="shared" si="6"/>
        <v>11.45333333333333</v>
      </c>
      <c r="W41" s="1">
        <v>16.2</v>
      </c>
      <c r="X41" s="1">
        <v>23.2</v>
      </c>
      <c r="Y41" s="1">
        <v>23.8</v>
      </c>
      <c r="Z41" s="1">
        <v>28.6</v>
      </c>
      <c r="AA41" s="1">
        <v>29.8</v>
      </c>
      <c r="AB41" s="1">
        <v>29.6</v>
      </c>
      <c r="AC41" s="1">
        <v>32.6</v>
      </c>
      <c r="AD41" s="1">
        <v>35.200000000000003</v>
      </c>
      <c r="AE41" s="1">
        <v>26.2</v>
      </c>
      <c r="AF41" s="1">
        <v>25.4</v>
      </c>
      <c r="AG41" s="1"/>
      <c r="AH41" s="1">
        <f t="shared" si="7"/>
        <v>0</v>
      </c>
      <c r="AI41" s="1">
        <f t="shared" si="20"/>
        <v>18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44</v>
      </c>
      <c r="C42" s="1">
        <v>287</v>
      </c>
      <c r="D42" s="1">
        <v>162</v>
      </c>
      <c r="E42" s="1">
        <v>114</v>
      </c>
      <c r="F42" s="1">
        <v>330</v>
      </c>
      <c r="G42" s="8">
        <v>0.4</v>
      </c>
      <c r="H42" s="1">
        <v>45</v>
      </c>
      <c r="I42" s="1" t="s">
        <v>38</v>
      </c>
      <c r="J42" s="1"/>
      <c r="K42" s="1">
        <v>119</v>
      </c>
      <c r="L42" s="1">
        <f t="shared" si="19"/>
        <v>-5</v>
      </c>
      <c r="M42" s="1">
        <f t="shared" si="3"/>
        <v>114</v>
      </c>
      <c r="N42" s="1"/>
      <c r="O42" s="1"/>
      <c r="P42" s="1">
        <v>0</v>
      </c>
      <c r="Q42" s="1">
        <f t="shared" si="4"/>
        <v>22.8</v>
      </c>
      <c r="R42" s="5"/>
      <c r="S42" s="5"/>
      <c r="T42" s="1"/>
      <c r="U42" s="1">
        <f t="shared" si="5"/>
        <v>14.473684210526315</v>
      </c>
      <c r="V42" s="1">
        <f t="shared" si="6"/>
        <v>14.473684210526315</v>
      </c>
      <c r="W42" s="1">
        <v>27</v>
      </c>
      <c r="X42" s="1">
        <v>32.6</v>
      </c>
      <c r="Y42" s="1">
        <v>37.799999999999997</v>
      </c>
      <c r="Z42" s="1">
        <v>37</v>
      </c>
      <c r="AA42" s="1">
        <v>31.2</v>
      </c>
      <c r="AB42" s="1">
        <v>53.6</v>
      </c>
      <c r="AC42" s="1">
        <v>64.400000000000006</v>
      </c>
      <c r="AD42" s="1">
        <v>60.2</v>
      </c>
      <c r="AE42" s="1">
        <v>42</v>
      </c>
      <c r="AF42" s="1">
        <v>38.4</v>
      </c>
      <c r="AG42" s="1"/>
      <c r="AH42" s="1">
        <f t="shared" si="7"/>
        <v>0</v>
      </c>
      <c r="AI42" s="1">
        <f t="shared" si="20"/>
        <v>27.360000000000003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idden="1" x14ac:dyDescent="0.25">
      <c r="A43" s="11" t="s">
        <v>89</v>
      </c>
      <c r="B43" s="11" t="s">
        <v>37</v>
      </c>
      <c r="C43" s="11"/>
      <c r="D43" s="11">
        <v>21.71</v>
      </c>
      <c r="E43" s="11">
        <v>21.71</v>
      </c>
      <c r="F43" s="11"/>
      <c r="G43" s="12">
        <v>0</v>
      </c>
      <c r="H43" s="11" t="e">
        <v>#N/A</v>
      </c>
      <c r="I43" s="11" t="s">
        <v>76</v>
      </c>
      <c r="J43" s="11"/>
      <c r="K43" s="11"/>
      <c r="L43" s="11">
        <f t="shared" si="19"/>
        <v>21.71</v>
      </c>
      <c r="M43" s="11">
        <f t="shared" si="3"/>
        <v>0</v>
      </c>
      <c r="N43" s="11">
        <v>21.71</v>
      </c>
      <c r="O43" s="11"/>
      <c r="P43" s="11">
        <v>0</v>
      </c>
      <c r="Q43" s="11">
        <f t="shared" si="4"/>
        <v>0</v>
      </c>
      <c r="R43" s="13"/>
      <c r="S43" s="13"/>
      <c r="T43" s="11"/>
      <c r="U43" s="11" t="e">
        <f t="shared" si="5"/>
        <v>#DIV/0!</v>
      </c>
      <c r="V43" s="11" t="e">
        <f t="shared" si="6"/>
        <v>#DIV/0!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37</v>
      </c>
      <c r="C44" s="1">
        <v>136.22399999999999</v>
      </c>
      <c r="D44" s="1">
        <v>51.44</v>
      </c>
      <c r="E44" s="1">
        <v>99.200999999999993</v>
      </c>
      <c r="F44" s="1">
        <v>71.051000000000002</v>
      </c>
      <c r="G44" s="8">
        <v>1</v>
      </c>
      <c r="H44" s="1">
        <v>40</v>
      </c>
      <c r="I44" s="1" t="s">
        <v>38</v>
      </c>
      <c r="J44" s="1"/>
      <c r="K44" s="1">
        <v>93.9</v>
      </c>
      <c r="L44" s="1">
        <f t="shared" si="19"/>
        <v>5.3009999999999877</v>
      </c>
      <c r="M44" s="1">
        <f t="shared" si="3"/>
        <v>77.581999999999994</v>
      </c>
      <c r="N44" s="1">
        <v>21.619</v>
      </c>
      <c r="O44" s="1"/>
      <c r="P44" s="1">
        <v>56.710999999999999</v>
      </c>
      <c r="Q44" s="1">
        <f t="shared" si="4"/>
        <v>15.516399999999999</v>
      </c>
      <c r="R44" s="5">
        <f t="shared" ref="R44:R48" si="22">11*Q44-P44-O44-F44</f>
        <v>42.918399999999991</v>
      </c>
      <c r="S44" s="5"/>
      <c r="T44" s="1"/>
      <c r="U44" s="1">
        <f t="shared" si="5"/>
        <v>11</v>
      </c>
      <c r="V44" s="1">
        <f t="shared" si="6"/>
        <v>8.2339975767574956</v>
      </c>
      <c r="W44" s="1">
        <v>14.808999999999999</v>
      </c>
      <c r="X44" s="1">
        <v>10.6252</v>
      </c>
      <c r="Y44" s="1">
        <v>12.2172</v>
      </c>
      <c r="Z44" s="1">
        <v>18.568000000000001</v>
      </c>
      <c r="AA44" s="1">
        <v>18.968</v>
      </c>
      <c r="AB44" s="1">
        <v>15.6822</v>
      </c>
      <c r="AC44" s="1">
        <v>14.594200000000001</v>
      </c>
      <c r="AD44" s="1">
        <v>15.861000000000001</v>
      </c>
      <c r="AE44" s="1">
        <v>15.3842</v>
      </c>
      <c r="AF44" s="1">
        <v>10.787800000000001</v>
      </c>
      <c r="AG44" s="1"/>
      <c r="AH44" s="1">
        <f t="shared" si="7"/>
        <v>43</v>
      </c>
      <c r="AI44" s="1">
        <f t="shared" ref="AI44:AI49" si="23">Q44*G44*3</f>
        <v>46.549199999999999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44</v>
      </c>
      <c r="C45" s="1">
        <v>136</v>
      </c>
      <c r="D45" s="1">
        <v>102</v>
      </c>
      <c r="E45" s="1">
        <v>119</v>
      </c>
      <c r="F45" s="1">
        <v>73</v>
      </c>
      <c r="G45" s="8">
        <v>0.35</v>
      </c>
      <c r="H45" s="1">
        <v>40</v>
      </c>
      <c r="I45" s="1" t="s">
        <v>38</v>
      </c>
      <c r="J45" s="1"/>
      <c r="K45" s="1">
        <v>160</v>
      </c>
      <c r="L45" s="1">
        <f t="shared" si="19"/>
        <v>-41</v>
      </c>
      <c r="M45" s="1">
        <f t="shared" si="3"/>
        <v>95</v>
      </c>
      <c r="N45" s="1">
        <v>24</v>
      </c>
      <c r="O45" s="1">
        <v>15</v>
      </c>
      <c r="P45" s="1">
        <v>23</v>
      </c>
      <c r="Q45" s="1">
        <f t="shared" si="4"/>
        <v>19</v>
      </c>
      <c r="R45" s="5">
        <f t="shared" si="22"/>
        <v>98</v>
      </c>
      <c r="S45" s="5"/>
      <c r="T45" s="1"/>
      <c r="U45" s="1">
        <f t="shared" si="5"/>
        <v>11</v>
      </c>
      <c r="V45" s="1">
        <f t="shared" si="6"/>
        <v>5.8421052631578947</v>
      </c>
      <c r="W45" s="1">
        <v>14.8</v>
      </c>
      <c r="X45" s="1">
        <v>19</v>
      </c>
      <c r="Y45" s="1">
        <v>22</v>
      </c>
      <c r="Z45" s="1">
        <v>14.4</v>
      </c>
      <c r="AA45" s="1">
        <v>13.4</v>
      </c>
      <c r="AB45" s="1">
        <v>27.6</v>
      </c>
      <c r="AC45" s="1">
        <v>27.4</v>
      </c>
      <c r="AD45" s="1">
        <v>21.4</v>
      </c>
      <c r="AE45" s="1">
        <v>24.6</v>
      </c>
      <c r="AF45" s="1">
        <v>26.6</v>
      </c>
      <c r="AG45" s="1" t="s">
        <v>92</v>
      </c>
      <c r="AH45" s="1">
        <f t="shared" si="7"/>
        <v>34</v>
      </c>
      <c r="AI45" s="1">
        <f t="shared" si="23"/>
        <v>19.95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44</v>
      </c>
      <c r="C46" s="1">
        <v>-6</v>
      </c>
      <c r="D46" s="1">
        <v>732</v>
      </c>
      <c r="E46" s="1">
        <v>560</v>
      </c>
      <c r="F46" s="1">
        <v>133</v>
      </c>
      <c r="G46" s="8">
        <v>0.4</v>
      </c>
      <c r="H46" s="1">
        <v>40</v>
      </c>
      <c r="I46" s="10" t="s">
        <v>80</v>
      </c>
      <c r="J46" s="1"/>
      <c r="K46" s="1">
        <v>144</v>
      </c>
      <c r="L46" s="1">
        <f t="shared" si="19"/>
        <v>416</v>
      </c>
      <c r="M46" s="1">
        <f t="shared" si="3"/>
        <v>140</v>
      </c>
      <c r="N46" s="1">
        <v>420</v>
      </c>
      <c r="O46" s="1">
        <v>372.6</v>
      </c>
      <c r="P46" s="1">
        <v>200</v>
      </c>
      <c r="Q46" s="1">
        <f t="shared" si="4"/>
        <v>28</v>
      </c>
      <c r="R46" s="5"/>
      <c r="S46" s="5"/>
      <c r="T46" s="1"/>
      <c r="U46" s="1">
        <f t="shared" si="5"/>
        <v>25.2</v>
      </c>
      <c r="V46" s="1">
        <f t="shared" si="6"/>
        <v>25.2</v>
      </c>
      <c r="W46" s="1">
        <v>25.2</v>
      </c>
      <c r="X46" s="1">
        <v>60.6</v>
      </c>
      <c r="Y46" s="1">
        <v>49.2</v>
      </c>
      <c r="Z46" s="1">
        <v>31.8</v>
      </c>
      <c r="AA46" s="1">
        <v>30</v>
      </c>
      <c r="AB46" s="1">
        <v>39.799999999999997</v>
      </c>
      <c r="AC46" s="1">
        <v>70.599999999999994</v>
      </c>
      <c r="AD46" s="1">
        <v>50.2</v>
      </c>
      <c r="AE46" s="1">
        <v>32</v>
      </c>
      <c r="AF46" s="1">
        <v>40.4</v>
      </c>
      <c r="AG46" s="1" t="s">
        <v>41</v>
      </c>
      <c r="AH46" s="1">
        <f t="shared" si="7"/>
        <v>0</v>
      </c>
      <c r="AI46" s="1">
        <f t="shared" si="23"/>
        <v>33.6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37</v>
      </c>
      <c r="C47" s="1">
        <v>33.564</v>
      </c>
      <c r="D47" s="1">
        <v>216.21799999999999</v>
      </c>
      <c r="E47" s="1">
        <v>202.80799999999999</v>
      </c>
      <c r="F47" s="1">
        <v>45.96</v>
      </c>
      <c r="G47" s="8">
        <v>1</v>
      </c>
      <c r="H47" s="1">
        <v>50</v>
      </c>
      <c r="I47" s="1" t="s">
        <v>38</v>
      </c>
      <c r="J47" s="1"/>
      <c r="K47" s="1">
        <v>20.100000000000001</v>
      </c>
      <c r="L47" s="1">
        <f t="shared" si="19"/>
        <v>182.708</v>
      </c>
      <c r="M47" s="1">
        <f t="shared" si="3"/>
        <v>19.180000000000007</v>
      </c>
      <c r="N47" s="1">
        <v>183.62799999999999</v>
      </c>
      <c r="O47" s="1">
        <v>17.416</v>
      </c>
      <c r="P47" s="1">
        <v>0</v>
      </c>
      <c r="Q47" s="1">
        <f t="shared" si="4"/>
        <v>3.8360000000000012</v>
      </c>
      <c r="R47" s="5"/>
      <c r="S47" s="5"/>
      <c r="T47" s="1"/>
      <c r="U47" s="1">
        <f t="shared" si="5"/>
        <v>16.521376433785189</v>
      </c>
      <c r="V47" s="1">
        <f t="shared" si="6"/>
        <v>16.521376433785189</v>
      </c>
      <c r="W47" s="1">
        <v>4.1020000000000003</v>
      </c>
      <c r="X47" s="1">
        <v>6.6579999999999986</v>
      </c>
      <c r="Y47" s="1">
        <v>6.3883999999999999</v>
      </c>
      <c r="Z47" s="1">
        <v>4.565199999999999</v>
      </c>
      <c r="AA47" s="1">
        <v>5.3784000000000001</v>
      </c>
      <c r="AB47" s="1">
        <v>6.6247999999999996</v>
      </c>
      <c r="AC47" s="1">
        <v>6.0843999999999996</v>
      </c>
      <c r="AD47" s="1">
        <v>8.0866000000000007</v>
      </c>
      <c r="AE47" s="1">
        <v>9.1609999999999996</v>
      </c>
      <c r="AF47" s="1">
        <v>4.5792000000000002</v>
      </c>
      <c r="AG47" s="18" t="s">
        <v>68</v>
      </c>
      <c r="AH47" s="1">
        <f t="shared" si="7"/>
        <v>0</v>
      </c>
      <c r="AI47" s="1">
        <f t="shared" si="23"/>
        <v>11.508000000000003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37</v>
      </c>
      <c r="C48" s="1">
        <v>138.48500000000001</v>
      </c>
      <c r="D48" s="1"/>
      <c r="E48" s="1">
        <v>77.725999999999999</v>
      </c>
      <c r="F48" s="1">
        <v>48.482999999999997</v>
      </c>
      <c r="G48" s="8">
        <v>1</v>
      </c>
      <c r="H48" s="1">
        <v>50</v>
      </c>
      <c r="I48" s="1" t="s">
        <v>38</v>
      </c>
      <c r="J48" s="1"/>
      <c r="K48" s="1">
        <v>78.400000000000006</v>
      </c>
      <c r="L48" s="1">
        <f t="shared" si="19"/>
        <v>-0.67400000000000659</v>
      </c>
      <c r="M48" s="1">
        <f t="shared" si="3"/>
        <v>77.725999999999999</v>
      </c>
      <c r="N48" s="1"/>
      <c r="O48" s="1">
        <v>16.587799999999991</v>
      </c>
      <c r="P48" s="1">
        <v>84.849200000000025</v>
      </c>
      <c r="Q48" s="1">
        <f t="shared" si="4"/>
        <v>15.545199999999999</v>
      </c>
      <c r="R48" s="5">
        <f t="shared" si="22"/>
        <v>21.077199999999984</v>
      </c>
      <c r="S48" s="5"/>
      <c r="T48" s="1"/>
      <c r="U48" s="1">
        <f t="shared" si="5"/>
        <v>11</v>
      </c>
      <c r="V48" s="1">
        <f t="shared" si="6"/>
        <v>9.6441345238401581</v>
      </c>
      <c r="W48" s="1">
        <v>16.883600000000001</v>
      </c>
      <c r="X48" s="1">
        <v>18.041599999999999</v>
      </c>
      <c r="Y48" s="1">
        <v>18.314599999999999</v>
      </c>
      <c r="Z48" s="1">
        <v>23.088200000000001</v>
      </c>
      <c r="AA48" s="1">
        <v>24.970400000000001</v>
      </c>
      <c r="AB48" s="1">
        <v>24.4754</v>
      </c>
      <c r="AC48" s="1">
        <v>24.319800000000001</v>
      </c>
      <c r="AD48" s="1">
        <v>26.463200000000001</v>
      </c>
      <c r="AE48" s="1">
        <v>29.020600000000002</v>
      </c>
      <c r="AF48" s="1">
        <v>19.321400000000001</v>
      </c>
      <c r="AG48" s="1" t="s">
        <v>59</v>
      </c>
      <c r="AH48" s="1">
        <f t="shared" si="7"/>
        <v>21</v>
      </c>
      <c r="AI48" s="1">
        <f t="shared" si="23"/>
        <v>46.635599999999997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37</v>
      </c>
      <c r="C49" s="1">
        <v>190.61</v>
      </c>
      <c r="D49" s="1">
        <v>46.121000000000002</v>
      </c>
      <c r="E49" s="1">
        <v>71.927000000000007</v>
      </c>
      <c r="F49" s="1">
        <v>154.75899999999999</v>
      </c>
      <c r="G49" s="8">
        <v>1</v>
      </c>
      <c r="H49" s="1">
        <v>40</v>
      </c>
      <c r="I49" s="1" t="s">
        <v>38</v>
      </c>
      <c r="J49" s="1"/>
      <c r="K49" s="1">
        <v>65.099999999999994</v>
      </c>
      <c r="L49" s="1">
        <f t="shared" si="19"/>
        <v>6.8270000000000124</v>
      </c>
      <c r="M49" s="1">
        <f t="shared" si="3"/>
        <v>71.927000000000007</v>
      </c>
      <c r="N49" s="1"/>
      <c r="O49" s="1">
        <v>125.28879999999999</v>
      </c>
      <c r="P49" s="1">
        <v>0</v>
      </c>
      <c r="Q49" s="1">
        <f t="shared" si="4"/>
        <v>14.385400000000001</v>
      </c>
      <c r="R49" s="5"/>
      <c r="S49" s="5"/>
      <c r="T49" s="1"/>
      <c r="U49" s="1">
        <f t="shared" si="5"/>
        <v>19.467501772630584</v>
      </c>
      <c r="V49" s="1">
        <f t="shared" si="6"/>
        <v>19.467501772630584</v>
      </c>
      <c r="W49" s="1">
        <v>19.677600000000002</v>
      </c>
      <c r="X49" s="1">
        <v>30.799800000000001</v>
      </c>
      <c r="Y49" s="1">
        <v>26.078800000000001</v>
      </c>
      <c r="Z49" s="1">
        <v>24.7666</v>
      </c>
      <c r="AA49" s="1">
        <v>32.336200000000012</v>
      </c>
      <c r="AB49" s="1">
        <v>37.850999999999999</v>
      </c>
      <c r="AC49" s="1">
        <v>35.232199999999999</v>
      </c>
      <c r="AD49" s="1">
        <v>28.768799999999999</v>
      </c>
      <c r="AE49" s="1">
        <v>30.485600000000002</v>
      </c>
      <c r="AF49" s="1">
        <v>25.599800000000009</v>
      </c>
      <c r="AG49" s="19" t="s">
        <v>53</v>
      </c>
      <c r="AH49" s="1">
        <f t="shared" si="7"/>
        <v>0</v>
      </c>
      <c r="AI49" s="1">
        <f t="shared" si="23"/>
        <v>43.156199999999998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idden="1" x14ac:dyDescent="0.25">
      <c r="A50" s="11" t="s">
        <v>97</v>
      </c>
      <c r="B50" s="11" t="s">
        <v>44</v>
      </c>
      <c r="C50" s="11"/>
      <c r="D50" s="11">
        <v>50</v>
      </c>
      <c r="E50" s="11">
        <v>50</v>
      </c>
      <c r="F50" s="11"/>
      <c r="G50" s="12">
        <v>0</v>
      </c>
      <c r="H50" s="11" t="e">
        <v>#N/A</v>
      </c>
      <c r="I50" s="11" t="s">
        <v>76</v>
      </c>
      <c r="J50" s="11"/>
      <c r="K50" s="11"/>
      <c r="L50" s="11">
        <f t="shared" si="19"/>
        <v>50</v>
      </c>
      <c r="M50" s="11">
        <f t="shared" si="3"/>
        <v>0</v>
      </c>
      <c r="N50" s="11">
        <v>50</v>
      </c>
      <c r="O50" s="11"/>
      <c r="P50" s="11"/>
      <c r="Q50" s="11">
        <f t="shared" si="4"/>
        <v>0</v>
      </c>
      <c r="R50" s="13"/>
      <c r="S50" s="13"/>
      <c r="T50" s="11"/>
      <c r="U50" s="11" t="e">
        <f t="shared" si="5"/>
        <v>#DIV/0!</v>
      </c>
      <c r="V50" s="11" t="e">
        <f t="shared" si="6"/>
        <v>#DIV/0!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/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44</v>
      </c>
      <c r="C51" s="1">
        <v>240</v>
      </c>
      <c r="D51" s="1">
        <v>230</v>
      </c>
      <c r="E51" s="1">
        <v>193</v>
      </c>
      <c r="F51" s="1">
        <v>273</v>
      </c>
      <c r="G51" s="8">
        <v>0.45</v>
      </c>
      <c r="H51" s="1">
        <v>50</v>
      </c>
      <c r="I51" s="1" t="s">
        <v>38</v>
      </c>
      <c r="J51" s="1"/>
      <c r="K51" s="1">
        <v>201</v>
      </c>
      <c r="L51" s="1">
        <f t="shared" si="19"/>
        <v>-8</v>
      </c>
      <c r="M51" s="1">
        <f t="shared" si="3"/>
        <v>193</v>
      </c>
      <c r="N51" s="1"/>
      <c r="O51" s="1">
        <v>123.0000000000001</v>
      </c>
      <c r="P51" s="1">
        <v>0</v>
      </c>
      <c r="Q51" s="1">
        <f t="shared" si="4"/>
        <v>38.6</v>
      </c>
      <c r="R51" s="5">
        <f>14*Q51-P51-O51-F51</f>
        <v>144.39999999999986</v>
      </c>
      <c r="S51" s="5"/>
      <c r="T51" s="1"/>
      <c r="U51" s="1">
        <f t="shared" si="5"/>
        <v>13.999999999999998</v>
      </c>
      <c r="V51" s="1">
        <f t="shared" si="6"/>
        <v>10.259067357512956</v>
      </c>
      <c r="W51" s="1">
        <v>30.2</v>
      </c>
      <c r="X51" s="1">
        <v>45.6</v>
      </c>
      <c r="Y51" s="1">
        <v>43.2</v>
      </c>
      <c r="Z51" s="1">
        <v>10</v>
      </c>
      <c r="AA51" s="1">
        <v>20.8</v>
      </c>
      <c r="AB51" s="1">
        <v>42.2</v>
      </c>
      <c r="AC51" s="1">
        <v>31.2</v>
      </c>
      <c r="AD51" s="1">
        <v>21.2</v>
      </c>
      <c r="AE51" s="1">
        <v>25.4</v>
      </c>
      <c r="AF51" s="1">
        <v>32</v>
      </c>
      <c r="AG51" s="1"/>
      <c r="AH51" s="1">
        <f t="shared" si="7"/>
        <v>65</v>
      </c>
      <c r="AI51" s="1">
        <f t="shared" ref="AI51:AI54" si="24">Q51*G51*3</f>
        <v>52.11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99</v>
      </c>
      <c r="B52" s="1" t="s">
        <v>37</v>
      </c>
      <c r="C52" s="1"/>
      <c r="D52" s="1"/>
      <c r="E52" s="1"/>
      <c r="F52" s="1"/>
      <c r="G52" s="8">
        <v>1</v>
      </c>
      <c r="H52" s="1">
        <v>40</v>
      </c>
      <c r="I52" s="1" t="s">
        <v>38</v>
      </c>
      <c r="J52" s="1"/>
      <c r="K52" s="1"/>
      <c r="L52" s="1">
        <f t="shared" si="19"/>
        <v>0</v>
      </c>
      <c r="M52" s="1">
        <f t="shared" si="3"/>
        <v>0</v>
      </c>
      <c r="N52" s="1"/>
      <c r="O52" s="1"/>
      <c r="P52" s="10"/>
      <c r="Q52" s="1">
        <f t="shared" si="4"/>
        <v>0</v>
      </c>
      <c r="R52" s="17">
        <v>4</v>
      </c>
      <c r="S52" s="5"/>
      <c r="T52" s="1"/>
      <c r="U52" s="1" t="e">
        <f t="shared" si="5"/>
        <v>#DIV/0!</v>
      </c>
      <c r="V52" s="1" t="e">
        <f t="shared" si="6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0" t="s">
        <v>100</v>
      </c>
      <c r="AH52" s="1">
        <f t="shared" si="7"/>
        <v>4</v>
      </c>
      <c r="AI52" s="1">
        <f t="shared" si="24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44</v>
      </c>
      <c r="C53" s="1">
        <v>66</v>
      </c>
      <c r="D53" s="1">
        <v>324</v>
      </c>
      <c r="E53" s="1">
        <v>105</v>
      </c>
      <c r="F53" s="1">
        <v>241</v>
      </c>
      <c r="G53" s="8">
        <v>0.4</v>
      </c>
      <c r="H53" s="1">
        <v>40</v>
      </c>
      <c r="I53" s="1" t="s">
        <v>38</v>
      </c>
      <c r="J53" s="1"/>
      <c r="K53" s="1">
        <v>123</v>
      </c>
      <c r="L53" s="1">
        <f t="shared" si="19"/>
        <v>-18</v>
      </c>
      <c r="M53" s="1">
        <f t="shared" si="3"/>
        <v>81</v>
      </c>
      <c r="N53" s="1">
        <v>24</v>
      </c>
      <c r="O53" s="1">
        <v>60.399999999999977</v>
      </c>
      <c r="P53" s="1">
        <v>0</v>
      </c>
      <c r="Q53" s="1">
        <f t="shared" si="4"/>
        <v>16.2</v>
      </c>
      <c r="R53" s="5"/>
      <c r="S53" s="5"/>
      <c r="T53" s="1"/>
      <c r="U53" s="1">
        <f t="shared" si="5"/>
        <v>18.604938271604937</v>
      </c>
      <c r="V53" s="1">
        <f t="shared" si="6"/>
        <v>18.604938271604937</v>
      </c>
      <c r="W53" s="1">
        <v>16.2</v>
      </c>
      <c r="X53" s="1">
        <v>34.4</v>
      </c>
      <c r="Y53" s="1">
        <v>36.799999999999997</v>
      </c>
      <c r="Z53" s="1">
        <v>28.2</v>
      </c>
      <c r="AA53" s="1">
        <v>26.2</v>
      </c>
      <c r="AB53" s="1">
        <v>22.2</v>
      </c>
      <c r="AC53" s="1">
        <v>28.6</v>
      </c>
      <c r="AD53" s="1">
        <v>36.4</v>
      </c>
      <c r="AE53" s="1">
        <v>30.8</v>
      </c>
      <c r="AF53" s="1">
        <v>20.6</v>
      </c>
      <c r="AG53" s="1"/>
      <c r="AH53" s="1">
        <f t="shared" si="7"/>
        <v>0</v>
      </c>
      <c r="AI53" s="1">
        <f t="shared" si="24"/>
        <v>19.440000000000001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44</v>
      </c>
      <c r="C54" s="1">
        <v>56</v>
      </c>
      <c r="D54" s="1">
        <v>360</v>
      </c>
      <c r="E54" s="1">
        <v>106</v>
      </c>
      <c r="F54" s="1">
        <v>287</v>
      </c>
      <c r="G54" s="8">
        <v>0.4</v>
      </c>
      <c r="H54" s="1">
        <v>40</v>
      </c>
      <c r="I54" s="1" t="s">
        <v>38</v>
      </c>
      <c r="J54" s="1"/>
      <c r="K54" s="1">
        <v>113</v>
      </c>
      <c r="L54" s="1">
        <f t="shared" si="19"/>
        <v>-7</v>
      </c>
      <c r="M54" s="1">
        <f t="shared" si="3"/>
        <v>82</v>
      </c>
      <c r="N54" s="1">
        <v>24</v>
      </c>
      <c r="O54" s="1">
        <v>91.20000000000006</v>
      </c>
      <c r="P54" s="1">
        <v>0</v>
      </c>
      <c r="Q54" s="1">
        <f t="shared" si="4"/>
        <v>16.399999999999999</v>
      </c>
      <c r="R54" s="5"/>
      <c r="S54" s="5"/>
      <c r="T54" s="1"/>
      <c r="U54" s="1">
        <f t="shared" si="5"/>
        <v>23.060975609756103</v>
      </c>
      <c r="V54" s="1">
        <f t="shared" si="6"/>
        <v>23.060975609756103</v>
      </c>
      <c r="W54" s="1">
        <v>20.6</v>
      </c>
      <c r="X54" s="1">
        <v>41.2</v>
      </c>
      <c r="Y54" s="1">
        <v>42.2</v>
      </c>
      <c r="Z54" s="1">
        <v>31.8</v>
      </c>
      <c r="AA54" s="1">
        <v>27.8</v>
      </c>
      <c r="AB54" s="1">
        <v>36.6</v>
      </c>
      <c r="AC54" s="1">
        <v>41.4</v>
      </c>
      <c r="AD54" s="1">
        <v>36</v>
      </c>
      <c r="AE54" s="1">
        <v>24.8</v>
      </c>
      <c r="AF54" s="1">
        <v>30</v>
      </c>
      <c r="AG54" s="1"/>
      <c r="AH54" s="1">
        <f t="shared" si="7"/>
        <v>0</v>
      </c>
      <c r="AI54" s="1">
        <f t="shared" si="24"/>
        <v>19.68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idden="1" x14ac:dyDescent="0.25">
      <c r="A55" s="14" t="s">
        <v>103</v>
      </c>
      <c r="B55" s="14" t="s">
        <v>37</v>
      </c>
      <c r="C55" s="14"/>
      <c r="D55" s="14">
        <v>363.91</v>
      </c>
      <c r="E55" s="14">
        <v>363.91</v>
      </c>
      <c r="F55" s="14"/>
      <c r="G55" s="15">
        <v>0</v>
      </c>
      <c r="H55" s="14">
        <v>50</v>
      </c>
      <c r="I55" s="14" t="s">
        <v>38</v>
      </c>
      <c r="J55" s="14"/>
      <c r="K55" s="14"/>
      <c r="L55" s="14">
        <f t="shared" si="19"/>
        <v>363.91</v>
      </c>
      <c r="M55" s="14">
        <f t="shared" si="3"/>
        <v>0</v>
      </c>
      <c r="N55" s="14">
        <v>363.91</v>
      </c>
      <c r="O55" s="14"/>
      <c r="P55" s="14">
        <v>0</v>
      </c>
      <c r="Q55" s="14">
        <f t="shared" si="4"/>
        <v>0</v>
      </c>
      <c r="R55" s="16"/>
      <c r="S55" s="16"/>
      <c r="T55" s="14"/>
      <c r="U55" s="14" t="e">
        <f t="shared" si="5"/>
        <v>#DIV/0!</v>
      </c>
      <c r="V55" s="14" t="e">
        <f t="shared" si="6"/>
        <v>#DIV/0!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 t="s">
        <v>48</v>
      </c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37</v>
      </c>
      <c r="C56" s="1">
        <v>101.30500000000001</v>
      </c>
      <c r="D56" s="1">
        <v>86.177000000000007</v>
      </c>
      <c r="E56" s="1">
        <v>83.870999999999995</v>
      </c>
      <c r="F56" s="1">
        <v>92.838999999999999</v>
      </c>
      <c r="G56" s="8">
        <v>1</v>
      </c>
      <c r="H56" s="1">
        <v>50</v>
      </c>
      <c r="I56" s="1" t="s">
        <v>38</v>
      </c>
      <c r="J56" s="1"/>
      <c r="K56" s="1">
        <v>84.7</v>
      </c>
      <c r="L56" s="1">
        <f t="shared" si="19"/>
        <v>-0.82900000000000773</v>
      </c>
      <c r="M56" s="1">
        <f t="shared" si="3"/>
        <v>83.870999999999995</v>
      </c>
      <c r="N56" s="1"/>
      <c r="O56" s="1"/>
      <c r="P56" s="1">
        <v>49.029000000000011</v>
      </c>
      <c r="Q56" s="1">
        <f t="shared" si="4"/>
        <v>16.7742</v>
      </c>
      <c r="R56" s="5">
        <f t="shared" ref="R56" si="25">11*Q56-P56-O56-F56</f>
        <v>42.648199999999974</v>
      </c>
      <c r="S56" s="5"/>
      <c r="T56" s="1"/>
      <c r="U56" s="1">
        <f t="shared" si="5"/>
        <v>10.999999999999998</v>
      </c>
      <c r="V56" s="1">
        <f t="shared" si="6"/>
        <v>8.4575121317261033</v>
      </c>
      <c r="W56" s="1">
        <v>15.9406</v>
      </c>
      <c r="X56" s="1">
        <v>19.0016</v>
      </c>
      <c r="Y56" s="1">
        <v>23.311599999999999</v>
      </c>
      <c r="Z56" s="1">
        <v>21.872800000000002</v>
      </c>
      <c r="AA56" s="1">
        <v>20.971</v>
      </c>
      <c r="AB56" s="1">
        <v>22.407599999999999</v>
      </c>
      <c r="AC56" s="1">
        <v>23.041599999999999</v>
      </c>
      <c r="AD56" s="1">
        <v>29.3506</v>
      </c>
      <c r="AE56" s="1">
        <v>30.418800000000001</v>
      </c>
      <c r="AF56" s="1">
        <v>19.837399999999999</v>
      </c>
      <c r="AG56" s="1" t="s">
        <v>59</v>
      </c>
      <c r="AH56" s="1">
        <f t="shared" si="7"/>
        <v>43</v>
      </c>
      <c r="AI56" s="1">
        <f t="shared" ref="AI56:AI57" si="26">Q56*G56*3</f>
        <v>50.322600000000001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37</v>
      </c>
      <c r="C57" s="1">
        <v>39.292999999999999</v>
      </c>
      <c r="D57" s="1">
        <v>21.905000000000001</v>
      </c>
      <c r="E57" s="1">
        <v>13.66</v>
      </c>
      <c r="F57" s="1">
        <v>44.838000000000001</v>
      </c>
      <c r="G57" s="8">
        <v>1</v>
      </c>
      <c r="H57" s="1">
        <v>50</v>
      </c>
      <c r="I57" s="1" t="s">
        <v>38</v>
      </c>
      <c r="J57" s="1"/>
      <c r="K57" s="1">
        <v>14</v>
      </c>
      <c r="L57" s="1">
        <f t="shared" si="19"/>
        <v>-0.33999999999999986</v>
      </c>
      <c r="M57" s="1">
        <f t="shared" si="3"/>
        <v>13.66</v>
      </c>
      <c r="N57" s="1"/>
      <c r="O57" s="1"/>
      <c r="P57" s="1">
        <v>0</v>
      </c>
      <c r="Q57" s="1">
        <f t="shared" si="4"/>
        <v>2.7320000000000002</v>
      </c>
      <c r="R57" s="5"/>
      <c r="S57" s="5"/>
      <c r="T57" s="1"/>
      <c r="U57" s="1">
        <f t="shared" si="5"/>
        <v>16.412152269399705</v>
      </c>
      <c r="V57" s="1">
        <f t="shared" si="6"/>
        <v>16.412152269399705</v>
      </c>
      <c r="W57" s="1">
        <v>3.0015999999999998</v>
      </c>
      <c r="X57" s="1">
        <v>4.6284000000000001</v>
      </c>
      <c r="Y57" s="1">
        <v>5.7159999999999993</v>
      </c>
      <c r="Z57" s="1">
        <v>4.0683999999999996</v>
      </c>
      <c r="AA57" s="1">
        <v>3.5272000000000001</v>
      </c>
      <c r="AB57" s="1">
        <v>5.1657999999999999</v>
      </c>
      <c r="AC57" s="1">
        <v>4.0793999999999997</v>
      </c>
      <c r="AD57" s="1">
        <v>2.4548000000000001</v>
      </c>
      <c r="AE57" s="1">
        <v>4.3759999999999986</v>
      </c>
      <c r="AF57" s="1">
        <v>3.286</v>
      </c>
      <c r="AG57" s="18" t="s">
        <v>68</v>
      </c>
      <c r="AH57" s="1">
        <f t="shared" si="7"/>
        <v>0</v>
      </c>
      <c r="AI57" s="1">
        <f t="shared" si="26"/>
        <v>8.1960000000000015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idden="1" x14ac:dyDescent="0.25">
      <c r="A58" s="14" t="s">
        <v>106</v>
      </c>
      <c r="B58" s="14" t="s">
        <v>44</v>
      </c>
      <c r="C58" s="14"/>
      <c r="D58" s="14"/>
      <c r="E58" s="14"/>
      <c r="F58" s="14"/>
      <c r="G58" s="15">
        <v>0</v>
      </c>
      <c r="H58" s="14">
        <v>50</v>
      </c>
      <c r="I58" s="14" t="s">
        <v>38</v>
      </c>
      <c r="J58" s="14"/>
      <c r="K58" s="14"/>
      <c r="L58" s="14">
        <f t="shared" si="19"/>
        <v>0</v>
      </c>
      <c r="M58" s="14">
        <f t="shared" si="3"/>
        <v>0</v>
      </c>
      <c r="N58" s="14"/>
      <c r="O58" s="14"/>
      <c r="P58" s="14">
        <v>0</v>
      </c>
      <c r="Q58" s="14">
        <f t="shared" si="4"/>
        <v>0</v>
      </c>
      <c r="R58" s="16"/>
      <c r="S58" s="16"/>
      <c r="T58" s="14"/>
      <c r="U58" s="14" t="e">
        <f t="shared" si="5"/>
        <v>#DIV/0!</v>
      </c>
      <c r="V58" s="14" t="e">
        <f t="shared" si="6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 t="s">
        <v>48</v>
      </c>
      <c r="AH58" s="1">
        <f t="shared" si="7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44</v>
      </c>
      <c r="C59" s="1">
        <v>292</v>
      </c>
      <c r="D59" s="1">
        <v>750</v>
      </c>
      <c r="E59" s="1">
        <v>654</v>
      </c>
      <c r="F59" s="1">
        <v>323</v>
      </c>
      <c r="G59" s="8">
        <v>0.4</v>
      </c>
      <c r="H59" s="1">
        <v>40</v>
      </c>
      <c r="I59" s="1" t="s">
        <v>38</v>
      </c>
      <c r="J59" s="1"/>
      <c r="K59" s="1">
        <v>497</v>
      </c>
      <c r="L59" s="1">
        <f t="shared" si="19"/>
        <v>157</v>
      </c>
      <c r="M59" s="1">
        <f t="shared" si="3"/>
        <v>474</v>
      </c>
      <c r="N59" s="1">
        <v>180</v>
      </c>
      <c r="O59" s="1">
        <v>383</v>
      </c>
      <c r="P59" s="1">
        <v>128</v>
      </c>
      <c r="Q59" s="1">
        <f t="shared" si="4"/>
        <v>94.8</v>
      </c>
      <c r="R59" s="5">
        <f t="shared" ref="R59:R62" si="27">11*Q59-P59-O59-F59</f>
        <v>208.79999999999995</v>
      </c>
      <c r="S59" s="5"/>
      <c r="T59" s="1"/>
      <c r="U59" s="1">
        <f t="shared" si="5"/>
        <v>11</v>
      </c>
      <c r="V59" s="1">
        <f t="shared" si="6"/>
        <v>8.7974683544303804</v>
      </c>
      <c r="W59" s="1">
        <v>96.4</v>
      </c>
      <c r="X59" s="1">
        <v>97</v>
      </c>
      <c r="Y59" s="1">
        <v>92.2</v>
      </c>
      <c r="Z59" s="1">
        <v>82.6</v>
      </c>
      <c r="AA59" s="1">
        <v>82</v>
      </c>
      <c r="AB59" s="1">
        <v>98.6</v>
      </c>
      <c r="AC59" s="1">
        <v>106.6</v>
      </c>
      <c r="AD59" s="1">
        <v>129.19999999999999</v>
      </c>
      <c r="AE59" s="1">
        <v>128.4</v>
      </c>
      <c r="AF59" s="1">
        <v>89.8</v>
      </c>
      <c r="AG59" s="1"/>
      <c r="AH59" s="1">
        <f t="shared" si="7"/>
        <v>84</v>
      </c>
      <c r="AI59" s="1">
        <f t="shared" ref="AI59:AI62" si="28">Q59*G59*3</f>
        <v>113.76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44</v>
      </c>
      <c r="C60" s="1">
        <v>343</v>
      </c>
      <c r="D60" s="1">
        <v>960</v>
      </c>
      <c r="E60" s="1">
        <v>1061</v>
      </c>
      <c r="F60" s="1">
        <v>202</v>
      </c>
      <c r="G60" s="8">
        <v>0.4</v>
      </c>
      <c r="H60" s="1">
        <v>40</v>
      </c>
      <c r="I60" s="1" t="s">
        <v>38</v>
      </c>
      <c r="J60" s="1"/>
      <c r="K60" s="1">
        <v>472</v>
      </c>
      <c r="L60" s="1">
        <f t="shared" si="19"/>
        <v>589</v>
      </c>
      <c r="M60" s="1">
        <f t="shared" si="3"/>
        <v>461</v>
      </c>
      <c r="N60" s="1">
        <v>600</v>
      </c>
      <c r="O60" s="1">
        <v>224</v>
      </c>
      <c r="P60" s="1">
        <v>329</v>
      </c>
      <c r="Q60" s="1">
        <f t="shared" si="4"/>
        <v>92.2</v>
      </c>
      <c r="R60" s="5">
        <f t="shared" si="27"/>
        <v>259.20000000000005</v>
      </c>
      <c r="S60" s="5"/>
      <c r="T60" s="1"/>
      <c r="U60" s="1">
        <f t="shared" si="5"/>
        <v>11</v>
      </c>
      <c r="V60" s="1">
        <f t="shared" si="6"/>
        <v>8.188720173535792</v>
      </c>
      <c r="W60" s="1">
        <v>87.4</v>
      </c>
      <c r="X60" s="1">
        <v>77</v>
      </c>
      <c r="Y60" s="1">
        <v>75.400000000000006</v>
      </c>
      <c r="Z60" s="1">
        <v>73.400000000000006</v>
      </c>
      <c r="AA60" s="1">
        <v>71</v>
      </c>
      <c r="AB60" s="1">
        <v>93.6</v>
      </c>
      <c r="AC60" s="1">
        <v>108.4</v>
      </c>
      <c r="AD60" s="1">
        <v>106.2</v>
      </c>
      <c r="AE60" s="1">
        <v>97.6</v>
      </c>
      <c r="AF60" s="1">
        <v>88.6</v>
      </c>
      <c r="AG60" s="1" t="s">
        <v>41</v>
      </c>
      <c r="AH60" s="1">
        <f t="shared" si="7"/>
        <v>104</v>
      </c>
      <c r="AI60" s="1">
        <f t="shared" si="28"/>
        <v>110.64000000000001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37</v>
      </c>
      <c r="C61" s="1">
        <v>167.92</v>
      </c>
      <c r="D61" s="1">
        <v>297.71800000000002</v>
      </c>
      <c r="E61" s="1">
        <v>312.06</v>
      </c>
      <c r="F61" s="1">
        <v>122.13200000000001</v>
      </c>
      <c r="G61" s="8">
        <v>1</v>
      </c>
      <c r="H61" s="1">
        <v>40</v>
      </c>
      <c r="I61" s="1" t="s">
        <v>38</v>
      </c>
      <c r="J61" s="1"/>
      <c r="K61" s="1">
        <v>152.30000000000001</v>
      </c>
      <c r="L61" s="1">
        <f t="shared" si="19"/>
        <v>159.76</v>
      </c>
      <c r="M61" s="1">
        <f t="shared" si="3"/>
        <v>156.94</v>
      </c>
      <c r="N61" s="1">
        <v>155.12</v>
      </c>
      <c r="O61" s="1"/>
      <c r="P61" s="1">
        <v>190.30399999999989</v>
      </c>
      <c r="Q61" s="1">
        <f t="shared" si="4"/>
        <v>31.387999999999998</v>
      </c>
      <c r="R61" s="5">
        <f t="shared" si="27"/>
        <v>32.832000000000079</v>
      </c>
      <c r="S61" s="5"/>
      <c r="T61" s="1"/>
      <c r="U61" s="1">
        <f t="shared" si="5"/>
        <v>11.000000000000002</v>
      </c>
      <c r="V61" s="1">
        <f t="shared" si="6"/>
        <v>9.9539951573849859</v>
      </c>
      <c r="W61" s="1">
        <v>32.826199999999993</v>
      </c>
      <c r="X61" s="1">
        <v>23.677800000000001</v>
      </c>
      <c r="Y61" s="1">
        <v>25.561399999999999</v>
      </c>
      <c r="Z61" s="1">
        <v>35.452800000000003</v>
      </c>
      <c r="AA61" s="1">
        <v>33.5672</v>
      </c>
      <c r="AB61" s="1">
        <v>18.768000000000001</v>
      </c>
      <c r="AC61" s="1">
        <v>21.717600000000001</v>
      </c>
      <c r="AD61" s="1">
        <v>33.331200000000003</v>
      </c>
      <c r="AE61" s="1">
        <v>32.939199999999992</v>
      </c>
      <c r="AF61" s="1">
        <v>19.685600000000001</v>
      </c>
      <c r="AG61" s="1"/>
      <c r="AH61" s="1">
        <f t="shared" si="7"/>
        <v>33</v>
      </c>
      <c r="AI61" s="1">
        <f t="shared" si="28"/>
        <v>94.163999999999987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37</v>
      </c>
      <c r="C62" s="1">
        <v>133.63300000000001</v>
      </c>
      <c r="D62" s="1">
        <v>390.60899999999998</v>
      </c>
      <c r="E62" s="1">
        <v>377.60199999999998</v>
      </c>
      <c r="F62" s="1">
        <v>120.399</v>
      </c>
      <c r="G62" s="8">
        <v>1</v>
      </c>
      <c r="H62" s="1">
        <v>40</v>
      </c>
      <c r="I62" s="1" t="s">
        <v>38</v>
      </c>
      <c r="J62" s="1"/>
      <c r="K62" s="1">
        <v>162.5</v>
      </c>
      <c r="L62" s="1">
        <f t="shared" si="19"/>
        <v>215.10199999999998</v>
      </c>
      <c r="M62" s="1">
        <f t="shared" si="3"/>
        <v>169.41799999999998</v>
      </c>
      <c r="N62" s="1">
        <v>208.184</v>
      </c>
      <c r="O62" s="1"/>
      <c r="P62" s="1">
        <v>209.81200000000001</v>
      </c>
      <c r="Q62" s="1">
        <f t="shared" si="4"/>
        <v>33.883599999999994</v>
      </c>
      <c r="R62" s="5">
        <f t="shared" si="27"/>
        <v>42.508599999999944</v>
      </c>
      <c r="S62" s="5"/>
      <c r="T62" s="1"/>
      <c r="U62" s="1">
        <f t="shared" si="5"/>
        <v>11</v>
      </c>
      <c r="V62" s="1">
        <f t="shared" si="6"/>
        <v>9.745452077111052</v>
      </c>
      <c r="W62" s="1">
        <v>35.869800000000012</v>
      </c>
      <c r="X62" s="1">
        <v>16.998000000000001</v>
      </c>
      <c r="Y62" s="1">
        <v>17.624999999999989</v>
      </c>
      <c r="Z62" s="1">
        <v>32.520600000000002</v>
      </c>
      <c r="AA62" s="1">
        <v>28.607800000000001</v>
      </c>
      <c r="AB62" s="1">
        <v>18.065200000000001</v>
      </c>
      <c r="AC62" s="1">
        <v>19.543199999999999</v>
      </c>
      <c r="AD62" s="1">
        <v>27.169</v>
      </c>
      <c r="AE62" s="1">
        <v>27.488600000000002</v>
      </c>
      <c r="AF62" s="1">
        <v>18.4434</v>
      </c>
      <c r="AG62" s="1"/>
      <c r="AH62" s="1">
        <f t="shared" si="7"/>
        <v>43</v>
      </c>
      <c r="AI62" s="1">
        <f t="shared" si="28"/>
        <v>101.65079999999998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idden="1" x14ac:dyDescent="0.25">
      <c r="A63" s="11" t="s">
        <v>111</v>
      </c>
      <c r="B63" s="11" t="s">
        <v>37</v>
      </c>
      <c r="C63" s="11"/>
      <c r="D63" s="11">
        <v>126.337</v>
      </c>
      <c r="E63" s="11">
        <v>126.337</v>
      </c>
      <c r="F63" s="11"/>
      <c r="G63" s="12">
        <v>0</v>
      </c>
      <c r="H63" s="11" t="e">
        <v>#N/A</v>
      </c>
      <c r="I63" s="11" t="s">
        <v>76</v>
      </c>
      <c r="J63" s="11"/>
      <c r="K63" s="11"/>
      <c r="L63" s="11">
        <f t="shared" si="19"/>
        <v>126.337</v>
      </c>
      <c r="M63" s="11">
        <f t="shared" si="3"/>
        <v>0</v>
      </c>
      <c r="N63" s="11">
        <v>126.337</v>
      </c>
      <c r="O63" s="11"/>
      <c r="P63" s="11">
        <v>0</v>
      </c>
      <c r="Q63" s="11">
        <f t="shared" si="4"/>
        <v>0</v>
      </c>
      <c r="R63" s="13"/>
      <c r="S63" s="13"/>
      <c r="T63" s="11"/>
      <c r="U63" s="11" t="e">
        <f t="shared" si="5"/>
        <v>#DIV/0!</v>
      </c>
      <c r="V63" s="11" t="e">
        <f t="shared" si="6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/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37</v>
      </c>
      <c r="C64" s="1">
        <v>-0.441</v>
      </c>
      <c r="D64" s="1">
        <v>286.46100000000001</v>
      </c>
      <c r="E64" s="1">
        <v>207.679</v>
      </c>
      <c r="F64" s="1">
        <v>68.156999999999996</v>
      </c>
      <c r="G64" s="8">
        <v>1</v>
      </c>
      <c r="H64" s="1">
        <v>40</v>
      </c>
      <c r="I64" s="1" t="s">
        <v>38</v>
      </c>
      <c r="J64" s="1"/>
      <c r="K64" s="1">
        <v>4.4000000000000004</v>
      </c>
      <c r="L64" s="1">
        <f t="shared" si="19"/>
        <v>203.279</v>
      </c>
      <c r="M64" s="1">
        <f t="shared" si="3"/>
        <v>3.7280000000000086</v>
      </c>
      <c r="N64" s="1">
        <v>203.95099999999999</v>
      </c>
      <c r="O64" s="1">
        <v>44.499999999999957</v>
      </c>
      <c r="P64" s="1">
        <v>20</v>
      </c>
      <c r="Q64" s="1">
        <f t="shared" si="4"/>
        <v>0.74560000000000171</v>
      </c>
      <c r="R64" s="5"/>
      <c r="S64" s="5"/>
      <c r="T64" s="1"/>
      <c r="U64" s="1">
        <f t="shared" si="5"/>
        <v>177.91979613733858</v>
      </c>
      <c r="V64" s="1">
        <f t="shared" si="6"/>
        <v>177.91979613733858</v>
      </c>
      <c r="W64" s="1">
        <v>0</v>
      </c>
      <c r="X64" s="1">
        <v>11.125</v>
      </c>
      <c r="Y64" s="1">
        <v>11.125000000000011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113</v>
      </c>
      <c r="AH64" s="1">
        <f t="shared" si="7"/>
        <v>0</v>
      </c>
      <c r="AI64" s="1">
        <f t="shared" ref="AI64:AI65" si="29">Q64*G64*3</f>
        <v>2.236800000000005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37</v>
      </c>
      <c r="C65" s="1">
        <v>57.866999999999997</v>
      </c>
      <c r="D65" s="1">
        <v>15.388999999999999</v>
      </c>
      <c r="E65" s="1">
        <v>34.064</v>
      </c>
      <c r="F65" s="1">
        <v>26.4</v>
      </c>
      <c r="G65" s="8">
        <v>1</v>
      </c>
      <c r="H65" s="1">
        <v>30</v>
      </c>
      <c r="I65" s="1" t="s">
        <v>38</v>
      </c>
      <c r="J65" s="1"/>
      <c r="K65" s="1">
        <v>40.1</v>
      </c>
      <c r="L65" s="1">
        <f t="shared" si="19"/>
        <v>-6.0360000000000014</v>
      </c>
      <c r="M65" s="1">
        <f t="shared" si="3"/>
        <v>34.064</v>
      </c>
      <c r="N65" s="1"/>
      <c r="O65" s="1">
        <v>39.737400000000008</v>
      </c>
      <c r="P65" s="1">
        <v>8.1005999999999858</v>
      </c>
      <c r="Q65" s="1">
        <f t="shared" si="4"/>
        <v>6.8128000000000002</v>
      </c>
      <c r="R65" s="5"/>
      <c r="S65" s="5"/>
      <c r="T65" s="1"/>
      <c r="U65" s="1">
        <f t="shared" si="5"/>
        <v>10.896841240018787</v>
      </c>
      <c r="V65" s="1">
        <f t="shared" si="6"/>
        <v>10.896841240018787</v>
      </c>
      <c r="W65" s="1">
        <v>8.4947999999999997</v>
      </c>
      <c r="X65" s="1">
        <v>8.9293999999999993</v>
      </c>
      <c r="Y65" s="1">
        <v>7.9813999999999989</v>
      </c>
      <c r="Z65" s="1">
        <v>8.0896000000000008</v>
      </c>
      <c r="AA65" s="1">
        <v>9.7215999999999987</v>
      </c>
      <c r="AB65" s="1">
        <v>10.597799999999999</v>
      </c>
      <c r="AC65" s="1">
        <v>7.6751999999999994</v>
      </c>
      <c r="AD65" s="1">
        <v>6.3125999999999998</v>
      </c>
      <c r="AE65" s="1">
        <v>8.9862000000000002</v>
      </c>
      <c r="AF65" s="1">
        <v>7.5676000000000014</v>
      </c>
      <c r="AG65" s="1"/>
      <c r="AH65" s="1">
        <f t="shared" si="7"/>
        <v>0</v>
      </c>
      <c r="AI65" s="1">
        <f t="shared" si="29"/>
        <v>20.438400000000001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idden="1" x14ac:dyDescent="0.25">
      <c r="A66" s="14" t="s">
        <v>115</v>
      </c>
      <c r="B66" s="14" t="s">
        <v>44</v>
      </c>
      <c r="C66" s="14"/>
      <c r="D66" s="14"/>
      <c r="E66" s="14"/>
      <c r="F66" s="14"/>
      <c r="G66" s="15">
        <v>0</v>
      </c>
      <c r="H66" s="14">
        <v>60</v>
      </c>
      <c r="I66" s="14" t="s">
        <v>38</v>
      </c>
      <c r="J66" s="14"/>
      <c r="K66" s="14"/>
      <c r="L66" s="14">
        <f t="shared" si="19"/>
        <v>0</v>
      </c>
      <c r="M66" s="14">
        <f t="shared" si="3"/>
        <v>0</v>
      </c>
      <c r="N66" s="14"/>
      <c r="O66" s="14"/>
      <c r="P66" s="14">
        <v>0</v>
      </c>
      <c r="Q66" s="14">
        <f t="shared" si="4"/>
        <v>0</v>
      </c>
      <c r="R66" s="16"/>
      <c r="S66" s="16"/>
      <c r="T66" s="14"/>
      <c r="U66" s="14" t="e">
        <f t="shared" si="5"/>
        <v>#DIV/0!</v>
      </c>
      <c r="V66" s="14" t="e">
        <f t="shared" si="6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48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idden="1" x14ac:dyDescent="0.25">
      <c r="A67" s="14" t="s">
        <v>116</v>
      </c>
      <c r="B67" s="14" t="s">
        <v>44</v>
      </c>
      <c r="C67" s="14"/>
      <c r="D67" s="14"/>
      <c r="E67" s="14"/>
      <c r="F67" s="14"/>
      <c r="G67" s="15">
        <v>0</v>
      </c>
      <c r="H67" s="14">
        <v>50</v>
      </c>
      <c r="I67" s="14" t="s">
        <v>38</v>
      </c>
      <c r="J67" s="14"/>
      <c r="K67" s="14"/>
      <c r="L67" s="14">
        <f t="shared" si="19"/>
        <v>0</v>
      </c>
      <c r="M67" s="14">
        <f t="shared" si="3"/>
        <v>0</v>
      </c>
      <c r="N67" s="14"/>
      <c r="O67" s="14"/>
      <c r="P67" s="14">
        <v>0</v>
      </c>
      <c r="Q67" s="14">
        <f t="shared" si="4"/>
        <v>0</v>
      </c>
      <c r="R67" s="16"/>
      <c r="S67" s="16"/>
      <c r="T67" s="14"/>
      <c r="U67" s="14" t="e">
        <f t="shared" si="5"/>
        <v>#DIV/0!</v>
      </c>
      <c r="V67" s="14" t="e">
        <f t="shared" si="6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48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44</v>
      </c>
      <c r="C68" s="1"/>
      <c r="D68" s="1">
        <v>230</v>
      </c>
      <c r="E68" s="1">
        <v>47</v>
      </c>
      <c r="F68" s="1">
        <v>180</v>
      </c>
      <c r="G68" s="8">
        <v>0.37</v>
      </c>
      <c r="H68" s="1">
        <v>50</v>
      </c>
      <c r="I68" s="1" t="s">
        <v>38</v>
      </c>
      <c r="J68" s="1"/>
      <c r="K68" s="1">
        <v>110</v>
      </c>
      <c r="L68" s="1">
        <f t="shared" si="19"/>
        <v>-63</v>
      </c>
      <c r="M68" s="1">
        <f t="shared" si="3"/>
        <v>47</v>
      </c>
      <c r="N68" s="1"/>
      <c r="O68" s="1">
        <v>160</v>
      </c>
      <c r="P68" s="1">
        <v>0</v>
      </c>
      <c r="Q68" s="1">
        <f t="shared" si="4"/>
        <v>9.4</v>
      </c>
      <c r="R68" s="5"/>
      <c r="S68" s="5"/>
      <c r="T68" s="1"/>
      <c r="U68" s="1">
        <f t="shared" si="5"/>
        <v>36.170212765957444</v>
      </c>
      <c r="V68" s="1">
        <f t="shared" si="6"/>
        <v>36.170212765957444</v>
      </c>
      <c r="W68" s="1">
        <v>2.6</v>
      </c>
      <c r="X68" s="1">
        <v>32</v>
      </c>
      <c r="Y68" s="1">
        <v>32</v>
      </c>
      <c r="Z68" s="1">
        <v>14</v>
      </c>
      <c r="AA68" s="1">
        <v>14</v>
      </c>
      <c r="AB68" s="1">
        <v>18.600000000000001</v>
      </c>
      <c r="AC68" s="1">
        <v>27.2</v>
      </c>
      <c r="AD68" s="1">
        <v>13.2</v>
      </c>
      <c r="AE68" s="1">
        <v>4.5999999999999996</v>
      </c>
      <c r="AF68" s="1">
        <v>0</v>
      </c>
      <c r="AG68" s="1" t="s">
        <v>118</v>
      </c>
      <c r="AH68" s="1">
        <f t="shared" si="7"/>
        <v>0</v>
      </c>
      <c r="AI68" s="1">
        <f>Q68*G68*3</f>
        <v>10.434000000000001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idden="1" x14ac:dyDescent="0.25">
      <c r="A69" s="14" t="s">
        <v>119</v>
      </c>
      <c r="B69" s="14" t="s">
        <v>44</v>
      </c>
      <c r="C69" s="14"/>
      <c r="D69" s="14"/>
      <c r="E69" s="14"/>
      <c r="F69" s="14"/>
      <c r="G69" s="15">
        <v>0</v>
      </c>
      <c r="H69" s="14">
        <v>30</v>
      </c>
      <c r="I69" s="14" t="s">
        <v>38</v>
      </c>
      <c r="J69" s="14"/>
      <c r="K69" s="14"/>
      <c r="L69" s="14">
        <f t="shared" si="19"/>
        <v>0</v>
      </c>
      <c r="M69" s="14">
        <f t="shared" si="3"/>
        <v>0</v>
      </c>
      <c r="N69" s="14"/>
      <c r="O69" s="14"/>
      <c r="P69" s="14">
        <v>0</v>
      </c>
      <c r="Q69" s="14">
        <f t="shared" si="4"/>
        <v>0</v>
      </c>
      <c r="R69" s="16"/>
      <c r="S69" s="16"/>
      <c r="T69" s="14"/>
      <c r="U69" s="14" t="e">
        <f t="shared" si="5"/>
        <v>#DIV/0!</v>
      </c>
      <c r="V69" s="14" t="e">
        <f t="shared" si="6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48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idden="1" x14ac:dyDescent="0.25">
      <c r="A70" s="14" t="s">
        <v>120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/>
      <c r="L70" s="14">
        <f t="shared" ref="L70:L98" si="30">E70-K70</f>
        <v>0</v>
      </c>
      <c r="M70" s="14">
        <f t="shared" si="3"/>
        <v>0</v>
      </c>
      <c r="N70" s="14"/>
      <c r="O70" s="14"/>
      <c r="P70" s="14">
        <v>0</v>
      </c>
      <c r="Q70" s="14">
        <f t="shared" si="4"/>
        <v>0</v>
      </c>
      <c r="R70" s="16"/>
      <c r="S70" s="16"/>
      <c r="T70" s="14"/>
      <c r="U70" s="14" t="e">
        <f t="shared" si="5"/>
        <v>#DIV/0!</v>
      </c>
      <c r="V70" s="14" t="e">
        <f t="shared" si="6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48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hidden="1" x14ac:dyDescent="0.25">
      <c r="A71" s="14" t="s">
        <v>121</v>
      </c>
      <c r="B71" s="14" t="s">
        <v>44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/>
      <c r="L71" s="14">
        <f t="shared" si="30"/>
        <v>0</v>
      </c>
      <c r="M71" s="14">
        <f t="shared" ref="M71:M98" si="31">E71-N71</f>
        <v>0</v>
      </c>
      <c r="N71" s="14"/>
      <c r="O71" s="14"/>
      <c r="P71" s="14">
        <v>0</v>
      </c>
      <c r="Q71" s="14">
        <f t="shared" ref="Q71:Q98" si="32">M71/5</f>
        <v>0</v>
      </c>
      <c r="R71" s="16"/>
      <c r="S71" s="16"/>
      <c r="T71" s="14"/>
      <c r="U71" s="14" t="e">
        <f t="shared" ref="U71:U98" si="33">(F71+O71+P71+R71)/Q71</f>
        <v>#DIV/0!</v>
      </c>
      <c r="V71" s="14" t="e">
        <f t="shared" ref="V71:V98" si="34">(F71+O71+P71)/Q71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48</v>
      </c>
      <c r="AH71" s="1">
        <f t="shared" ref="AH71:AH98" si="35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44</v>
      </c>
      <c r="C72" s="1">
        <v>71</v>
      </c>
      <c r="D72" s="1">
        <v>126</v>
      </c>
      <c r="E72" s="1">
        <v>95</v>
      </c>
      <c r="F72" s="1">
        <v>98</v>
      </c>
      <c r="G72" s="8">
        <v>0.4</v>
      </c>
      <c r="H72" s="1">
        <v>50</v>
      </c>
      <c r="I72" s="1" t="s">
        <v>38</v>
      </c>
      <c r="J72" s="1"/>
      <c r="K72" s="1">
        <v>108</v>
      </c>
      <c r="L72" s="1">
        <f t="shared" si="30"/>
        <v>-13</v>
      </c>
      <c r="M72" s="1">
        <f t="shared" si="31"/>
        <v>95</v>
      </c>
      <c r="N72" s="1"/>
      <c r="O72" s="1"/>
      <c r="P72" s="1">
        <v>25</v>
      </c>
      <c r="Q72" s="1">
        <f t="shared" si="32"/>
        <v>19</v>
      </c>
      <c r="R72" s="5">
        <f>14*Q72-P72-O72-F72</f>
        <v>143</v>
      </c>
      <c r="S72" s="5"/>
      <c r="T72" s="1"/>
      <c r="U72" s="1">
        <f t="shared" si="33"/>
        <v>14</v>
      </c>
      <c r="V72" s="1">
        <f t="shared" si="34"/>
        <v>6.4736842105263159</v>
      </c>
      <c r="W72" s="1">
        <v>15.6</v>
      </c>
      <c r="X72" s="1">
        <v>17.2</v>
      </c>
      <c r="Y72" s="1">
        <v>20.6</v>
      </c>
      <c r="Z72" s="1">
        <v>18.600000000000001</v>
      </c>
      <c r="AA72" s="1">
        <v>17.600000000000001</v>
      </c>
      <c r="AB72" s="1">
        <v>18.8</v>
      </c>
      <c r="AC72" s="1">
        <v>23.6</v>
      </c>
      <c r="AD72" s="1">
        <v>22</v>
      </c>
      <c r="AE72" s="1">
        <v>14.6</v>
      </c>
      <c r="AF72" s="1">
        <v>15.2</v>
      </c>
      <c r="AG72" s="1"/>
      <c r="AH72" s="1">
        <f t="shared" si="35"/>
        <v>57</v>
      </c>
      <c r="AI72" s="1">
        <f t="shared" ref="AI72:AI74" si="36">Q72*G72*3</f>
        <v>22.8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44</v>
      </c>
      <c r="C73" s="1">
        <v>114</v>
      </c>
      <c r="D73" s="1">
        <v>30</v>
      </c>
      <c r="E73" s="1">
        <v>80</v>
      </c>
      <c r="F73" s="1">
        <v>60</v>
      </c>
      <c r="G73" s="8">
        <v>0.4</v>
      </c>
      <c r="H73" s="1">
        <v>55</v>
      </c>
      <c r="I73" s="1" t="s">
        <v>38</v>
      </c>
      <c r="J73" s="1"/>
      <c r="K73" s="1">
        <v>80</v>
      </c>
      <c r="L73" s="1">
        <f t="shared" si="30"/>
        <v>0</v>
      </c>
      <c r="M73" s="1">
        <f t="shared" si="31"/>
        <v>80</v>
      </c>
      <c r="N73" s="1"/>
      <c r="O73" s="1">
        <v>29.199999999999989</v>
      </c>
      <c r="P73" s="1">
        <v>63.800000000000011</v>
      </c>
      <c r="Q73" s="1">
        <f t="shared" si="32"/>
        <v>16</v>
      </c>
      <c r="R73" s="5">
        <f t="shared" ref="R73" si="37">11*Q73-P73-O73-F73</f>
        <v>23</v>
      </c>
      <c r="S73" s="5"/>
      <c r="T73" s="1"/>
      <c r="U73" s="1">
        <f t="shared" si="33"/>
        <v>11</v>
      </c>
      <c r="V73" s="1">
        <f t="shared" si="34"/>
        <v>9.5625</v>
      </c>
      <c r="W73" s="1">
        <v>16.2</v>
      </c>
      <c r="X73" s="1">
        <v>15.2</v>
      </c>
      <c r="Y73" s="1">
        <v>14.6</v>
      </c>
      <c r="Z73" s="1">
        <v>16.600000000000001</v>
      </c>
      <c r="AA73" s="1">
        <v>19.600000000000001</v>
      </c>
      <c r="AB73" s="1">
        <v>18.399999999999999</v>
      </c>
      <c r="AC73" s="1">
        <v>14.8</v>
      </c>
      <c r="AD73" s="1">
        <v>13.8</v>
      </c>
      <c r="AE73" s="1">
        <v>14.8</v>
      </c>
      <c r="AF73" s="1">
        <v>12</v>
      </c>
      <c r="AG73" s="1"/>
      <c r="AH73" s="1">
        <f t="shared" si="35"/>
        <v>9</v>
      </c>
      <c r="AI73" s="1">
        <f t="shared" si="36"/>
        <v>19.200000000000003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37</v>
      </c>
      <c r="C74" s="1">
        <v>12.523999999999999</v>
      </c>
      <c r="D74" s="1"/>
      <c r="E74" s="1">
        <v>4.3360000000000003</v>
      </c>
      <c r="F74" s="1">
        <v>8.1880000000000006</v>
      </c>
      <c r="G74" s="8">
        <v>1</v>
      </c>
      <c r="H74" s="1">
        <v>55</v>
      </c>
      <c r="I74" s="1" t="s">
        <v>38</v>
      </c>
      <c r="J74" s="1"/>
      <c r="K74" s="1">
        <v>4.5</v>
      </c>
      <c r="L74" s="1">
        <f t="shared" si="30"/>
        <v>-0.1639999999999997</v>
      </c>
      <c r="M74" s="1">
        <f t="shared" si="31"/>
        <v>4.3360000000000003</v>
      </c>
      <c r="N74" s="1"/>
      <c r="O74" s="1">
        <v>9.7532000000000014</v>
      </c>
      <c r="P74" s="1">
        <v>5.1867999999999981</v>
      </c>
      <c r="Q74" s="1">
        <f t="shared" si="32"/>
        <v>0.86720000000000008</v>
      </c>
      <c r="R74" s="5"/>
      <c r="S74" s="5"/>
      <c r="T74" s="1"/>
      <c r="U74" s="1">
        <f t="shared" si="33"/>
        <v>26.669741697416971</v>
      </c>
      <c r="V74" s="1">
        <f t="shared" si="34"/>
        <v>26.669741697416971</v>
      </c>
      <c r="W74" s="1">
        <v>2.3128000000000002</v>
      </c>
      <c r="X74" s="1">
        <v>2.0251999999999999</v>
      </c>
      <c r="Y74" s="1">
        <v>1.7256</v>
      </c>
      <c r="Z74" s="1">
        <v>1.7192000000000001</v>
      </c>
      <c r="AA74" s="1">
        <v>0.85760000000000003</v>
      </c>
      <c r="AB74" s="1">
        <v>1.8264</v>
      </c>
      <c r="AC74" s="1">
        <v>1.538</v>
      </c>
      <c r="AD74" s="1">
        <v>1.4184000000000001</v>
      </c>
      <c r="AE74" s="1">
        <v>2.5680000000000001</v>
      </c>
      <c r="AF74" s="1">
        <v>2.0104000000000002</v>
      </c>
      <c r="AG74" s="18" t="s">
        <v>68</v>
      </c>
      <c r="AH74" s="1">
        <f t="shared" si="35"/>
        <v>0</v>
      </c>
      <c r="AI74" s="1">
        <f t="shared" si="36"/>
        <v>2.6016000000000004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idden="1" x14ac:dyDescent="0.25">
      <c r="A75" s="14" t="s">
        <v>125</v>
      </c>
      <c r="B75" s="14" t="s">
        <v>44</v>
      </c>
      <c r="C75" s="14"/>
      <c r="D75" s="14"/>
      <c r="E75" s="14"/>
      <c r="F75" s="14"/>
      <c r="G75" s="15">
        <v>0</v>
      </c>
      <c r="H75" s="14">
        <v>40</v>
      </c>
      <c r="I75" s="14" t="s">
        <v>38</v>
      </c>
      <c r="J75" s="14"/>
      <c r="K75" s="14"/>
      <c r="L75" s="14">
        <f t="shared" si="30"/>
        <v>0</v>
      </c>
      <c r="M75" s="14">
        <f t="shared" si="31"/>
        <v>0</v>
      </c>
      <c r="N75" s="14"/>
      <c r="O75" s="14"/>
      <c r="P75" s="14">
        <v>0</v>
      </c>
      <c r="Q75" s="14">
        <f t="shared" si="32"/>
        <v>0</v>
      </c>
      <c r="R75" s="16"/>
      <c r="S75" s="16"/>
      <c r="T75" s="14"/>
      <c r="U75" s="14" t="e">
        <f t="shared" si="33"/>
        <v>#DIV/0!</v>
      </c>
      <c r="V75" s="14" t="e">
        <f t="shared" si="34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-0.4</v>
      </c>
      <c r="AB75" s="14">
        <v>-0.4</v>
      </c>
      <c r="AC75" s="14">
        <v>0</v>
      </c>
      <c r="AD75" s="14">
        <v>0</v>
      </c>
      <c r="AE75" s="14">
        <v>-0.6</v>
      </c>
      <c r="AF75" s="14">
        <v>-0.4</v>
      </c>
      <c r="AG75" s="14" t="s">
        <v>126</v>
      </c>
      <c r="AH75" s="1">
        <f t="shared" si="35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44</v>
      </c>
      <c r="C76" s="1">
        <v>48</v>
      </c>
      <c r="D76" s="1">
        <v>18</v>
      </c>
      <c r="E76" s="1">
        <v>7</v>
      </c>
      <c r="F76" s="1">
        <v>42</v>
      </c>
      <c r="G76" s="8">
        <v>0.2</v>
      </c>
      <c r="H76" s="1">
        <v>35</v>
      </c>
      <c r="I76" s="10" t="s">
        <v>80</v>
      </c>
      <c r="J76" s="1"/>
      <c r="K76" s="1">
        <v>24</v>
      </c>
      <c r="L76" s="1">
        <f t="shared" si="30"/>
        <v>-17</v>
      </c>
      <c r="M76" s="1">
        <f t="shared" si="31"/>
        <v>7</v>
      </c>
      <c r="N76" s="1"/>
      <c r="O76" s="1">
        <v>32.599999999999987</v>
      </c>
      <c r="P76" s="1">
        <v>0</v>
      </c>
      <c r="Q76" s="1">
        <f t="shared" si="32"/>
        <v>1.4</v>
      </c>
      <c r="R76" s="5"/>
      <c r="S76" s="5"/>
      <c r="T76" s="1"/>
      <c r="U76" s="1">
        <f t="shared" si="33"/>
        <v>53.285714285714285</v>
      </c>
      <c r="V76" s="1">
        <f t="shared" si="34"/>
        <v>53.285714285714285</v>
      </c>
      <c r="W76" s="1">
        <v>1.6</v>
      </c>
      <c r="X76" s="1">
        <v>8.6</v>
      </c>
      <c r="Y76" s="1">
        <v>6.8</v>
      </c>
      <c r="Z76" s="1">
        <v>-1</v>
      </c>
      <c r="AA76" s="1">
        <v>0.8</v>
      </c>
      <c r="AB76" s="1">
        <v>20</v>
      </c>
      <c r="AC76" s="1">
        <v>20.399999999999999</v>
      </c>
      <c r="AD76" s="1">
        <v>6.6</v>
      </c>
      <c r="AE76" s="1">
        <v>5.6</v>
      </c>
      <c r="AF76" s="1">
        <v>6.4</v>
      </c>
      <c r="AG76" s="20" t="s">
        <v>151</v>
      </c>
      <c r="AH76" s="1">
        <f t="shared" si="35"/>
        <v>0</v>
      </c>
      <c r="AI76" s="1">
        <f t="shared" ref="AI76:AI83" si="38">Q76*G76*3</f>
        <v>0.83999999999999986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37</v>
      </c>
      <c r="C77" s="1">
        <v>204.25399999999999</v>
      </c>
      <c r="D77" s="1">
        <v>80.88</v>
      </c>
      <c r="E77" s="1">
        <v>71.320999999999998</v>
      </c>
      <c r="F77" s="1">
        <v>200.262</v>
      </c>
      <c r="G77" s="8">
        <v>1</v>
      </c>
      <c r="H77" s="1">
        <v>60</v>
      </c>
      <c r="I77" s="1" t="s">
        <v>38</v>
      </c>
      <c r="J77" s="1"/>
      <c r="K77" s="1">
        <v>72.510000000000005</v>
      </c>
      <c r="L77" s="1">
        <f t="shared" si="30"/>
        <v>-1.1890000000000072</v>
      </c>
      <c r="M77" s="1">
        <f t="shared" si="31"/>
        <v>71.320999999999998</v>
      </c>
      <c r="N77" s="1"/>
      <c r="O77" s="1"/>
      <c r="P77" s="1">
        <v>0</v>
      </c>
      <c r="Q77" s="1">
        <f t="shared" si="32"/>
        <v>14.264199999999999</v>
      </c>
      <c r="R77" s="5"/>
      <c r="S77" s="5"/>
      <c r="T77" s="1"/>
      <c r="U77" s="1">
        <f t="shared" si="33"/>
        <v>14.039483462093914</v>
      </c>
      <c r="V77" s="1">
        <f t="shared" si="34"/>
        <v>14.039483462093914</v>
      </c>
      <c r="W77" s="1">
        <v>15.787800000000001</v>
      </c>
      <c r="X77" s="1">
        <v>15.267799999999999</v>
      </c>
      <c r="Y77" s="1">
        <v>14.351599999999999</v>
      </c>
      <c r="Z77" s="1">
        <v>23.482600000000001</v>
      </c>
      <c r="AA77" s="1">
        <v>24.74</v>
      </c>
      <c r="AB77" s="1">
        <v>14.577199999999999</v>
      </c>
      <c r="AC77" s="1">
        <v>14.250400000000001</v>
      </c>
      <c r="AD77" s="1">
        <v>23.036999999999999</v>
      </c>
      <c r="AE77" s="1">
        <v>24.055</v>
      </c>
      <c r="AF77" s="1">
        <v>15.4696</v>
      </c>
      <c r="AG77" s="1" t="s">
        <v>62</v>
      </c>
      <c r="AH77" s="1">
        <f t="shared" si="35"/>
        <v>0</v>
      </c>
      <c r="AI77" s="1">
        <f t="shared" si="38"/>
        <v>42.792599999999993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37</v>
      </c>
      <c r="C78" s="1">
        <v>603.71799999999996</v>
      </c>
      <c r="D78" s="1">
        <v>1764.92</v>
      </c>
      <c r="E78" s="1">
        <v>2101.7159999999999</v>
      </c>
      <c r="F78" s="1">
        <v>224.36500000000001</v>
      </c>
      <c r="G78" s="8">
        <v>1</v>
      </c>
      <c r="H78" s="1">
        <v>60</v>
      </c>
      <c r="I78" s="1" t="s">
        <v>38</v>
      </c>
      <c r="J78" s="1"/>
      <c r="K78" s="1">
        <v>390.5</v>
      </c>
      <c r="L78" s="1">
        <f t="shared" si="30"/>
        <v>1711.2159999999999</v>
      </c>
      <c r="M78" s="1">
        <f t="shared" si="31"/>
        <v>384.30099999999993</v>
      </c>
      <c r="N78" s="1">
        <v>1717.415</v>
      </c>
      <c r="O78" s="1">
        <v>239.05760000000001</v>
      </c>
      <c r="P78" s="1">
        <v>656.65440000000001</v>
      </c>
      <c r="Q78" s="1">
        <f t="shared" si="32"/>
        <v>76.860199999999992</v>
      </c>
      <c r="R78" s="5"/>
      <c r="S78" s="5"/>
      <c r="T78" s="1"/>
      <c r="U78" s="1">
        <f t="shared" si="33"/>
        <v>14.572912899003647</v>
      </c>
      <c r="V78" s="1">
        <f t="shared" si="34"/>
        <v>14.572912899003647</v>
      </c>
      <c r="W78" s="1">
        <v>100.41800000000001</v>
      </c>
      <c r="X78" s="1">
        <v>94.379600000000011</v>
      </c>
      <c r="Y78" s="1">
        <v>80.987400000000008</v>
      </c>
      <c r="Z78" s="1">
        <v>98.933199999999999</v>
      </c>
      <c r="AA78" s="1">
        <v>119.5502</v>
      </c>
      <c r="AB78" s="1">
        <v>120.8832</v>
      </c>
      <c r="AC78" s="1">
        <v>116.4254</v>
      </c>
      <c r="AD78" s="1">
        <v>117.3412</v>
      </c>
      <c r="AE78" s="1">
        <v>104.8514</v>
      </c>
      <c r="AF78" s="1">
        <v>80.400399999999991</v>
      </c>
      <c r="AG78" s="1" t="s">
        <v>59</v>
      </c>
      <c r="AH78" s="1">
        <f t="shared" si="35"/>
        <v>0</v>
      </c>
      <c r="AI78" s="1">
        <f t="shared" si="38"/>
        <v>230.58059999999998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130</v>
      </c>
      <c r="B79" s="1" t="s">
        <v>37</v>
      </c>
      <c r="C79" s="1">
        <v>903.87699999999995</v>
      </c>
      <c r="D79" s="1">
        <v>4020.0929999999998</v>
      </c>
      <c r="E79" s="1">
        <v>4412.1769999999997</v>
      </c>
      <c r="F79" s="1">
        <v>449.178</v>
      </c>
      <c r="G79" s="8">
        <v>1</v>
      </c>
      <c r="H79" s="1">
        <v>60</v>
      </c>
      <c r="I79" s="1" t="s">
        <v>38</v>
      </c>
      <c r="J79" s="1"/>
      <c r="K79" s="1">
        <v>412.5</v>
      </c>
      <c r="L79" s="1">
        <f t="shared" si="30"/>
        <v>3999.6769999999997</v>
      </c>
      <c r="M79" s="1">
        <f t="shared" si="31"/>
        <v>407.04199999999946</v>
      </c>
      <c r="N79" s="1">
        <v>4005.1350000000002</v>
      </c>
      <c r="O79" s="1"/>
      <c r="P79" s="1">
        <v>500</v>
      </c>
      <c r="Q79" s="1">
        <f t="shared" si="32"/>
        <v>81.408399999999887</v>
      </c>
      <c r="R79" s="5">
        <f t="shared" ref="R79:R80" si="39">14*Q79-P79-O79-F79</f>
        <v>190.53959999999836</v>
      </c>
      <c r="S79" s="5"/>
      <c r="T79" s="1"/>
      <c r="U79" s="1">
        <f t="shared" si="33"/>
        <v>14</v>
      </c>
      <c r="V79" s="1">
        <f t="shared" si="34"/>
        <v>11.659460203124018</v>
      </c>
      <c r="W79" s="1">
        <v>93.769199999999998</v>
      </c>
      <c r="X79" s="1">
        <v>91.756200000000007</v>
      </c>
      <c r="Y79" s="1">
        <v>91.648599999999988</v>
      </c>
      <c r="Z79" s="1">
        <v>114.00920000000001</v>
      </c>
      <c r="AA79" s="1">
        <v>125.3982</v>
      </c>
      <c r="AB79" s="1">
        <v>149.44499999999999</v>
      </c>
      <c r="AC79" s="1">
        <v>145.964</v>
      </c>
      <c r="AD79" s="1">
        <v>125.24679999999999</v>
      </c>
      <c r="AE79" s="1">
        <v>118.35939999999999</v>
      </c>
      <c r="AF79" s="1">
        <v>84.794400000000039</v>
      </c>
      <c r="AG79" s="1" t="s">
        <v>59</v>
      </c>
      <c r="AH79" s="1">
        <f t="shared" si="35"/>
        <v>191</v>
      </c>
      <c r="AI79" s="1">
        <f t="shared" si="38"/>
        <v>244.22519999999966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131</v>
      </c>
      <c r="B80" s="1" t="s">
        <v>37</v>
      </c>
      <c r="C80" s="1">
        <v>1717.921</v>
      </c>
      <c r="D80" s="1">
        <v>6205.6610000000001</v>
      </c>
      <c r="E80" s="1">
        <v>6752.2879999999996</v>
      </c>
      <c r="F80" s="1">
        <v>1065.316</v>
      </c>
      <c r="G80" s="8">
        <v>1</v>
      </c>
      <c r="H80" s="1">
        <v>60</v>
      </c>
      <c r="I80" s="1" t="s">
        <v>38</v>
      </c>
      <c r="J80" s="1"/>
      <c r="K80" s="1">
        <v>757.5</v>
      </c>
      <c r="L80" s="1">
        <f t="shared" si="30"/>
        <v>5994.7879999999996</v>
      </c>
      <c r="M80" s="1">
        <f t="shared" si="31"/>
        <v>754.81099999999969</v>
      </c>
      <c r="N80" s="1">
        <v>5997.4769999999999</v>
      </c>
      <c r="O80" s="1">
        <v>243.70119999999929</v>
      </c>
      <c r="P80" s="1">
        <v>500</v>
      </c>
      <c r="Q80" s="1">
        <f t="shared" si="32"/>
        <v>150.96219999999994</v>
      </c>
      <c r="R80" s="5">
        <f t="shared" si="39"/>
        <v>304.45359999999982</v>
      </c>
      <c r="S80" s="5"/>
      <c r="T80" s="1"/>
      <c r="U80" s="1">
        <f t="shared" si="33"/>
        <v>14</v>
      </c>
      <c r="V80" s="1">
        <f t="shared" si="34"/>
        <v>11.98324613711247</v>
      </c>
      <c r="W80" s="1">
        <v>158.00399999999999</v>
      </c>
      <c r="X80" s="1">
        <v>130.19059999999999</v>
      </c>
      <c r="Y80" s="1">
        <v>135.84559999999999</v>
      </c>
      <c r="Z80" s="1">
        <v>174.24619999999999</v>
      </c>
      <c r="AA80" s="1">
        <v>179.3938</v>
      </c>
      <c r="AB80" s="1">
        <v>74.373199999999997</v>
      </c>
      <c r="AC80" s="1">
        <v>59.703200000000017</v>
      </c>
      <c r="AD80" s="1">
        <v>164.05240000000001</v>
      </c>
      <c r="AE80" s="1">
        <v>164.33459999999999</v>
      </c>
      <c r="AF80" s="1">
        <v>102.93940000000001</v>
      </c>
      <c r="AG80" s="1" t="s">
        <v>39</v>
      </c>
      <c r="AH80" s="1">
        <f t="shared" si="35"/>
        <v>304</v>
      </c>
      <c r="AI80" s="1">
        <f t="shared" si="38"/>
        <v>452.88659999999982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37</v>
      </c>
      <c r="C81" s="1">
        <v>17.558</v>
      </c>
      <c r="D81" s="1"/>
      <c r="E81" s="1">
        <v>-1.6E-2</v>
      </c>
      <c r="F81" s="1">
        <v>14.89</v>
      </c>
      <c r="G81" s="8">
        <v>1</v>
      </c>
      <c r="H81" s="1">
        <v>55</v>
      </c>
      <c r="I81" s="1" t="s">
        <v>38</v>
      </c>
      <c r="J81" s="1"/>
      <c r="K81" s="1">
        <v>2.9</v>
      </c>
      <c r="L81" s="1">
        <f t="shared" si="30"/>
        <v>-2.9159999999999999</v>
      </c>
      <c r="M81" s="1">
        <f t="shared" si="31"/>
        <v>-1.6E-2</v>
      </c>
      <c r="N81" s="1"/>
      <c r="O81" s="1"/>
      <c r="P81" s="1">
        <v>0</v>
      </c>
      <c r="Q81" s="1">
        <f t="shared" si="32"/>
        <v>-3.2000000000000002E-3</v>
      </c>
      <c r="R81" s="5"/>
      <c r="S81" s="5"/>
      <c r="T81" s="1"/>
      <c r="U81" s="1">
        <f t="shared" si="33"/>
        <v>-4653.125</v>
      </c>
      <c r="V81" s="1">
        <f t="shared" si="34"/>
        <v>-4653.125</v>
      </c>
      <c r="W81" s="1">
        <v>0.5252</v>
      </c>
      <c r="X81" s="1">
        <v>1.3284</v>
      </c>
      <c r="Y81" s="1">
        <v>1.0680000000000001</v>
      </c>
      <c r="Z81" s="1">
        <v>1.0676000000000001</v>
      </c>
      <c r="AA81" s="1">
        <v>0.8</v>
      </c>
      <c r="AB81" s="1">
        <v>0.53520000000000001</v>
      </c>
      <c r="AC81" s="1">
        <v>2.6787999999999998</v>
      </c>
      <c r="AD81" s="1">
        <v>2.9363999999999999</v>
      </c>
      <c r="AE81" s="1">
        <v>1.0571999999999999</v>
      </c>
      <c r="AF81" s="1">
        <v>1.5995999999999999</v>
      </c>
      <c r="AG81" s="19" t="s">
        <v>53</v>
      </c>
      <c r="AH81" s="1">
        <f t="shared" si="35"/>
        <v>0</v>
      </c>
      <c r="AI81" s="1">
        <f t="shared" si="38"/>
        <v>-9.6000000000000009E-3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37</v>
      </c>
      <c r="C82" s="1">
        <v>9.4320000000000004</v>
      </c>
      <c r="D82" s="1">
        <v>21.532</v>
      </c>
      <c r="E82" s="1">
        <v>1.3480000000000001</v>
      </c>
      <c r="F82" s="1">
        <v>29.616</v>
      </c>
      <c r="G82" s="8">
        <v>1</v>
      </c>
      <c r="H82" s="1">
        <v>55</v>
      </c>
      <c r="I82" s="1" t="s">
        <v>38</v>
      </c>
      <c r="J82" s="1"/>
      <c r="K82" s="1">
        <v>1.5</v>
      </c>
      <c r="L82" s="1">
        <f t="shared" si="30"/>
        <v>-0.15199999999999991</v>
      </c>
      <c r="M82" s="1">
        <f t="shared" si="31"/>
        <v>1.3480000000000001</v>
      </c>
      <c r="N82" s="1"/>
      <c r="O82" s="1"/>
      <c r="P82" s="1">
        <v>0</v>
      </c>
      <c r="Q82" s="1">
        <f t="shared" si="32"/>
        <v>0.26960000000000001</v>
      </c>
      <c r="R82" s="5"/>
      <c r="S82" s="5"/>
      <c r="T82" s="1"/>
      <c r="U82" s="1">
        <f t="shared" si="33"/>
        <v>109.85163204747774</v>
      </c>
      <c r="V82" s="1">
        <f t="shared" si="34"/>
        <v>109.85163204747774</v>
      </c>
      <c r="W82" s="1">
        <v>0.26640000000000003</v>
      </c>
      <c r="X82" s="1">
        <v>0.53839999999999999</v>
      </c>
      <c r="Y82" s="1">
        <v>1.0788</v>
      </c>
      <c r="Z82" s="1">
        <v>2.1507999999999998</v>
      </c>
      <c r="AA82" s="1">
        <v>1.6120000000000001</v>
      </c>
      <c r="AB82" s="1">
        <v>0.53600000000000003</v>
      </c>
      <c r="AC82" s="1">
        <v>0.53639999999999999</v>
      </c>
      <c r="AD82" s="1">
        <v>0.80399999999999994</v>
      </c>
      <c r="AE82" s="1">
        <v>1.0720000000000001</v>
      </c>
      <c r="AF82" s="1">
        <v>1.34</v>
      </c>
      <c r="AG82" s="19" t="s">
        <v>53</v>
      </c>
      <c r="AH82" s="1">
        <f t="shared" si="35"/>
        <v>0</v>
      </c>
      <c r="AI82" s="1">
        <f t="shared" si="38"/>
        <v>0.80879999999999996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37</v>
      </c>
      <c r="C83" s="1">
        <v>10.75</v>
      </c>
      <c r="D83" s="1">
        <v>10.914999999999999</v>
      </c>
      <c r="E83" s="1"/>
      <c r="F83" s="1">
        <v>21.664999999999999</v>
      </c>
      <c r="G83" s="8">
        <v>1</v>
      </c>
      <c r="H83" s="1">
        <v>55</v>
      </c>
      <c r="I83" s="1" t="s">
        <v>38</v>
      </c>
      <c r="J83" s="1"/>
      <c r="K83" s="1"/>
      <c r="L83" s="1">
        <f t="shared" si="30"/>
        <v>0</v>
      </c>
      <c r="M83" s="1">
        <f t="shared" si="31"/>
        <v>0</v>
      </c>
      <c r="N83" s="1"/>
      <c r="O83" s="1"/>
      <c r="P83" s="1">
        <v>0</v>
      </c>
      <c r="Q83" s="1">
        <f t="shared" si="32"/>
        <v>0</v>
      </c>
      <c r="R83" s="5"/>
      <c r="S83" s="5"/>
      <c r="T83" s="1"/>
      <c r="U83" s="1" t="e">
        <f t="shared" si="33"/>
        <v>#DIV/0!</v>
      </c>
      <c r="V83" s="1" t="e">
        <f t="shared" si="34"/>
        <v>#DIV/0!</v>
      </c>
      <c r="W83" s="1">
        <v>0</v>
      </c>
      <c r="X83" s="1">
        <v>0</v>
      </c>
      <c r="Y83" s="1">
        <v>0.80679999999999996</v>
      </c>
      <c r="Z83" s="1">
        <v>1.0728</v>
      </c>
      <c r="AA83" s="1">
        <v>0.26600000000000001</v>
      </c>
      <c r="AB83" s="1">
        <v>0.79600000000000004</v>
      </c>
      <c r="AC83" s="1">
        <v>0.79600000000000004</v>
      </c>
      <c r="AD83" s="1">
        <v>0.27</v>
      </c>
      <c r="AE83" s="1">
        <v>0.27</v>
      </c>
      <c r="AF83" s="1">
        <v>0.28000000000000003</v>
      </c>
      <c r="AG83" s="19" t="s">
        <v>53</v>
      </c>
      <c r="AH83" s="1">
        <f t="shared" si="35"/>
        <v>0</v>
      </c>
      <c r="AI83" s="1">
        <f t="shared" si="38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hidden="1" x14ac:dyDescent="0.25">
      <c r="A84" s="14" t="s">
        <v>135</v>
      </c>
      <c r="B84" s="14" t="s">
        <v>37</v>
      </c>
      <c r="C84" s="14"/>
      <c r="D84" s="14"/>
      <c r="E84" s="14"/>
      <c r="F84" s="14"/>
      <c r="G84" s="15">
        <v>0</v>
      </c>
      <c r="H84" s="14">
        <v>60</v>
      </c>
      <c r="I84" s="14" t="s">
        <v>38</v>
      </c>
      <c r="J84" s="14"/>
      <c r="K84" s="14"/>
      <c r="L84" s="14">
        <f t="shared" si="30"/>
        <v>0</v>
      </c>
      <c r="M84" s="14">
        <f t="shared" si="31"/>
        <v>0</v>
      </c>
      <c r="N84" s="14"/>
      <c r="O84" s="14"/>
      <c r="P84" s="14">
        <v>0</v>
      </c>
      <c r="Q84" s="14">
        <f t="shared" si="32"/>
        <v>0</v>
      </c>
      <c r="R84" s="16"/>
      <c r="S84" s="16"/>
      <c r="T84" s="14"/>
      <c r="U84" s="14" t="e">
        <f t="shared" si="33"/>
        <v>#DIV/0!</v>
      </c>
      <c r="V84" s="14" t="e">
        <f t="shared" si="34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48</v>
      </c>
      <c r="AH84" s="1">
        <f t="shared" si="35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44</v>
      </c>
      <c r="C85" s="1">
        <v>102</v>
      </c>
      <c r="D85" s="1">
        <v>102</v>
      </c>
      <c r="E85" s="1">
        <v>95</v>
      </c>
      <c r="F85" s="1">
        <v>100</v>
      </c>
      <c r="G85" s="8">
        <v>0.3</v>
      </c>
      <c r="H85" s="1">
        <v>40</v>
      </c>
      <c r="I85" s="1" t="s">
        <v>38</v>
      </c>
      <c r="J85" s="1"/>
      <c r="K85" s="1">
        <v>102</v>
      </c>
      <c r="L85" s="1">
        <f t="shared" si="30"/>
        <v>-7</v>
      </c>
      <c r="M85" s="1">
        <f t="shared" si="31"/>
        <v>95</v>
      </c>
      <c r="N85" s="1"/>
      <c r="O85" s="1"/>
      <c r="P85" s="1">
        <v>27</v>
      </c>
      <c r="Q85" s="1">
        <f t="shared" si="32"/>
        <v>19</v>
      </c>
      <c r="R85" s="5">
        <f t="shared" ref="R85:R87" si="40">11*Q85-P85-O85-F85</f>
        <v>82</v>
      </c>
      <c r="S85" s="5"/>
      <c r="T85" s="1"/>
      <c r="U85" s="1">
        <f t="shared" si="33"/>
        <v>11</v>
      </c>
      <c r="V85" s="1">
        <f t="shared" si="34"/>
        <v>6.6842105263157894</v>
      </c>
      <c r="W85" s="1">
        <v>15.8</v>
      </c>
      <c r="X85" s="1">
        <v>6.2</v>
      </c>
      <c r="Y85" s="1">
        <v>6.4</v>
      </c>
      <c r="Z85" s="1">
        <v>20.2</v>
      </c>
      <c r="AA85" s="1">
        <v>18.600000000000001</v>
      </c>
      <c r="AB85" s="1">
        <v>7.8</v>
      </c>
      <c r="AC85" s="1">
        <v>8.1999999999999993</v>
      </c>
      <c r="AD85" s="1">
        <v>14.2</v>
      </c>
      <c r="AE85" s="1">
        <v>14.2</v>
      </c>
      <c r="AF85" s="1">
        <v>9.4</v>
      </c>
      <c r="AG85" s="1"/>
      <c r="AH85" s="1">
        <f t="shared" si="35"/>
        <v>25</v>
      </c>
      <c r="AI85" s="1">
        <f t="shared" ref="AI85:AI87" si="41">Q85*G85*3</f>
        <v>17.100000000000001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44</v>
      </c>
      <c r="C86" s="1">
        <v>135</v>
      </c>
      <c r="D86" s="1"/>
      <c r="E86" s="1">
        <v>27</v>
      </c>
      <c r="F86" s="1">
        <v>100</v>
      </c>
      <c r="G86" s="8">
        <v>0.3</v>
      </c>
      <c r="H86" s="1">
        <v>40</v>
      </c>
      <c r="I86" s="1" t="s">
        <v>38</v>
      </c>
      <c r="J86" s="1"/>
      <c r="K86" s="1">
        <v>37</v>
      </c>
      <c r="L86" s="1">
        <f t="shared" si="30"/>
        <v>-10</v>
      </c>
      <c r="M86" s="1">
        <f t="shared" si="31"/>
        <v>27</v>
      </c>
      <c r="N86" s="1"/>
      <c r="O86" s="1">
        <v>39</v>
      </c>
      <c r="P86" s="1">
        <v>0</v>
      </c>
      <c r="Q86" s="1">
        <f t="shared" si="32"/>
        <v>5.4</v>
      </c>
      <c r="R86" s="5"/>
      <c r="S86" s="5"/>
      <c r="T86" s="1"/>
      <c r="U86" s="1">
        <f t="shared" si="33"/>
        <v>25.74074074074074</v>
      </c>
      <c r="V86" s="1">
        <f t="shared" si="34"/>
        <v>25.74074074074074</v>
      </c>
      <c r="W86" s="1">
        <v>9</v>
      </c>
      <c r="X86" s="1">
        <v>15</v>
      </c>
      <c r="Y86" s="1">
        <v>9</v>
      </c>
      <c r="Z86" s="1">
        <v>10.4</v>
      </c>
      <c r="AA86" s="1">
        <v>12.6</v>
      </c>
      <c r="AB86" s="1">
        <v>20.399999999999999</v>
      </c>
      <c r="AC86" s="1">
        <v>21.2</v>
      </c>
      <c r="AD86" s="1">
        <v>6.2</v>
      </c>
      <c r="AE86" s="1">
        <v>1.8</v>
      </c>
      <c r="AF86" s="1">
        <v>17</v>
      </c>
      <c r="AG86" s="19" t="s">
        <v>53</v>
      </c>
      <c r="AH86" s="1">
        <f t="shared" si="35"/>
        <v>0</v>
      </c>
      <c r="AI86" s="1">
        <f t="shared" si="41"/>
        <v>4.8600000000000003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44</v>
      </c>
      <c r="C87" s="1">
        <v>35</v>
      </c>
      <c r="D87" s="1">
        <v>84</v>
      </c>
      <c r="E87" s="1">
        <v>41</v>
      </c>
      <c r="F87" s="1">
        <v>69</v>
      </c>
      <c r="G87" s="8">
        <v>0.3</v>
      </c>
      <c r="H87" s="1">
        <v>40</v>
      </c>
      <c r="I87" s="1" t="s">
        <v>38</v>
      </c>
      <c r="J87" s="1"/>
      <c r="K87" s="1">
        <v>44</v>
      </c>
      <c r="L87" s="1">
        <f t="shared" si="30"/>
        <v>-3</v>
      </c>
      <c r="M87" s="1">
        <f t="shared" si="31"/>
        <v>41</v>
      </c>
      <c r="N87" s="1"/>
      <c r="O87" s="1">
        <v>8.5999999999999943</v>
      </c>
      <c r="P87" s="1">
        <v>0</v>
      </c>
      <c r="Q87" s="1">
        <f t="shared" si="32"/>
        <v>8.1999999999999993</v>
      </c>
      <c r="R87" s="5">
        <f t="shared" si="40"/>
        <v>12.599999999999994</v>
      </c>
      <c r="S87" s="5"/>
      <c r="T87" s="1"/>
      <c r="U87" s="1">
        <f t="shared" si="33"/>
        <v>11</v>
      </c>
      <c r="V87" s="1">
        <f t="shared" si="34"/>
        <v>9.463414634146341</v>
      </c>
      <c r="W87" s="1">
        <v>8.4</v>
      </c>
      <c r="X87" s="1">
        <v>10.6</v>
      </c>
      <c r="Y87" s="1">
        <v>12.4</v>
      </c>
      <c r="Z87" s="1">
        <v>10.4</v>
      </c>
      <c r="AA87" s="1">
        <v>10.4</v>
      </c>
      <c r="AB87" s="1">
        <v>12.8</v>
      </c>
      <c r="AC87" s="1">
        <v>12.2</v>
      </c>
      <c r="AD87" s="1">
        <v>9.8000000000000007</v>
      </c>
      <c r="AE87" s="1">
        <v>8.1999999999999993</v>
      </c>
      <c r="AF87" s="1">
        <v>7.6</v>
      </c>
      <c r="AG87" s="1"/>
      <c r="AH87" s="1">
        <f t="shared" si="35"/>
        <v>4</v>
      </c>
      <c r="AI87" s="1">
        <f t="shared" si="41"/>
        <v>7.379999999999999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hidden="1" x14ac:dyDescent="0.25">
      <c r="A88" s="11" t="s">
        <v>139</v>
      </c>
      <c r="B88" s="11" t="s">
        <v>37</v>
      </c>
      <c r="C88" s="11"/>
      <c r="D88" s="11">
        <v>153.255</v>
      </c>
      <c r="E88" s="11">
        <v>153.255</v>
      </c>
      <c r="F88" s="11"/>
      <c r="G88" s="12">
        <v>0</v>
      </c>
      <c r="H88" s="11" t="e">
        <v>#N/A</v>
      </c>
      <c r="I88" s="11" t="s">
        <v>76</v>
      </c>
      <c r="J88" s="11"/>
      <c r="K88" s="11"/>
      <c r="L88" s="11">
        <f t="shared" si="30"/>
        <v>153.255</v>
      </c>
      <c r="M88" s="11">
        <f t="shared" si="31"/>
        <v>0</v>
      </c>
      <c r="N88" s="11">
        <v>153.255</v>
      </c>
      <c r="O88" s="11"/>
      <c r="P88" s="11"/>
      <c r="Q88" s="11">
        <f t="shared" si="32"/>
        <v>0</v>
      </c>
      <c r="R88" s="13"/>
      <c r="S88" s="13"/>
      <c r="T88" s="11"/>
      <c r="U88" s="11" t="e">
        <f t="shared" si="33"/>
        <v>#DIV/0!</v>
      </c>
      <c r="V88" s="11" t="e">
        <f t="shared" si="34"/>
        <v>#DIV/0!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/>
      <c r="AH88" s="1">
        <f t="shared" si="35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44</v>
      </c>
      <c r="C89" s="1">
        <v>17</v>
      </c>
      <c r="D89" s="1"/>
      <c r="E89" s="1">
        <v>8</v>
      </c>
      <c r="F89" s="1">
        <v>9</v>
      </c>
      <c r="G89" s="8">
        <v>0.05</v>
      </c>
      <c r="H89" s="1">
        <v>120</v>
      </c>
      <c r="I89" s="1" t="s">
        <v>38</v>
      </c>
      <c r="J89" s="1"/>
      <c r="K89" s="1">
        <v>8</v>
      </c>
      <c r="L89" s="1">
        <f t="shared" si="30"/>
        <v>0</v>
      </c>
      <c r="M89" s="1">
        <f t="shared" si="31"/>
        <v>8</v>
      </c>
      <c r="N89" s="1"/>
      <c r="O89" s="1"/>
      <c r="P89" s="1">
        <v>0</v>
      </c>
      <c r="Q89" s="1">
        <f t="shared" si="32"/>
        <v>1.6</v>
      </c>
      <c r="R89" s="5">
        <f t="shared" ref="R89:R95" si="42">11*Q89-P89-O89-F89</f>
        <v>8.6000000000000014</v>
      </c>
      <c r="S89" s="5"/>
      <c r="T89" s="1"/>
      <c r="U89" s="1">
        <f t="shared" si="33"/>
        <v>11</v>
      </c>
      <c r="V89" s="1">
        <f t="shared" si="34"/>
        <v>5.625</v>
      </c>
      <c r="W89" s="1">
        <v>1</v>
      </c>
      <c r="X89" s="1">
        <v>0.8</v>
      </c>
      <c r="Y89" s="1">
        <v>2.6</v>
      </c>
      <c r="Z89" s="1">
        <v>2.6</v>
      </c>
      <c r="AA89" s="1">
        <v>1.8</v>
      </c>
      <c r="AB89" s="1">
        <v>1.6</v>
      </c>
      <c r="AC89" s="1">
        <v>0.6</v>
      </c>
      <c r="AD89" s="1">
        <v>1</v>
      </c>
      <c r="AE89" s="1">
        <v>0.4</v>
      </c>
      <c r="AF89" s="1">
        <v>2.2000000000000002</v>
      </c>
      <c r="AG89" s="1"/>
      <c r="AH89" s="1">
        <f t="shared" si="35"/>
        <v>0</v>
      </c>
      <c r="AI89" s="1">
        <f t="shared" ref="AI89:AI98" si="43">Q89*G89*3</f>
        <v>0.24000000000000005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37</v>
      </c>
      <c r="C90" s="1">
        <v>867.84799999999996</v>
      </c>
      <c r="D90" s="1">
        <v>340.53800000000001</v>
      </c>
      <c r="E90" s="1">
        <v>418.685</v>
      </c>
      <c r="F90" s="1">
        <v>716.49199999999996</v>
      </c>
      <c r="G90" s="8">
        <v>1</v>
      </c>
      <c r="H90" s="1">
        <v>40</v>
      </c>
      <c r="I90" s="1" t="s">
        <v>38</v>
      </c>
      <c r="J90" s="1"/>
      <c r="K90" s="1">
        <v>383</v>
      </c>
      <c r="L90" s="1">
        <f t="shared" si="30"/>
        <v>35.685000000000002</v>
      </c>
      <c r="M90" s="1">
        <f t="shared" si="31"/>
        <v>418.685</v>
      </c>
      <c r="N90" s="1"/>
      <c r="O90" s="1"/>
      <c r="P90" s="1">
        <v>200</v>
      </c>
      <c r="Q90" s="1">
        <f t="shared" si="32"/>
        <v>83.736999999999995</v>
      </c>
      <c r="R90" s="5">
        <f t="shared" si="42"/>
        <v>4.6150000000000091</v>
      </c>
      <c r="S90" s="5"/>
      <c r="T90" s="1"/>
      <c r="U90" s="1">
        <f t="shared" si="33"/>
        <v>11</v>
      </c>
      <c r="V90" s="1">
        <f t="shared" si="34"/>
        <v>10.944886967529289</v>
      </c>
      <c r="W90" s="1">
        <v>89.46520000000001</v>
      </c>
      <c r="X90" s="1">
        <v>77.991399999999999</v>
      </c>
      <c r="Y90" s="1">
        <v>82.013200000000012</v>
      </c>
      <c r="Z90" s="1">
        <v>109.3326</v>
      </c>
      <c r="AA90" s="1">
        <v>106.2696</v>
      </c>
      <c r="AB90" s="1">
        <v>94.362200000000001</v>
      </c>
      <c r="AC90" s="1">
        <v>101.0676</v>
      </c>
      <c r="AD90" s="1">
        <v>102.565</v>
      </c>
      <c r="AE90" s="1">
        <v>94.822599999999994</v>
      </c>
      <c r="AF90" s="1">
        <v>76.457599999999999</v>
      </c>
      <c r="AG90" s="1" t="s">
        <v>62</v>
      </c>
      <c r="AH90" s="1">
        <f t="shared" si="35"/>
        <v>5</v>
      </c>
      <c r="AI90" s="1">
        <f t="shared" si="43"/>
        <v>251.21099999999998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44</v>
      </c>
      <c r="C91" s="1">
        <v>93</v>
      </c>
      <c r="D91" s="1">
        <v>30</v>
      </c>
      <c r="E91" s="1">
        <v>87</v>
      </c>
      <c r="F91" s="1">
        <v>20</v>
      </c>
      <c r="G91" s="8">
        <v>0.3</v>
      </c>
      <c r="H91" s="1">
        <v>40</v>
      </c>
      <c r="I91" s="1" t="s">
        <v>38</v>
      </c>
      <c r="J91" s="1"/>
      <c r="K91" s="1">
        <v>99</v>
      </c>
      <c r="L91" s="1">
        <f t="shared" si="30"/>
        <v>-12</v>
      </c>
      <c r="M91" s="1">
        <f t="shared" si="31"/>
        <v>87</v>
      </c>
      <c r="N91" s="1"/>
      <c r="O91" s="1">
        <v>31.199999999999989</v>
      </c>
      <c r="P91" s="1">
        <v>83.800000000000011</v>
      </c>
      <c r="Q91" s="1">
        <f t="shared" si="32"/>
        <v>17.399999999999999</v>
      </c>
      <c r="R91" s="5">
        <f t="shared" si="42"/>
        <v>56.399999999999977</v>
      </c>
      <c r="S91" s="5"/>
      <c r="T91" s="1"/>
      <c r="U91" s="1">
        <f t="shared" si="33"/>
        <v>11</v>
      </c>
      <c r="V91" s="1">
        <f t="shared" si="34"/>
        <v>7.7586206896551735</v>
      </c>
      <c r="W91" s="1">
        <v>16.2</v>
      </c>
      <c r="X91" s="1">
        <v>11.6</v>
      </c>
      <c r="Y91" s="1">
        <v>10.6</v>
      </c>
      <c r="Z91" s="1">
        <v>14.4</v>
      </c>
      <c r="AA91" s="1">
        <v>13.2</v>
      </c>
      <c r="AB91" s="1">
        <v>20</v>
      </c>
      <c r="AC91" s="1">
        <v>22.2</v>
      </c>
      <c r="AD91" s="1">
        <v>17.399999999999999</v>
      </c>
      <c r="AE91" s="1">
        <v>12.6</v>
      </c>
      <c r="AF91" s="1">
        <v>13</v>
      </c>
      <c r="AG91" s="1"/>
      <c r="AH91" s="1">
        <f t="shared" si="35"/>
        <v>17</v>
      </c>
      <c r="AI91" s="1">
        <f t="shared" si="43"/>
        <v>15.66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44</v>
      </c>
      <c r="C92" s="1"/>
      <c r="D92" s="1">
        <v>108</v>
      </c>
      <c r="E92" s="1">
        <v>17</v>
      </c>
      <c r="F92" s="1">
        <v>78</v>
      </c>
      <c r="G92" s="8">
        <v>0.3</v>
      </c>
      <c r="H92" s="1">
        <v>40</v>
      </c>
      <c r="I92" s="1" t="s">
        <v>38</v>
      </c>
      <c r="J92" s="1"/>
      <c r="K92" s="1">
        <v>35</v>
      </c>
      <c r="L92" s="1">
        <f t="shared" si="30"/>
        <v>-18</v>
      </c>
      <c r="M92" s="1">
        <f t="shared" si="31"/>
        <v>17</v>
      </c>
      <c r="N92" s="1"/>
      <c r="O92" s="1"/>
      <c r="P92" s="1">
        <v>0</v>
      </c>
      <c r="Q92" s="1">
        <f t="shared" si="32"/>
        <v>3.4</v>
      </c>
      <c r="R92" s="5"/>
      <c r="S92" s="5"/>
      <c r="T92" s="1"/>
      <c r="U92" s="1">
        <f t="shared" si="33"/>
        <v>22.941176470588236</v>
      </c>
      <c r="V92" s="1">
        <f t="shared" si="34"/>
        <v>22.941176470588236</v>
      </c>
      <c r="W92" s="1">
        <v>1.6</v>
      </c>
      <c r="X92" s="1">
        <v>6</v>
      </c>
      <c r="Y92" s="1">
        <v>10.4</v>
      </c>
      <c r="Z92" s="1">
        <v>11</v>
      </c>
      <c r="AA92" s="1">
        <v>4.8</v>
      </c>
      <c r="AB92" s="1">
        <v>4.4000000000000004</v>
      </c>
      <c r="AC92" s="1">
        <v>9</v>
      </c>
      <c r="AD92" s="1">
        <v>9.1999999999999993</v>
      </c>
      <c r="AE92" s="1">
        <v>4.8</v>
      </c>
      <c r="AF92" s="1">
        <v>4.2</v>
      </c>
      <c r="AG92" s="1" t="s">
        <v>144</v>
      </c>
      <c r="AH92" s="1">
        <f t="shared" si="35"/>
        <v>0</v>
      </c>
      <c r="AI92" s="1">
        <f t="shared" si="43"/>
        <v>3.06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37</v>
      </c>
      <c r="C93" s="1">
        <v>16.082999999999998</v>
      </c>
      <c r="D93" s="1">
        <v>39.966999999999999</v>
      </c>
      <c r="E93" s="1">
        <v>9.4459999999999997</v>
      </c>
      <c r="F93" s="1">
        <v>46.603999999999999</v>
      </c>
      <c r="G93" s="8">
        <v>1</v>
      </c>
      <c r="H93" s="1">
        <v>45</v>
      </c>
      <c r="I93" s="1" t="s">
        <v>38</v>
      </c>
      <c r="J93" s="1"/>
      <c r="K93" s="1">
        <v>11.1</v>
      </c>
      <c r="L93" s="1">
        <f t="shared" si="30"/>
        <v>-1.6539999999999999</v>
      </c>
      <c r="M93" s="1">
        <f t="shared" si="31"/>
        <v>9.4459999999999997</v>
      </c>
      <c r="N93" s="1"/>
      <c r="O93" s="1"/>
      <c r="P93" s="1">
        <v>0</v>
      </c>
      <c r="Q93" s="1">
        <f t="shared" si="32"/>
        <v>1.8892</v>
      </c>
      <c r="R93" s="5"/>
      <c r="S93" s="5"/>
      <c r="T93" s="1"/>
      <c r="U93" s="1">
        <f t="shared" si="33"/>
        <v>24.668642811772177</v>
      </c>
      <c r="V93" s="1">
        <f t="shared" si="34"/>
        <v>24.668642811772177</v>
      </c>
      <c r="W93" s="1">
        <v>2.9916</v>
      </c>
      <c r="X93" s="1">
        <v>1.6532</v>
      </c>
      <c r="Y93" s="1">
        <v>2.4306000000000001</v>
      </c>
      <c r="Z93" s="1">
        <v>4.1362000000000014</v>
      </c>
      <c r="AA93" s="1">
        <v>2.5495999999999999</v>
      </c>
      <c r="AB93" s="1">
        <v>2.2911999999999999</v>
      </c>
      <c r="AC93" s="1">
        <v>2.2524000000000002</v>
      </c>
      <c r="AD93" s="1">
        <v>2.19</v>
      </c>
      <c r="AE93" s="1">
        <v>2.4908000000000001</v>
      </c>
      <c r="AF93" s="1">
        <v>2.1680000000000001</v>
      </c>
      <c r="AG93" s="18" t="s">
        <v>68</v>
      </c>
      <c r="AH93" s="1">
        <f t="shared" si="35"/>
        <v>0</v>
      </c>
      <c r="AI93" s="1">
        <f t="shared" si="43"/>
        <v>5.6676000000000002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37</v>
      </c>
      <c r="C94" s="1">
        <v>13.894</v>
      </c>
      <c r="D94" s="1">
        <v>10.6</v>
      </c>
      <c r="E94" s="1">
        <v>8.16</v>
      </c>
      <c r="F94" s="1">
        <v>16.334</v>
      </c>
      <c r="G94" s="8">
        <v>1</v>
      </c>
      <c r="H94" s="1">
        <v>50</v>
      </c>
      <c r="I94" s="1" t="s">
        <v>38</v>
      </c>
      <c r="J94" s="1"/>
      <c r="K94" s="1">
        <v>8.1999999999999993</v>
      </c>
      <c r="L94" s="1">
        <f t="shared" si="30"/>
        <v>-3.9999999999999147E-2</v>
      </c>
      <c r="M94" s="1">
        <f t="shared" si="31"/>
        <v>8.16</v>
      </c>
      <c r="N94" s="1"/>
      <c r="O94" s="1">
        <v>13.773199999999999</v>
      </c>
      <c r="P94" s="1">
        <v>0</v>
      </c>
      <c r="Q94" s="1">
        <f t="shared" si="32"/>
        <v>1.6320000000000001</v>
      </c>
      <c r="R94" s="5"/>
      <c r="S94" s="5"/>
      <c r="T94" s="1"/>
      <c r="U94" s="1">
        <f t="shared" si="33"/>
        <v>18.448039215686272</v>
      </c>
      <c r="V94" s="1">
        <f t="shared" si="34"/>
        <v>18.448039215686272</v>
      </c>
      <c r="W94" s="1">
        <v>2.1743999999999999</v>
      </c>
      <c r="X94" s="1">
        <v>2.9912000000000001</v>
      </c>
      <c r="Y94" s="1">
        <v>2.4575999999999998</v>
      </c>
      <c r="Z94" s="1">
        <v>1.3460000000000001</v>
      </c>
      <c r="AA94" s="1">
        <v>2.1179999999999999</v>
      </c>
      <c r="AB94" s="1">
        <v>1.8572</v>
      </c>
      <c r="AC94" s="1">
        <v>1.0831999999999999</v>
      </c>
      <c r="AD94" s="1">
        <v>1.3715999999999999</v>
      </c>
      <c r="AE94" s="1">
        <v>2.9824000000000002</v>
      </c>
      <c r="AF94" s="1">
        <v>2.7023999999999999</v>
      </c>
      <c r="AG94" s="18" t="s">
        <v>68</v>
      </c>
      <c r="AH94" s="1">
        <f t="shared" si="35"/>
        <v>0</v>
      </c>
      <c r="AI94" s="1">
        <f t="shared" si="43"/>
        <v>4.8960000000000008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44</v>
      </c>
      <c r="C95" s="1">
        <v>46</v>
      </c>
      <c r="D95" s="1"/>
      <c r="E95" s="1">
        <v>18</v>
      </c>
      <c r="F95" s="1">
        <v>21</v>
      </c>
      <c r="G95" s="8">
        <v>0.33</v>
      </c>
      <c r="H95" s="1">
        <v>40</v>
      </c>
      <c r="I95" s="1" t="s">
        <v>38</v>
      </c>
      <c r="J95" s="1"/>
      <c r="K95" s="1">
        <v>22</v>
      </c>
      <c r="L95" s="1">
        <f t="shared" si="30"/>
        <v>-4</v>
      </c>
      <c r="M95" s="1">
        <f t="shared" si="31"/>
        <v>18</v>
      </c>
      <c r="N95" s="1"/>
      <c r="O95" s="1"/>
      <c r="P95" s="1">
        <v>0</v>
      </c>
      <c r="Q95" s="1">
        <f t="shared" si="32"/>
        <v>3.6</v>
      </c>
      <c r="R95" s="5">
        <f t="shared" si="42"/>
        <v>18.600000000000001</v>
      </c>
      <c r="S95" s="5"/>
      <c r="T95" s="1"/>
      <c r="U95" s="1">
        <f t="shared" si="33"/>
        <v>11</v>
      </c>
      <c r="V95" s="1">
        <f t="shared" si="34"/>
        <v>5.833333333333333</v>
      </c>
      <c r="W95" s="1">
        <v>3</v>
      </c>
      <c r="X95" s="1">
        <v>2.8</v>
      </c>
      <c r="Y95" s="1">
        <v>1.6</v>
      </c>
      <c r="Z95" s="1">
        <v>2.2000000000000002</v>
      </c>
      <c r="AA95" s="1">
        <v>5</v>
      </c>
      <c r="AB95" s="1">
        <v>5</v>
      </c>
      <c r="AC95" s="1">
        <v>3.6</v>
      </c>
      <c r="AD95" s="1">
        <v>3</v>
      </c>
      <c r="AE95" s="1">
        <v>2.6</v>
      </c>
      <c r="AF95" s="1">
        <v>2.8</v>
      </c>
      <c r="AG95" s="1"/>
      <c r="AH95" s="1">
        <f t="shared" si="35"/>
        <v>6</v>
      </c>
      <c r="AI95" s="1">
        <f t="shared" si="43"/>
        <v>3.5640000000000005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148</v>
      </c>
      <c r="B96" s="1" t="s">
        <v>44</v>
      </c>
      <c r="C96" s="1">
        <v>21</v>
      </c>
      <c r="D96" s="1">
        <v>48</v>
      </c>
      <c r="E96" s="1">
        <v>16</v>
      </c>
      <c r="F96" s="1">
        <v>48</v>
      </c>
      <c r="G96" s="8">
        <v>0.3</v>
      </c>
      <c r="H96" s="1">
        <v>40</v>
      </c>
      <c r="I96" s="1" t="s">
        <v>38</v>
      </c>
      <c r="J96" s="1"/>
      <c r="K96" s="1">
        <v>19</v>
      </c>
      <c r="L96" s="1">
        <f t="shared" si="30"/>
        <v>-3</v>
      </c>
      <c r="M96" s="1">
        <f t="shared" si="31"/>
        <v>16</v>
      </c>
      <c r="N96" s="1"/>
      <c r="O96" s="1"/>
      <c r="P96" s="1">
        <v>0</v>
      </c>
      <c r="Q96" s="1">
        <f t="shared" si="32"/>
        <v>3.2</v>
      </c>
      <c r="R96" s="5"/>
      <c r="S96" s="5"/>
      <c r="T96" s="1"/>
      <c r="U96" s="1">
        <f t="shared" si="33"/>
        <v>15</v>
      </c>
      <c r="V96" s="1">
        <f t="shared" si="34"/>
        <v>15</v>
      </c>
      <c r="W96" s="1">
        <v>3.2</v>
      </c>
      <c r="X96" s="1">
        <v>4.8</v>
      </c>
      <c r="Y96" s="1">
        <v>6.6</v>
      </c>
      <c r="Z96" s="1">
        <v>5</v>
      </c>
      <c r="AA96" s="1">
        <v>2.4</v>
      </c>
      <c r="AB96" s="1">
        <v>4.8</v>
      </c>
      <c r="AC96" s="1">
        <v>7.4</v>
      </c>
      <c r="AD96" s="1">
        <v>4.5999999999999996</v>
      </c>
      <c r="AE96" s="1">
        <v>2.2000000000000002</v>
      </c>
      <c r="AF96" s="1">
        <v>2.4</v>
      </c>
      <c r="AG96" s="1"/>
      <c r="AH96" s="1">
        <f t="shared" si="35"/>
        <v>0</v>
      </c>
      <c r="AI96" s="1">
        <f t="shared" si="43"/>
        <v>2.88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149</v>
      </c>
      <c r="B97" s="1" t="s">
        <v>44</v>
      </c>
      <c r="C97" s="1">
        <v>30</v>
      </c>
      <c r="D97" s="1">
        <v>15</v>
      </c>
      <c r="E97" s="1">
        <v>14</v>
      </c>
      <c r="F97" s="1">
        <v>28</v>
      </c>
      <c r="G97" s="8">
        <v>0.12</v>
      </c>
      <c r="H97" s="1">
        <v>45</v>
      </c>
      <c r="I97" s="1" t="s">
        <v>38</v>
      </c>
      <c r="J97" s="1"/>
      <c r="K97" s="1">
        <v>17</v>
      </c>
      <c r="L97" s="1">
        <f t="shared" si="30"/>
        <v>-3</v>
      </c>
      <c r="M97" s="1">
        <f t="shared" si="31"/>
        <v>14</v>
      </c>
      <c r="N97" s="1"/>
      <c r="O97" s="1"/>
      <c r="P97" s="1">
        <v>0</v>
      </c>
      <c r="Q97" s="1">
        <f t="shared" si="32"/>
        <v>2.8</v>
      </c>
      <c r="R97" s="5">
        <v>6</v>
      </c>
      <c r="S97" s="5"/>
      <c r="T97" s="1"/>
      <c r="U97" s="1">
        <f t="shared" si="33"/>
        <v>12.142857142857144</v>
      </c>
      <c r="V97" s="1">
        <f t="shared" si="34"/>
        <v>10</v>
      </c>
      <c r="W97" s="1">
        <v>2.2000000000000002</v>
      </c>
      <c r="X97" s="1">
        <v>1</v>
      </c>
      <c r="Y97" s="1">
        <v>0.6</v>
      </c>
      <c r="Z97" s="1">
        <v>3.4</v>
      </c>
      <c r="AA97" s="1">
        <v>4.2</v>
      </c>
      <c r="AB97" s="1">
        <v>1.6</v>
      </c>
      <c r="AC97" s="1">
        <v>0.4</v>
      </c>
      <c r="AD97" s="1">
        <v>1</v>
      </c>
      <c r="AE97" s="1">
        <v>3</v>
      </c>
      <c r="AF97" s="1">
        <v>2.8</v>
      </c>
      <c r="AG97" s="1"/>
      <c r="AH97" s="1">
        <f t="shared" si="35"/>
        <v>1</v>
      </c>
      <c r="AI97" s="1">
        <f t="shared" si="43"/>
        <v>1.008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150</v>
      </c>
      <c r="B98" s="1" t="s">
        <v>37</v>
      </c>
      <c r="C98" s="1">
        <v>5.173</v>
      </c>
      <c r="D98" s="1"/>
      <c r="E98" s="1">
        <v>3.7040000000000002</v>
      </c>
      <c r="F98" s="1">
        <v>1.4690000000000001</v>
      </c>
      <c r="G98" s="8">
        <v>1</v>
      </c>
      <c r="H98" s="1">
        <v>180</v>
      </c>
      <c r="I98" s="1" t="s">
        <v>38</v>
      </c>
      <c r="J98" s="1"/>
      <c r="K98" s="1">
        <v>3</v>
      </c>
      <c r="L98" s="1">
        <f t="shared" si="30"/>
        <v>0.70400000000000018</v>
      </c>
      <c r="M98" s="1">
        <f t="shared" si="31"/>
        <v>3.7040000000000002</v>
      </c>
      <c r="N98" s="1"/>
      <c r="O98" s="1"/>
      <c r="P98" s="10"/>
      <c r="Q98" s="1">
        <f t="shared" si="32"/>
        <v>0.74080000000000001</v>
      </c>
      <c r="R98" s="17">
        <v>4</v>
      </c>
      <c r="S98" s="5"/>
      <c r="T98" s="1"/>
      <c r="U98" s="1">
        <f t="shared" si="33"/>
        <v>7.3825593952483803</v>
      </c>
      <c r="V98" s="1">
        <f t="shared" si="34"/>
        <v>1.9829913606911447</v>
      </c>
      <c r="W98" s="1">
        <v>0.58760000000000001</v>
      </c>
      <c r="X98" s="1">
        <v>0.21560000000000001</v>
      </c>
      <c r="Y98" s="1">
        <v>1.0531999999999999</v>
      </c>
      <c r="Z98" s="1">
        <v>1.7692000000000001</v>
      </c>
      <c r="AA98" s="1">
        <v>0.8587999999999999</v>
      </c>
      <c r="AB98" s="1">
        <v>0.85120000000000007</v>
      </c>
      <c r="AC98" s="1">
        <v>0.93279999999999996</v>
      </c>
      <c r="AD98" s="1">
        <v>0.15279999999999999</v>
      </c>
      <c r="AE98" s="1">
        <v>1.1364000000000001</v>
      </c>
      <c r="AF98" s="1">
        <v>1.2891999999999999</v>
      </c>
      <c r="AG98" s="10" t="s">
        <v>100</v>
      </c>
      <c r="AH98" s="1">
        <f t="shared" si="35"/>
        <v>4</v>
      </c>
      <c r="AI98" s="1">
        <f t="shared" si="43"/>
        <v>2.2223999999999999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8" xr:uid="{089D2BE9-BF9A-4034-8931-8DE60C1A041A}">
    <filterColumn colId="6">
      <filters blank="1">
        <filter val="0,05"/>
        <filter val="0,12"/>
        <filter val="0,17"/>
        <filter val="0,20"/>
        <filter val="0,30"/>
        <filter val="0,33"/>
        <filter val="0,35"/>
        <filter val="0,37"/>
        <filter val="0,40"/>
        <filter val="0,45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2025-07-10T13:34:04Z</dcterms:created>
  <dcterms:modified xsi:type="dcterms:W3CDTF">2025-07-16T14:06:37Z</dcterms:modified>
</cp:coreProperties>
</file>