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1,10,25 Ост КИ филиалы\"/>
    </mc:Choice>
  </mc:AlternateContent>
  <xr:revisionPtr revIDLastSave="0" documentId="13_ncr:1_{250608D0-0A6A-4F45-A8B7-9D99BEEC96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Sheet!$A$3:$AI$108</definedName>
  </definedNames>
  <calcPr calcId="191029"/>
</workbook>
</file>

<file path=xl/calcChain.xml><?xml version="1.0" encoding="utf-8"?>
<calcChain xmlns="http://schemas.openxmlformats.org/spreadsheetml/2006/main">
  <c r="U5" i="1" l="1"/>
  <c r="AI100" i="1"/>
  <c r="AI82" i="1"/>
  <c r="AI39" i="1"/>
  <c r="AI29" i="1"/>
  <c r="M108" i="1"/>
  <c r="Q108" i="1" s="1"/>
  <c r="L108" i="1"/>
  <c r="M107" i="1"/>
  <c r="Q107" i="1" s="1"/>
  <c r="L107" i="1"/>
  <c r="M106" i="1"/>
  <c r="Q106" i="1" s="1"/>
  <c r="L106" i="1"/>
  <c r="M105" i="1"/>
  <c r="Q105" i="1" s="1"/>
  <c r="R105" i="1" s="1"/>
  <c r="L105" i="1"/>
  <c r="M104" i="1"/>
  <c r="Q104" i="1" s="1"/>
  <c r="L104" i="1"/>
  <c r="M103" i="1"/>
  <c r="Q103" i="1" s="1"/>
  <c r="R103" i="1" s="1"/>
  <c r="AI103" i="1" s="1"/>
  <c r="L103" i="1"/>
  <c r="M102" i="1"/>
  <c r="Q102" i="1" s="1"/>
  <c r="R102" i="1" s="1"/>
  <c r="L102" i="1"/>
  <c r="M101" i="1"/>
  <c r="Q101" i="1" s="1"/>
  <c r="AI101" i="1" s="1"/>
  <c r="L101" i="1"/>
  <c r="M100" i="1"/>
  <c r="Q100" i="1" s="1"/>
  <c r="W100" i="1" s="1"/>
  <c r="L100" i="1"/>
  <c r="M99" i="1"/>
  <c r="Q99" i="1" s="1"/>
  <c r="R99" i="1" s="1"/>
  <c r="AI99" i="1" s="1"/>
  <c r="L99" i="1"/>
  <c r="M98" i="1"/>
  <c r="Q98" i="1" s="1"/>
  <c r="V98" i="1" s="1"/>
  <c r="L98" i="1"/>
  <c r="M97" i="1"/>
  <c r="Q97" i="1" s="1"/>
  <c r="W97" i="1" s="1"/>
  <c r="L97" i="1"/>
  <c r="M96" i="1"/>
  <c r="Q96" i="1" s="1"/>
  <c r="R96" i="1" s="1"/>
  <c r="AI96" i="1" s="1"/>
  <c r="L96" i="1"/>
  <c r="M95" i="1"/>
  <c r="Q95" i="1" s="1"/>
  <c r="L95" i="1"/>
  <c r="M94" i="1"/>
  <c r="Q94" i="1" s="1"/>
  <c r="R94" i="1" s="1"/>
  <c r="AI94" i="1" s="1"/>
  <c r="L94" i="1"/>
  <c r="M93" i="1"/>
  <c r="Q93" i="1" s="1"/>
  <c r="W93" i="1" s="1"/>
  <c r="L93" i="1"/>
  <c r="M92" i="1"/>
  <c r="Q92" i="1" s="1"/>
  <c r="V92" i="1" s="1"/>
  <c r="L92" i="1"/>
  <c r="M91" i="1"/>
  <c r="Q91" i="1" s="1"/>
  <c r="L91" i="1"/>
  <c r="M90" i="1"/>
  <c r="Q90" i="1" s="1"/>
  <c r="AI90" i="1" s="1"/>
  <c r="L90" i="1"/>
  <c r="M89" i="1"/>
  <c r="Q89" i="1" s="1"/>
  <c r="R89" i="1" s="1"/>
  <c r="AI89" i="1" s="1"/>
  <c r="L89" i="1"/>
  <c r="M88" i="1"/>
  <c r="Q88" i="1" s="1"/>
  <c r="R88" i="1" s="1"/>
  <c r="AI88" i="1" s="1"/>
  <c r="L88" i="1"/>
  <c r="M87" i="1"/>
  <c r="Q87" i="1" s="1"/>
  <c r="R87" i="1" s="1"/>
  <c r="AI87" i="1" s="1"/>
  <c r="L87" i="1"/>
  <c r="M86" i="1"/>
  <c r="Q86" i="1" s="1"/>
  <c r="W86" i="1" s="1"/>
  <c r="L86" i="1"/>
  <c r="M85" i="1"/>
  <c r="Q85" i="1" s="1"/>
  <c r="AI85" i="1" s="1"/>
  <c r="L85" i="1"/>
  <c r="AI84" i="1"/>
  <c r="M84" i="1"/>
  <c r="Q84" i="1" s="1"/>
  <c r="L84" i="1"/>
  <c r="M83" i="1"/>
  <c r="Q83" i="1" s="1"/>
  <c r="W83" i="1" s="1"/>
  <c r="L83" i="1"/>
  <c r="M82" i="1"/>
  <c r="Q82" i="1" s="1"/>
  <c r="L82" i="1"/>
  <c r="M81" i="1"/>
  <c r="Q81" i="1" s="1"/>
  <c r="AI81" i="1" s="1"/>
  <c r="L81" i="1"/>
  <c r="M80" i="1"/>
  <c r="Q80" i="1" s="1"/>
  <c r="R80" i="1" s="1"/>
  <c r="AI80" i="1" s="1"/>
  <c r="L80" i="1"/>
  <c r="M79" i="1"/>
  <c r="Q79" i="1" s="1"/>
  <c r="AI79" i="1" s="1"/>
  <c r="L79" i="1"/>
  <c r="M78" i="1"/>
  <c r="Q78" i="1" s="1"/>
  <c r="AI78" i="1" s="1"/>
  <c r="L78" i="1"/>
  <c r="M77" i="1"/>
  <c r="Q77" i="1" s="1"/>
  <c r="AI77" i="1" s="1"/>
  <c r="L77" i="1"/>
  <c r="M76" i="1"/>
  <c r="Q76" i="1" s="1"/>
  <c r="R76" i="1" s="1"/>
  <c r="AI76" i="1" s="1"/>
  <c r="L76" i="1"/>
  <c r="M75" i="1"/>
  <c r="Q75" i="1" s="1"/>
  <c r="R75" i="1" s="1"/>
  <c r="AI75" i="1" s="1"/>
  <c r="L75" i="1"/>
  <c r="M74" i="1"/>
  <c r="Q74" i="1" s="1"/>
  <c r="W74" i="1" s="1"/>
  <c r="L74" i="1"/>
  <c r="M73" i="1"/>
  <c r="Q73" i="1" s="1"/>
  <c r="W73" i="1" s="1"/>
  <c r="L73" i="1"/>
  <c r="F72" i="1"/>
  <c r="E72" i="1"/>
  <c r="F71" i="1"/>
  <c r="E71" i="1"/>
  <c r="M71" i="1" s="1"/>
  <c r="Q71" i="1" s="1"/>
  <c r="M70" i="1"/>
  <c r="Q70" i="1" s="1"/>
  <c r="R70" i="1" s="1"/>
  <c r="AI70" i="1" s="1"/>
  <c r="L70" i="1"/>
  <c r="M69" i="1"/>
  <c r="Q69" i="1" s="1"/>
  <c r="L69" i="1"/>
  <c r="M68" i="1"/>
  <c r="Q68" i="1" s="1"/>
  <c r="L68" i="1"/>
  <c r="M67" i="1"/>
  <c r="Q67" i="1" s="1"/>
  <c r="R67" i="1" s="1"/>
  <c r="AI67" i="1" s="1"/>
  <c r="L67" i="1"/>
  <c r="AI66" i="1"/>
  <c r="M66" i="1"/>
  <c r="Q66" i="1" s="1"/>
  <c r="L66" i="1"/>
  <c r="M65" i="1"/>
  <c r="Q65" i="1" s="1"/>
  <c r="R65" i="1" s="1"/>
  <c r="AI65" i="1" s="1"/>
  <c r="L65" i="1"/>
  <c r="M64" i="1"/>
  <c r="Q64" i="1" s="1"/>
  <c r="R64" i="1" s="1"/>
  <c r="AI64" i="1" s="1"/>
  <c r="L64" i="1"/>
  <c r="M63" i="1"/>
  <c r="Q63" i="1" s="1"/>
  <c r="W63" i="1" s="1"/>
  <c r="L63" i="1"/>
  <c r="M62" i="1"/>
  <c r="Q62" i="1" s="1"/>
  <c r="AI62" i="1" s="1"/>
  <c r="L62" i="1"/>
  <c r="M61" i="1"/>
  <c r="Q61" i="1" s="1"/>
  <c r="L61" i="1"/>
  <c r="AI60" i="1"/>
  <c r="M60" i="1"/>
  <c r="Q60" i="1" s="1"/>
  <c r="L60" i="1"/>
  <c r="M59" i="1"/>
  <c r="Q59" i="1" s="1"/>
  <c r="R59" i="1" s="1"/>
  <c r="AI59" i="1" s="1"/>
  <c r="L59" i="1"/>
  <c r="M58" i="1"/>
  <c r="Q58" i="1" s="1"/>
  <c r="AI58" i="1" s="1"/>
  <c r="L58" i="1"/>
  <c r="M57" i="1"/>
  <c r="Q57" i="1" s="1"/>
  <c r="AI57" i="1" s="1"/>
  <c r="L57" i="1"/>
  <c r="M56" i="1"/>
  <c r="Q56" i="1" s="1"/>
  <c r="R56" i="1" s="1"/>
  <c r="AI56" i="1" s="1"/>
  <c r="L56" i="1"/>
  <c r="M55" i="1"/>
  <c r="Q55" i="1" s="1"/>
  <c r="AI55" i="1" s="1"/>
  <c r="L55" i="1"/>
  <c r="M54" i="1"/>
  <c r="Q54" i="1" s="1"/>
  <c r="R54" i="1" s="1"/>
  <c r="AI54" i="1" s="1"/>
  <c r="L54" i="1"/>
  <c r="M53" i="1"/>
  <c r="Q53" i="1" s="1"/>
  <c r="W53" i="1" s="1"/>
  <c r="L53" i="1"/>
  <c r="M52" i="1"/>
  <c r="Q52" i="1" s="1"/>
  <c r="R52" i="1" s="1"/>
  <c r="AI52" i="1" s="1"/>
  <c r="L52" i="1"/>
  <c r="M51" i="1"/>
  <c r="Q51" i="1" s="1"/>
  <c r="W51" i="1" s="1"/>
  <c r="L51" i="1"/>
  <c r="M50" i="1"/>
  <c r="Q50" i="1" s="1"/>
  <c r="L50" i="1"/>
  <c r="M49" i="1"/>
  <c r="Q49" i="1" s="1"/>
  <c r="AI49" i="1" s="1"/>
  <c r="L49" i="1"/>
  <c r="M48" i="1"/>
  <c r="Q48" i="1" s="1"/>
  <c r="AI48" i="1" s="1"/>
  <c r="L48" i="1"/>
  <c r="M47" i="1"/>
  <c r="Q47" i="1" s="1"/>
  <c r="R47" i="1" s="1"/>
  <c r="AI47" i="1" s="1"/>
  <c r="L47" i="1"/>
  <c r="M46" i="1"/>
  <c r="Q46" i="1" s="1"/>
  <c r="R46" i="1" s="1"/>
  <c r="AI46" i="1" s="1"/>
  <c r="L46" i="1"/>
  <c r="M45" i="1"/>
  <c r="Q45" i="1" s="1"/>
  <c r="R45" i="1" s="1"/>
  <c r="AI45" i="1" s="1"/>
  <c r="L45" i="1"/>
  <c r="M44" i="1"/>
  <c r="Q44" i="1" s="1"/>
  <c r="R44" i="1" s="1"/>
  <c r="AI44" i="1" s="1"/>
  <c r="L44" i="1"/>
  <c r="M43" i="1"/>
  <c r="Q43" i="1" s="1"/>
  <c r="L43" i="1"/>
  <c r="M42" i="1"/>
  <c r="Q42" i="1" s="1"/>
  <c r="R42" i="1" s="1"/>
  <c r="AI42" i="1" s="1"/>
  <c r="L42" i="1"/>
  <c r="M41" i="1"/>
  <c r="Q41" i="1" s="1"/>
  <c r="L41" i="1"/>
  <c r="M40" i="1"/>
  <c r="Q40" i="1" s="1"/>
  <c r="W40" i="1" s="1"/>
  <c r="L40" i="1"/>
  <c r="M39" i="1"/>
  <c r="Q39" i="1" s="1"/>
  <c r="L39" i="1"/>
  <c r="M38" i="1"/>
  <c r="Q38" i="1" s="1"/>
  <c r="R38" i="1" s="1"/>
  <c r="AI38" i="1" s="1"/>
  <c r="L38" i="1"/>
  <c r="M37" i="1"/>
  <c r="Q37" i="1" s="1"/>
  <c r="L37" i="1"/>
  <c r="M36" i="1"/>
  <c r="Q36" i="1" s="1"/>
  <c r="R36" i="1" s="1"/>
  <c r="AI36" i="1" s="1"/>
  <c r="L36" i="1"/>
  <c r="M35" i="1"/>
  <c r="Q35" i="1" s="1"/>
  <c r="AI35" i="1" s="1"/>
  <c r="L35" i="1"/>
  <c r="M34" i="1"/>
  <c r="Q34" i="1" s="1"/>
  <c r="R34" i="1" s="1"/>
  <c r="AI34" i="1" s="1"/>
  <c r="L34" i="1"/>
  <c r="M33" i="1"/>
  <c r="Q33" i="1" s="1"/>
  <c r="R33" i="1" s="1"/>
  <c r="AI33" i="1" s="1"/>
  <c r="L33" i="1"/>
  <c r="M32" i="1"/>
  <c r="Q32" i="1" s="1"/>
  <c r="L32" i="1"/>
  <c r="M31" i="1"/>
  <c r="Q31" i="1" s="1"/>
  <c r="AI31" i="1" s="1"/>
  <c r="L31" i="1"/>
  <c r="M30" i="1"/>
  <c r="Q30" i="1" s="1"/>
  <c r="W30" i="1" s="1"/>
  <c r="L30" i="1"/>
  <c r="M29" i="1"/>
  <c r="Q29" i="1" s="1"/>
  <c r="L29" i="1"/>
  <c r="M28" i="1"/>
  <c r="Q28" i="1" s="1"/>
  <c r="L28" i="1"/>
  <c r="M27" i="1"/>
  <c r="Q27" i="1" s="1"/>
  <c r="AI27" i="1" s="1"/>
  <c r="L27" i="1"/>
  <c r="M26" i="1"/>
  <c r="Q26" i="1" s="1"/>
  <c r="W26" i="1" s="1"/>
  <c r="L26" i="1"/>
  <c r="M25" i="1"/>
  <c r="Q25" i="1" s="1"/>
  <c r="R25" i="1" s="1"/>
  <c r="AI25" i="1" s="1"/>
  <c r="L25" i="1"/>
  <c r="M24" i="1"/>
  <c r="Q24" i="1" s="1"/>
  <c r="R24" i="1" s="1"/>
  <c r="AI24" i="1" s="1"/>
  <c r="L24" i="1"/>
  <c r="M23" i="1"/>
  <c r="Q23" i="1" s="1"/>
  <c r="R23" i="1" s="1"/>
  <c r="AI23" i="1" s="1"/>
  <c r="L23" i="1"/>
  <c r="M22" i="1"/>
  <c r="Q22" i="1" s="1"/>
  <c r="AI22" i="1" s="1"/>
  <c r="L22" i="1"/>
  <c r="M21" i="1"/>
  <c r="Q21" i="1" s="1"/>
  <c r="R21" i="1" s="1"/>
  <c r="AI21" i="1" s="1"/>
  <c r="L21" i="1"/>
  <c r="M20" i="1"/>
  <c r="Q20" i="1" s="1"/>
  <c r="R20" i="1" s="1"/>
  <c r="AI20" i="1" s="1"/>
  <c r="L20" i="1"/>
  <c r="M19" i="1"/>
  <c r="Q19" i="1" s="1"/>
  <c r="L19" i="1"/>
  <c r="M18" i="1"/>
  <c r="Q18" i="1" s="1"/>
  <c r="R18" i="1" s="1"/>
  <c r="AI18" i="1" s="1"/>
  <c r="L18" i="1"/>
  <c r="M17" i="1"/>
  <c r="Q17" i="1" s="1"/>
  <c r="R17" i="1" s="1"/>
  <c r="AI17" i="1" s="1"/>
  <c r="L17" i="1"/>
  <c r="M16" i="1"/>
  <c r="Q16" i="1" s="1"/>
  <c r="AI16" i="1" s="1"/>
  <c r="L16" i="1"/>
  <c r="M15" i="1"/>
  <c r="Q15" i="1" s="1"/>
  <c r="W15" i="1" s="1"/>
  <c r="L15" i="1"/>
  <c r="M14" i="1"/>
  <c r="Q14" i="1" s="1"/>
  <c r="W14" i="1" s="1"/>
  <c r="L14" i="1"/>
  <c r="M13" i="1"/>
  <c r="Q13" i="1" s="1"/>
  <c r="W13" i="1" s="1"/>
  <c r="L13" i="1"/>
  <c r="M12" i="1"/>
  <c r="Q12" i="1" s="1"/>
  <c r="R12" i="1" s="1"/>
  <c r="AI12" i="1" s="1"/>
  <c r="L12" i="1"/>
  <c r="M11" i="1"/>
  <c r="L11" i="1"/>
  <c r="M10" i="1"/>
  <c r="Q10" i="1" s="1"/>
  <c r="R10" i="1" s="1"/>
  <c r="AI10" i="1" s="1"/>
  <c r="L10" i="1"/>
  <c r="M9" i="1"/>
  <c r="Q9" i="1" s="1"/>
  <c r="R9" i="1" s="1"/>
  <c r="AI9" i="1" s="1"/>
  <c r="L9" i="1"/>
  <c r="M8" i="1"/>
  <c r="Q8" i="1" s="1"/>
  <c r="R8" i="1" s="1"/>
  <c r="L8" i="1"/>
  <c r="M7" i="1"/>
  <c r="Q7" i="1" s="1"/>
  <c r="L7" i="1"/>
  <c r="M6" i="1"/>
  <c r="Q6" i="1" s="1"/>
  <c r="W6" i="1" s="1"/>
  <c r="L6" i="1"/>
  <c r="AG5" i="1"/>
  <c r="AF5" i="1"/>
  <c r="AE5" i="1"/>
  <c r="AD5" i="1"/>
  <c r="AC5" i="1"/>
  <c r="AB5" i="1"/>
  <c r="AA5" i="1"/>
  <c r="Z5" i="1"/>
  <c r="Y5" i="1"/>
  <c r="X5" i="1"/>
  <c r="S5" i="1"/>
  <c r="P5" i="1"/>
  <c r="O5" i="1"/>
  <c r="N5" i="1"/>
  <c r="K5" i="1"/>
  <c r="R37" i="1" l="1"/>
  <c r="AI37" i="1" s="1"/>
  <c r="R73" i="1"/>
  <c r="AI73" i="1" s="1"/>
  <c r="R93" i="1"/>
  <c r="AI93" i="1" s="1"/>
  <c r="R50" i="1"/>
  <c r="AI50" i="1" s="1"/>
  <c r="R61" i="1"/>
  <c r="AI61" i="1" s="1"/>
  <c r="AI102" i="1"/>
  <c r="R104" i="1"/>
  <c r="AI104" i="1" s="1"/>
  <c r="R106" i="1"/>
  <c r="AI106" i="1" s="1"/>
  <c r="R71" i="1"/>
  <c r="AI71" i="1" s="1"/>
  <c r="E5" i="1"/>
  <c r="R86" i="1"/>
  <c r="AI86" i="1" s="1"/>
  <c r="AI41" i="1"/>
  <c r="AI8" i="1"/>
  <c r="W105" i="1"/>
  <c r="AI105" i="1"/>
  <c r="AI40" i="1"/>
  <c r="AI63" i="1"/>
  <c r="AI69" i="1"/>
  <c r="R26" i="1"/>
  <c r="AI26" i="1" s="1"/>
  <c r="AI97" i="1"/>
  <c r="R30" i="1"/>
  <c r="AI30" i="1" s="1"/>
  <c r="R51" i="1"/>
  <c r="AI51" i="1" s="1"/>
  <c r="R74" i="1"/>
  <c r="AI74" i="1" s="1"/>
  <c r="V42" i="1"/>
  <c r="AI32" i="1"/>
  <c r="R53" i="1"/>
  <c r="AI53" i="1" s="1"/>
  <c r="V31" i="1"/>
  <c r="R13" i="1"/>
  <c r="AI13" i="1" s="1"/>
  <c r="R14" i="1"/>
  <c r="AI14" i="1" s="1"/>
  <c r="R15" i="1"/>
  <c r="AI15" i="1" s="1"/>
  <c r="V75" i="1"/>
  <c r="W61" i="1"/>
  <c r="W84" i="1"/>
  <c r="V84" i="1"/>
  <c r="W24" i="1"/>
  <c r="V24" i="1"/>
  <c r="W7" i="1"/>
  <c r="V7" i="1"/>
  <c r="L72" i="1"/>
  <c r="M72" i="1"/>
  <c r="Q72" i="1" s="1"/>
  <c r="F5" i="1"/>
  <c r="W48" i="1"/>
  <c r="V48" i="1"/>
  <c r="W96" i="1"/>
  <c r="V96" i="1"/>
  <c r="W12" i="1"/>
  <c r="V12" i="1"/>
  <c r="W36" i="1"/>
  <c r="V36" i="1"/>
  <c r="W54" i="1"/>
  <c r="V54" i="1"/>
  <c r="W66" i="1"/>
  <c r="V66" i="1"/>
  <c r="V77" i="1"/>
  <c r="W77" i="1"/>
  <c r="W102" i="1"/>
  <c r="V102" i="1"/>
  <c r="W49" i="1"/>
  <c r="V49" i="1"/>
  <c r="W78" i="1"/>
  <c r="V78" i="1"/>
  <c r="V90" i="1"/>
  <c r="W90" i="1"/>
  <c r="W103" i="1"/>
  <c r="V103" i="1"/>
  <c r="W89" i="1"/>
  <c r="V89" i="1"/>
  <c r="W18" i="1"/>
  <c r="V18" i="1"/>
  <c r="W37" i="1"/>
  <c r="V37" i="1"/>
  <c r="W55" i="1"/>
  <c r="V55" i="1"/>
  <c r="W67" i="1"/>
  <c r="V67" i="1"/>
  <c r="W60" i="1"/>
  <c r="V60" i="1"/>
  <c r="W43" i="1"/>
  <c r="V43" i="1"/>
  <c r="V17" i="1"/>
  <c r="W17" i="1"/>
  <c r="W19" i="1"/>
  <c r="V19" i="1"/>
  <c r="W25" i="1"/>
  <c r="V25" i="1"/>
  <c r="W50" i="1"/>
  <c r="V50" i="1"/>
  <c r="W79" i="1"/>
  <c r="V79" i="1"/>
  <c r="V91" i="1"/>
  <c r="W91" i="1"/>
  <c r="W104" i="1"/>
  <c r="V85" i="1"/>
  <c r="W85" i="1"/>
  <c r="V20" i="1"/>
  <c r="W20" i="1"/>
  <c r="V38" i="1"/>
  <c r="W38" i="1"/>
  <c r="W44" i="1"/>
  <c r="V44" i="1"/>
  <c r="W56" i="1"/>
  <c r="V56" i="1"/>
  <c r="W68" i="1"/>
  <c r="V68" i="1"/>
  <c r="W65" i="1"/>
  <c r="V65" i="1"/>
  <c r="V62" i="1"/>
  <c r="W62" i="1"/>
  <c r="W8" i="1"/>
  <c r="V8" i="1"/>
  <c r="W99" i="1"/>
  <c r="V99" i="1"/>
  <c r="W39" i="1"/>
  <c r="V39" i="1"/>
  <c r="W35" i="1"/>
  <c r="V35" i="1"/>
  <c r="W80" i="1"/>
  <c r="V80" i="1"/>
  <c r="W21" i="1"/>
  <c r="V21" i="1"/>
  <c r="W45" i="1"/>
  <c r="V45" i="1"/>
  <c r="V57" i="1"/>
  <c r="W57" i="1"/>
  <c r="W81" i="1"/>
  <c r="V81" i="1"/>
  <c r="W9" i="1"/>
  <c r="V9" i="1"/>
  <c r="W33" i="1"/>
  <c r="V33" i="1"/>
  <c r="W22" i="1"/>
  <c r="V22" i="1"/>
  <c r="W46" i="1"/>
  <c r="V46" i="1"/>
  <c r="V58" i="1"/>
  <c r="W58" i="1"/>
  <c r="W87" i="1"/>
  <c r="V87" i="1"/>
  <c r="V52" i="1"/>
  <c r="W52" i="1"/>
  <c r="W82" i="1"/>
  <c r="V82" i="1"/>
  <c r="W94" i="1"/>
  <c r="V94" i="1"/>
  <c r="W10" i="1"/>
  <c r="V10" i="1"/>
  <c r="W28" i="1"/>
  <c r="V28" i="1"/>
  <c r="V34" i="1"/>
  <c r="W34" i="1"/>
  <c r="W64" i="1"/>
  <c r="V64" i="1"/>
  <c r="W71" i="1"/>
  <c r="W107" i="1"/>
  <c r="V107" i="1"/>
  <c r="W106" i="1"/>
  <c r="W27" i="1"/>
  <c r="V27" i="1"/>
  <c r="W70" i="1"/>
  <c r="V70" i="1"/>
  <c r="W16" i="1"/>
  <c r="V16" i="1"/>
  <c r="W23" i="1"/>
  <c r="V23" i="1"/>
  <c r="V47" i="1"/>
  <c r="W47" i="1"/>
  <c r="W59" i="1"/>
  <c r="V59" i="1"/>
  <c r="W76" i="1"/>
  <c r="V76" i="1"/>
  <c r="W88" i="1"/>
  <c r="V88" i="1"/>
  <c r="W101" i="1"/>
  <c r="V101" i="1"/>
  <c r="W29" i="1"/>
  <c r="V29" i="1"/>
  <c r="W95" i="1"/>
  <c r="V95" i="1"/>
  <c r="W108" i="1"/>
  <c r="V108" i="1"/>
  <c r="Q11" i="1"/>
  <c r="W31" i="1"/>
  <c r="W98" i="1"/>
  <c r="W41" i="1"/>
  <c r="W32" i="1"/>
  <c r="W42" i="1"/>
  <c r="W69" i="1"/>
  <c r="W75" i="1"/>
  <c r="W92" i="1"/>
  <c r="V63" i="1"/>
  <c r="V86" i="1"/>
  <c r="V93" i="1"/>
  <c r="V100" i="1"/>
  <c r="V6" i="1"/>
  <c r="L71" i="1"/>
  <c r="V40" i="1"/>
  <c r="V83" i="1"/>
  <c r="L5" i="1" l="1"/>
  <c r="V15" i="1"/>
  <c r="V71" i="1"/>
  <c r="V104" i="1"/>
  <c r="V61" i="1"/>
  <c r="V106" i="1"/>
  <c r="V26" i="1"/>
  <c r="V14" i="1"/>
  <c r="V105" i="1"/>
  <c r="M5" i="1"/>
  <c r="V51" i="1"/>
  <c r="V13" i="1"/>
  <c r="W72" i="1"/>
  <c r="V69" i="1"/>
  <c r="V32" i="1"/>
  <c r="V74" i="1"/>
  <c r="V53" i="1"/>
  <c r="V97" i="1"/>
  <c r="V30" i="1"/>
  <c r="V73" i="1"/>
  <c r="Q5" i="1"/>
  <c r="R11" i="1"/>
  <c r="V11" i="1" s="1"/>
  <c r="V41" i="1"/>
  <c r="W11" i="1"/>
  <c r="AI11" i="1" l="1"/>
  <c r="R5" i="1"/>
  <c r="AI72" i="1"/>
  <c r="V72" i="1"/>
  <c r="AI5" i="1" l="1"/>
</calcChain>
</file>

<file path=xl/sharedStrings.xml><?xml version="1.0" encoding="utf-8"?>
<sst xmlns="http://schemas.openxmlformats.org/spreadsheetml/2006/main" count="373" uniqueCount="153">
  <si>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</si>
  <si>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</si>
  <si>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</si>
  <si>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</si>
  <si>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</si>
  <si>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</si>
  <si>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</si>
  <si>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</si>
  <si>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</si>
  <si>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</si>
  <si>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</si>
  <si>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</si>
  <si>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</si>
  <si>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</si>
  <si>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</si>
  <si>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</si>
  <si>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</si>
  <si>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</si>
  <si>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</si>
  <si>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</si>
  <si>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</si>
  <si>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</si>
  <si>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</si>
  <si>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</si>
  <si>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18,10,</t>
  </si>
  <si>
    <t>20,10,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</si>
  <si>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</si>
  <si>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</si>
  <si>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</si>
  <si>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</si>
  <si>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</si>
  <si>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</si>
  <si>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</si>
  <si>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</si>
  <si>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</si>
  <si>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</si>
  <si>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</si>
  <si>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</si>
  <si>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</si>
  <si>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</si>
  <si>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</si>
  <si>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</si>
  <si>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</si>
  <si>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</si>
  <si>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</si>
  <si>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</si>
  <si>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</si>
  <si>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</si>
  <si>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</si>
  <si>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</si>
  <si>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</si>
  <si>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</si>
  <si>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</si>
  <si>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</si>
  <si>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</si>
  <si>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</si>
  <si>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</si>
  <si>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</si>
  <si>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</si>
  <si>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</si>
  <si>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</si>
  <si>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</si>
  <si>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</si>
  <si>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</si>
  <si>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6025 ВЕТЧ.ФИРМЕННАЯ С ИНДЕЙКОЙ п/о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</si>
  <si>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</si>
  <si>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</si>
  <si>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</si>
  <si>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</si>
  <si>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</si>
  <si>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</si>
  <si>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</si>
  <si>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</si>
  <si>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</si>
  <si>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</si>
  <si>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</si>
  <si>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</si>
  <si>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</si>
  <si>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</si>
  <si>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</si>
  <si>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</si>
  <si>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</si>
  <si>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</si>
  <si>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</si>
  <si>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</si>
  <si>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</si>
  <si>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</si>
  <si>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</si>
  <si>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</si>
  <si>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</si>
  <si>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</si>
  <si>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</si>
  <si>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</si>
  <si>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</si>
  <si>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</si>
  <si>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</si>
  <si>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</si>
  <si>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</si>
  <si>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</si>
  <si>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</si>
  <si>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</si>
  <si>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</si>
  <si>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</si>
  <si>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</si>
  <si>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</si>
  <si>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</si>
  <si>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</si>
  <si>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</si>
  <si>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</si>
  <si>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</si>
  <si>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</si>
  <si>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</si>
  <si>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</si>
  <si>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</si>
  <si>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</si>
  <si>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</si>
  <si>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</si>
  <si>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</si>
  <si>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</si>
  <si>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</si>
  <si>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</si>
  <si>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</si>
  <si>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</si>
  <si>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</si>
  <si>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</si>
  <si>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</si>
  <si>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</si>
  <si>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</si>
  <si>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</si>
  <si>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</si>
  <si>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</si>
  <si>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</si>
  <si>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</si>
  <si>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</si>
  <si>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</si>
  <si>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</si>
  <si>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</si>
  <si>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</si>
  <si>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</si>
  <si>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</si>
  <si>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</si>
  <si>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</si>
  <si>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</si>
  <si>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7332 БОЯРСКАЯ ПМ п/к в/у 0,28кг ОСТАНКИНО</t>
  </si>
  <si>
    <t>6220 ГОВЯЖЬЯ папа может вар п/о  Останкино</t>
  </si>
  <si>
    <t>6208 ДЫМОВИЦА ИЗ ЛОПАТКИ ПМ к/в с/н в/у 1/150  Останкино</t>
  </si>
  <si>
    <t>7157 СЕРВЕЛАТ ЗЕРНИСТЫЙ ПМ в/к в/у_50с  Останкино</t>
  </si>
  <si>
    <t>7333 СЕРВЕЛАТ ОХОТНИЧИЙ ПМ в/к в/у 0,28кг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</si>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</sst>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164" fontId="6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1" sqref="T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13.42578125" customWidth="1"/>
    <col min="21" max="21" width="7" customWidth="1"/>
    <col min="22" max="23" width="5" customWidth="1"/>
    <col min="24" max="33" width="6" customWidth="1"/>
    <col min="34" max="34" width="38.5703125" customWidth="1"/>
    <col min="35" max="35" width="7" customWidth="1"/>
    <col min="36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19" t="s">
        <v>152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SUM(E6:E490)</f>
        <v>19357.221999999998</v>
      </c>
      <c r="F5" s="4">
        <f>SUM(F6:F490)</f>
        <v>9606.2759999999998</v>
      </c>
      <c r="G5" s="8"/>
      <c r="H5" s="1"/>
      <c r="I5" s="1"/>
      <c r="J5" s="1"/>
      <c r="K5" s="4">
        <f t="shared" ref="K5:S5" si="0">SUM(K6:K490)</f>
        <v>16086.146999999997</v>
      </c>
      <c r="L5" s="4">
        <f t="shared" si="0"/>
        <v>3271.0750000000003</v>
      </c>
      <c r="M5" s="4">
        <f t="shared" si="0"/>
        <v>15237.423000000001</v>
      </c>
      <c r="N5" s="4">
        <f t="shared" si="0"/>
        <v>4119.799</v>
      </c>
      <c r="O5" s="4">
        <f t="shared" si="0"/>
        <v>10449</v>
      </c>
      <c r="P5" s="4">
        <f t="shared" si="0"/>
        <v>9127</v>
      </c>
      <c r="Q5" s="4">
        <f t="shared" si="0"/>
        <v>3047.4846000000007</v>
      </c>
      <c r="R5" s="4">
        <f t="shared" si="0"/>
        <v>14817.970199999994</v>
      </c>
      <c r="S5" s="4">
        <f t="shared" si="0"/>
        <v>0</v>
      </c>
      <c r="T5" s="1"/>
      <c r="U5" s="4">
        <f t="shared" ref="U5" si="1">SUM(U6:U490)</f>
        <v>0</v>
      </c>
      <c r="V5" s="1"/>
      <c r="W5" s="1"/>
      <c r="X5" s="4">
        <f t="shared" ref="X5:AG5" si="2">SUM(X6:X490)</f>
        <v>3046.6150000000007</v>
      </c>
      <c r="Y5" s="4">
        <f t="shared" si="2"/>
        <v>2669.8085999999994</v>
      </c>
      <c r="Z5" s="4">
        <f t="shared" si="2"/>
        <v>2775.0443999999989</v>
      </c>
      <c r="AA5" s="4">
        <f t="shared" si="2"/>
        <v>2919.1234000000004</v>
      </c>
      <c r="AB5" s="4">
        <f t="shared" si="2"/>
        <v>2866.7257999999997</v>
      </c>
      <c r="AC5" s="4">
        <f t="shared" si="2"/>
        <v>3115.961400000001</v>
      </c>
      <c r="AD5" s="4">
        <f t="shared" si="2"/>
        <v>2673.2668000000008</v>
      </c>
      <c r="AE5" s="4">
        <f t="shared" si="2"/>
        <v>3155.2807999999995</v>
      </c>
      <c r="AF5" s="4">
        <f t="shared" si="2"/>
        <v>3197.9045999999989</v>
      </c>
      <c r="AG5" s="4">
        <f t="shared" si="2"/>
        <v>3183.3433999999997</v>
      </c>
      <c r="AH5" s="1"/>
      <c r="AI5" s="4">
        <f>SUM(AI6:AI490)</f>
        <v>7104.8482000000004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37</v>
      </c>
      <c r="B6" s="10" t="s">
        <v>38</v>
      </c>
      <c r="C6" s="10"/>
      <c r="D6" s="10">
        <v>11.377000000000001</v>
      </c>
      <c r="E6" s="10">
        <v>11.377000000000001</v>
      </c>
      <c r="F6" s="10"/>
      <c r="G6" s="11">
        <v>0</v>
      </c>
      <c r="H6" s="10" t="e">
        <v>#N/A</v>
      </c>
      <c r="I6" s="10" t="s">
        <v>39</v>
      </c>
      <c r="J6" s="10"/>
      <c r="K6" s="10"/>
      <c r="L6" s="10">
        <f t="shared" ref="L6:L37" si="3">E6-K6</f>
        <v>11.377000000000001</v>
      </c>
      <c r="M6" s="10">
        <f t="shared" ref="M6:M37" si="4">E6-N6</f>
        <v>0</v>
      </c>
      <c r="N6" s="10">
        <v>11.377000000000001</v>
      </c>
      <c r="O6" s="10"/>
      <c r="P6" s="10"/>
      <c r="Q6" s="10">
        <f t="shared" ref="Q6:Q37" si="5">M6/5</f>
        <v>0</v>
      </c>
      <c r="R6" s="12"/>
      <c r="S6" s="12"/>
      <c r="T6" s="10"/>
      <c r="U6" s="10"/>
      <c r="V6" s="10" t="e">
        <f t="shared" ref="V6:V37" si="6">(F6+O6+P6+R6)/Q6</f>
        <v>#DIV/0!</v>
      </c>
      <c r="W6" s="10" t="e">
        <f t="shared" ref="W6:W37" si="7">(F6+O6+P6)/Q6</f>
        <v>#DIV/0!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/>
      <c r="AI6" s="10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40</v>
      </c>
      <c r="B7" s="10" t="s">
        <v>38</v>
      </c>
      <c r="C7" s="10"/>
      <c r="D7" s="10">
        <v>31.253</v>
      </c>
      <c r="E7" s="10">
        <v>31.253</v>
      </c>
      <c r="F7" s="10"/>
      <c r="G7" s="11">
        <v>0</v>
      </c>
      <c r="H7" s="10" t="e">
        <v>#N/A</v>
      </c>
      <c r="I7" s="10" t="s">
        <v>39</v>
      </c>
      <c r="J7" s="10"/>
      <c r="K7" s="10"/>
      <c r="L7" s="10">
        <f t="shared" si="3"/>
        <v>31.253</v>
      </c>
      <c r="M7" s="10">
        <f t="shared" si="4"/>
        <v>0</v>
      </c>
      <c r="N7" s="10">
        <v>31.253</v>
      </c>
      <c r="O7" s="10">
        <v>0</v>
      </c>
      <c r="P7" s="10"/>
      <c r="Q7" s="10">
        <f t="shared" si="5"/>
        <v>0</v>
      </c>
      <c r="R7" s="12"/>
      <c r="S7" s="12"/>
      <c r="T7" s="10"/>
      <c r="U7" s="10"/>
      <c r="V7" s="10" t="e">
        <f t="shared" si="6"/>
        <v>#DIV/0!</v>
      </c>
      <c r="W7" s="10" t="e">
        <f t="shared" si="7"/>
        <v>#DIV/0!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/>
      <c r="AI7" s="10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42</v>
      </c>
      <c r="C8" s="1">
        <v>195</v>
      </c>
      <c r="D8" s="1">
        <v>401</v>
      </c>
      <c r="E8" s="1">
        <v>417</v>
      </c>
      <c r="F8" s="1">
        <v>153</v>
      </c>
      <c r="G8" s="8">
        <v>0.4</v>
      </c>
      <c r="H8" s="1">
        <v>60</v>
      </c>
      <c r="I8" s="1" t="s">
        <v>43</v>
      </c>
      <c r="J8" s="1"/>
      <c r="K8" s="1">
        <v>414</v>
      </c>
      <c r="L8" s="1">
        <f t="shared" si="3"/>
        <v>3</v>
      </c>
      <c r="M8" s="1">
        <f t="shared" si="4"/>
        <v>393</v>
      </c>
      <c r="N8" s="1">
        <v>24</v>
      </c>
      <c r="O8" s="1">
        <v>100</v>
      </c>
      <c r="P8" s="1">
        <v>100</v>
      </c>
      <c r="Q8" s="1">
        <f t="shared" si="5"/>
        <v>78.599999999999994</v>
      </c>
      <c r="R8" s="5">
        <f>13*Q8-P8-O8-F8</f>
        <v>668.8</v>
      </c>
      <c r="S8" s="5"/>
      <c r="T8" s="1"/>
      <c r="U8" s="1"/>
      <c r="V8" s="1">
        <f t="shared" si="6"/>
        <v>13</v>
      </c>
      <c r="W8" s="1">
        <f t="shared" si="7"/>
        <v>4.4910941475826975</v>
      </c>
      <c r="X8" s="1">
        <v>50.2</v>
      </c>
      <c r="Y8" s="1">
        <v>59.2</v>
      </c>
      <c r="Z8" s="1">
        <v>40</v>
      </c>
      <c r="AA8" s="1">
        <v>63.2</v>
      </c>
      <c r="AB8" s="1">
        <v>62.8</v>
      </c>
      <c r="AC8" s="1">
        <v>54</v>
      </c>
      <c r="AD8" s="1">
        <v>48</v>
      </c>
      <c r="AE8" s="1">
        <v>62.6</v>
      </c>
      <c r="AF8" s="1">
        <v>60.2</v>
      </c>
      <c r="AG8" s="1">
        <v>73</v>
      </c>
      <c r="AH8" s="1"/>
      <c r="AI8" s="1">
        <f t="shared" ref="AI8:AI18" si="8">G8*R8</f>
        <v>267.52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38</v>
      </c>
      <c r="C9" s="1">
        <v>14.151</v>
      </c>
      <c r="D9" s="1">
        <v>54.798000000000002</v>
      </c>
      <c r="E9" s="1">
        <v>27.731999999999999</v>
      </c>
      <c r="F9" s="1">
        <v>34.585000000000001</v>
      </c>
      <c r="G9" s="8">
        <v>1</v>
      </c>
      <c r="H9" s="1">
        <v>120</v>
      </c>
      <c r="I9" s="1" t="s">
        <v>43</v>
      </c>
      <c r="J9" s="1"/>
      <c r="K9" s="1">
        <v>32</v>
      </c>
      <c r="L9" s="1">
        <f t="shared" si="3"/>
        <v>-4.2680000000000007</v>
      </c>
      <c r="M9" s="1">
        <f t="shared" si="4"/>
        <v>27.731999999999999</v>
      </c>
      <c r="N9" s="1"/>
      <c r="O9" s="1">
        <v>10</v>
      </c>
      <c r="P9" s="1"/>
      <c r="Q9" s="1">
        <f t="shared" si="5"/>
        <v>5.5464000000000002</v>
      </c>
      <c r="R9" s="5">
        <f t="shared" ref="R9:R18" si="9">14*Q9-P9-O9-F9</f>
        <v>33.064600000000006</v>
      </c>
      <c r="S9" s="5"/>
      <c r="T9" s="1"/>
      <c r="U9" s="1"/>
      <c r="V9" s="1">
        <f t="shared" si="6"/>
        <v>14</v>
      </c>
      <c r="W9" s="1">
        <f t="shared" si="7"/>
        <v>8.0385475263233808</v>
      </c>
      <c r="X9" s="1">
        <v>3.7913999999999999</v>
      </c>
      <c r="Y9" s="1">
        <v>4.9935999999999998</v>
      </c>
      <c r="Z9" s="1">
        <v>4.2587999999999999</v>
      </c>
      <c r="AA9" s="1">
        <v>4.2799999999999994</v>
      </c>
      <c r="AB9" s="1">
        <v>4.9272</v>
      </c>
      <c r="AC9" s="1">
        <v>4.306</v>
      </c>
      <c r="AD9" s="1">
        <v>4.3276000000000003</v>
      </c>
      <c r="AE9" s="1">
        <v>5.3482000000000003</v>
      </c>
      <c r="AF9" s="1">
        <v>5.4822000000000006</v>
      </c>
      <c r="AG9" s="1">
        <v>2.0996000000000001</v>
      </c>
      <c r="AH9" s="1"/>
      <c r="AI9" s="1">
        <f t="shared" si="8"/>
        <v>33.064600000000006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38</v>
      </c>
      <c r="C10" s="1">
        <v>393.67700000000002</v>
      </c>
      <c r="D10" s="1">
        <v>673.62599999999998</v>
      </c>
      <c r="E10" s="1">
        <v>451.291</v>
      </c>
      <c r="F10" s="1">
        <v>472.084</v>
      </c>
      <c r="G10" s="8">
        <v>1</v>
      </c>
      <c r="H10" s="1">
        <v>60</v>
      </c>
      <c r="I10" s="1" t="s">
        <v>43</v>
      </c>
      <c r="J10" s="1"/>
      <c r="K10" s="1">
        <v>444.5</v>
      </c>
      <c r="L10" s="1">
        <f t="shared" si="3"/>
        <v>6.7909999999999968</v>
      </c>
      <c r="M10" s="1">
        <f t="shared" si="4"/>
        <v>451.291</v>
      </c>
      <c r="N10" s="1"/>
      <c r="O10" s="1">
        <v>150</v>
      </c>
      <c r="P10" s="1">
        <v>150</v>
      </c>
      <c r="Q10" s="1">
        <f t="shared" si="5"/>
        <v>90.258200000000002</v>
      </c>
      <c r="R10" s="5">
        <f t="shared" si="9"/>
        <v>491.53080000000006</v>
      </c>
      <c r="S10" s="5"/>
      <c r="T10" s="1"/>
      <c r="U10" s="1"/>
      <c r="V10" s="1">
        <f t="shared" si="6"/>
        <v>14</v>
      </c>
      <c r="W10" s="1">
        <f t="shared" si="7"/>
        <v>8.5541701474215088</v>
      </c>
      <c r="X10" s="1">
        <v>85.118600000000001</v>
      </c>
      <c r="Y10" s="1">
        <v>89.773399999999995</v>
      </c>
      <c r="Z10" s="1">
        <v>91.094000000000008</v>
      </c>
      <c r="AA10" s="1">
        <v>78.89500000000001</v>
      </c>
      <c r="AB10" s="1">
        <v>78.157399999999996</v>
      </c>
      <c r="AC10" s="1">
        <v>78.814599999999999</v>
      </c>
      <c r="AD10" s="1">
        <v>82.576800000000006</v>
      </c>
      <c r="AE10" s="1">
        <v>68.765800000000013</v>
      </c>
      <c r="AF10" s="1">
        <v>85.85860000000001</v>
      </c>
      <c r="AG10" s="1">
        <v>85.558000000000021</v>
      </c>
      <c r="AH10" s="1"/>
      <c r="AI10" s="1">
        <f t="shared" si="8"/>
        <v>491.53080000000006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38</v>
      </c>
      <c r="C11" s="1">
        <v>8.5069999999999997</v>
      </c>
      <c r="D11" s="1">
        <v>76.203000000000003</v>
      </c>
      <c r="E11" s="1">
        <v>53.86</v>
      </c>
      <c r="F11" s="1">
        <v>27.334</v>
      </c>
      <c r="G11" s="8">
        <v>1</v>
      </c>
      <c r="H11" s="1">
        <v>120</v>
      </c>
      <c r="I11" s="1" t="s">
        <v>43</v>
      </c>
      <c r="J11" s="1"/>
      <c r="K11" s="1">
        <v>21</v>
      </c>
      <c r="L11" s="1">
        <f t="shared" si="3"/>
        <v>32.86</v>
      </c>
      <c r="M11" s="1">
        <f t="shared" si="4"/>
        <v>22.273</v>
      </c>
      <c r="N11" s="1">
        <v>31.587</v>
      </c>
      <c r="O11" s="1">
        <v>30</v>
      </c>
      <c r="P11" s="1"/>
      <c r="Q11" s="1">
        <f t="shared" si="5"/>
        <v>4.4546000000000001</v>
      </c>
      <c r="R11" s="5">
        <f t="shared" si="9"/>
        <v>5.0304000000000038</v>
      </c>
      <c r="S11" s="5"/>
      <c r="T11" s="1"/>
      <c r="U11" s="1"/>
      <c r="V11" s="1">
        <f t="shared" si="6"/>
        <v>14</v>
      </c>
      <c r="W11" s="1">
        <f t="shared" si="7"/>
        <v>12.870740358281328</v>
      </c>
      <c r="X11" s="1">
        <v>5.0002000000000004</v>
      </c>
      <c r="Y11" s="1">
        <v>4.0398000000000014</v>
      </c>
      <c r="Z11" s="1">
        <v>4.0202</v>
      </c>
      <c r="AA11" s="1">
        <v>3.9077999999999999</v>
      </c>
      <c r="AB11" s="1">
        <v>4.6116000000000001</v>
      </c>
      <c r="AC11" s="1">
        <v>3.9628000000000001</v>
      </c>
      <c r="AD11" s="1">
        <v>4.2163999999999993</v>
      </c>
      <c r="AE11" s="1">
        <v>5.1072000000000024</v>
      </c>
      <c r="AF11" s="1">
        <v>5.3470000000000004</v>
      </c>
      <c r="AG11" s="1">
        <v>3.6417999999999999</v>
      </c>
      <c r="AH11" s="1"/>
      <c r="AI11" s="1">
        <f t="shared" si="8"/>
        <v>5.0304000000000038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38</v>
      </c>
      <c r="C12" s="1">
        <v>35.798999999999999</v>
      </c>
      <c r="D12" s="1">
        <v>121.381</v>
      </c>
      <c r="E12" s="1">
        <v>63.968000000000004</v>
      </c>
      <c r="F12" s="1">
        <v>87.840999999999994</v>
      </c>
      <c r="G12" s="8">
        <v>1</v>
      </c>
      <c r="H12" s="1">
        <v>60</v>
      </c>
      <c r="I12" s="1" t="s">
        <v>43</v>
      </c>
      <c r="J12" s="1"/>
      <c r="K12" s="1">
        <v>59.6</v>
      </c>
      <c r="L12" s="1">
        <f t="shared" si="3"/>
        <v>4.3680000000000021</v>
      </c>
      <c r="M12" s="1">
        <f t="shared" si="4"/>
        <v>63.968000000000004</v>
      </c>
      <c r="N12" s="1"/>
      <c r="O12" s="1">
        <v>10</v>
      </c>
      <c r="P12" s="1"/>
      <c r="Q12" s="1">
        <f t="shared" si="5"/>
        <v>12.793600000000001</v>
      </c>
      <c r="R12" s="5">
        <f t="shared" si="9"/>
        <v>81.269400000000033</v>
      </c>
      <c r="S12" s="5"/>
      <c r="T12" s="1"/>
      <c r="U12" s="1"/>
      <c r="V12" s="1">
        <f t="shared" si="6"/>
        <v>14</v>
      </c>
      <c r="W12" s="1">
        <f t="shared" si="7"/>
        <v>7.6476519509754866</v>
      </c>
      <c r="X12" s="1">
        <v>10.8612</v>
      </c>
      <c r="Y12" s="1">
        <v>13.260999999999999</v>
      </c>
      <c r="Z12" s="1">
        <v>12.6198</v>
      </c>
      <c r="AA12" s="1">
        <v>10.8278</v>
      </c>
      <c r="AB12" s="1">
        <v>11.9008</v>
      </c>
      <c r="AC12" s="1">
        <v>10.1404</v>
      </c>
      <c r="AD12" s="1">
        <v>6.4623999999999997</v>
      </c>
      <c r="AE12" s="1">
        <v>14.4754</v>
      </c>
      <c r="AF12" s="1">
        <v>13.6562</v>
      </c>
      <c r="AG12" s="1">
        <v>9.3919999999999995</v>
      </c>
      <c r="AH12" s="1"/>
      <c r="AI12" s="1">
        <f t="shared" si="8"/>
        <v>81.269400000000033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38</v>
      </c>
      <c r="C13" s="1">
        <v>152.66900000000001</v>
      </c>
      <c r="D13" s="1">
        <v>352.45600000000002</v>
      </c>
      <c r="E13" s="1">
        <v>280.52800000000002</v>
      </c>
      <c r="F13" s="1">
        <v>180.78100000000001</v>
      </c>
      <c r="G13" s="8">
        <v>1</v>
      </c>
      <c r="H13" s="1">
        <v>60</v>
      </c>
      <c r="I13" s="1" t="s">
        <v>43</v>
      </c>
      <c r="J13" s="1"/>
      <c r="K13" s="1">
        <v>276.7</v>
      </c>
      <c r="L13" s="1">
        <f t="shared" si="3"/>
        <v>3.8280000000000314</v>
      </c>
      <c r="M13" s="1">
        <f t="shared" si="4"/>
        <v>280.52800000000002</v>
      </c>
      <c r="N13" s="1"/>
      <c r="O13" s="1">
        <v>230</v>
      </c>
      <c r="P13" s="1">
        <v>220</v>
      </c>
      <c r="Q13" s="1">
        <f t="shared" si="5"/>
        <v>56.105600000000003</v>
      </c>
      <c r="R13" s="5">
        <f t="shared" si="9"/>
        <v>154.69740000000007</v>
      </c>
      <c r="S13" s="5"/>
      <c r="T13" s="1"/>
      <c r="U13" s="1"/>
      <c r="V13" s="1">
        <f t="shared" si="6"/>
        <v>13.999999999999998</v>
      </c>
      <c r="W13" s="1">
        <f t="shared" si="7"/>
        <v>11.242745822163918</v>
      </c>
      <c r="X13" s="1">
        <v>61.675199999999997</v>
      </c>
      <c r="Y13" s="1">
        <v>34.746400000000008</v>
      </c>
      <c r="Z13" s="1">
        <v>26.501000000000001</v>
      </c>
      <c r="AA13" s="1">
        <v>56.067799999999998</v>
      </c>
      <c r="AB13" s="1">
        <v>54.839799999999997</v>
      </c>
      <c r="AC13" s="1">
        <v>61.588200000000008</v>
      </c>
      <c r="AD13" s="1">
        <v>61.546599999999991</v>
      </c>
      <c r="AE13" s="1">
        <v>62.156999999999996</v>
      </c>
      <c r="AF13" s="1">
        <v>62.6432</v>
      </c>
      <c r="AG13" s="1">
        <v>60.839800000000011</v>
      </c>
      <c r="AH13" s="1"/>
      <c r="AI13" s="1">
        <f t="shared" si="8"/>
        <v>154.69740000000007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42</v>
      </c>
      <c r="C14" s="1">
        <v>147</v>
      </c>
      <c r="D14" s="1">
        <v>425</v>
      </c>
      <c r="E14" s="1">
        <v>411</v>
      </c>
      <c r="F14" s="1">
        <v>141</v>
      </c>
      <c r="G14" s="8">
        <v>0.25</v>
      </c>
      <c r="H14" s="1">
        <v>120</v>
      </c>
      <c r="I14" s="1" t="s">
        <v>43</v>
      </c>
      <c r="J14" s="1"/>
      <c r="K14" s="1">
        <v>177</v>
      </c>
      <c r="L14" s="1">
        <f t="shared" si="3"/>
        <v>234</v>
      </c>
      <c r="M14" s="1">
        <f t="shared" si="4"/>
        <v>179</v>
      </c>
      <c r="N14" s="1">
        <v>232</v>
      </c>
      <c r="O14" s="1">
        <v>64</v>
      </c>
      <c r="P14" s="1">
        <v>96</v>
      </c>
      <c r="Q14" s="1">
        <f t="shared" si="5"/>
        <v>35.799999999999997</v>
      </c>
      <c r="R14" s="5">
        <f t="shared" si="9"/>
        <v>200.19999999999993</v>
      </c>
      <c r="S14" s="5"/>
      <c r="T14" s="1"/>
      <c r="U14" s="1"/>
      <c r="V14" s="1">
        <f t="shared" si="6"/>
        <v>14</v>
      </c>
      <c r="W14" s="1">
        <f t="shared" si="7"/>
        <v>8.4078212290502794</v>
      </c>
      <c r="X14" s="1">
        <v>31.8</v>
      </c>
      <c r="Y14" s="1">
        <v>26.8</v>
      </c>
      <c r="Z14" s="1">
        <v>29.8</v>
      </c>
      <c r="AA14" s="1">
        <v>25.6</v>
      </c>
      <c r="AB14" s="1">
        <v>34</v>
      </c>
      <c r="AC14" s="1">
        <v>39.4</v>
      </c>
      <c r="AD14" s="1">
        <v>29.4</v>
      </c>
      <c r="AE14" s="1">
        <v>40.6</v>
      </c>
      <c r="AF14" s="1">
        <v>27</v>
      </c>
      <c r="AG14" s="1">
        <v>40.799999999999997</v>
      </c>
      <c r="AH14" s="1"/>
      <c r="AI14" s="1">
        <f t="shared" si="8"/>
        <v>50.049999999999983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38</v>
      </c>
      <c r="C15" s="1">
        <v>2.597</v>
      </c>
      <c r="D15" s="1">
        <v>354.04199999999997</v>
      </c>
      <c r="E15" s="1">
        <v>176.25200000000001</v>
      </c>
      <c r="F15" s="1">
        <v>164</v>
      </c>
      <c r="G15" s="8">
        <v>1</v>
      </c>
      <c r="H15" s="1">
        <v>60</v>
      </c>
      <c r="I15" s="1" t="s">
        <v>43</v>
      </c>
      <c r="J15" s="1"/>
      <c r="K15" s="1">
        <v>87.1</v>
      </c>
      <c r="L15" s="1">
        <f t="shared" si="3"/>
        <v>89.152000000000015</v>
      </c>
      <c r="M15" s="1">
        <f t="shared" si="4"/>
        <v>74.863000000000014</v>
      </c>
      <c r="N15" s="1">
        <v>101.389</v>
      </c>
      <c r="O15" s="1">
        <v>0</v>
      </c>
      <c r="P15" s="1"/>
      <c r="Q15" s="1">
        <f t="shared" si="5"/>
        <v>14.972600000000003</v>
      </c>
      <c r="R15" s="5">
        <f t="shared" si="9"/>
        <v>45.616400000000056</v>
      </c>
      <c r="S15" s="5"/>
      <c r="T15" s="1"/>
      <c r="U15" s="1"/>
      <c r="V15" s="1">
        <f t="shared" si="6"/>
        <v>14</v>
      </c>
      <c r="W15" s="1">
        <f t="shared" si="7"/>
        <v>10.953341437024964</v>
      </c>
      <c r="X15" s="1">
        <v>16.823399999999999</v>
      </c>
      <c r="Y15" s="1">
        <v>17.8232</v>
      </c>
      <c r="Z15" s="1">
        <v>16.494</v>
      </c>
      <c r="AA15" s="1">
        <v>16.262799999999999</v>
      </c>
      <c r="AB15" s="1">
        <v>20.638999999999999</v>
      </c>
      <c r="AC15" s="1">
        <v>13.877599999999999</v>
      </c>
      <c r="AD15" s="1">
        <v>9.6814</v>
      </c>
      <c r="AE15" s="1">
        <v>22.630800000000001</v>
      </c>
      <c r="AF15" s="1">
        <v>16.528199999999998</v>
      </c>
      <c r="AG15" s="1">
        <v>15.6168</v>
      </c>
      <c r="AH15" s="1"/>
      <c r="AI15" s="1">
        <f t="shared" si="8"/>
        <v>45.616400000000056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42</v>
      </c>
      <c r="C16" s="1">
        <v>125</v>
      </c>
      <c r="D16" s="1">
        <v>360</v>
      </c>
      <c r="E16" s="1">
        <v>401</v>
      </c>
      <c r="F16" s="1">
        <v>50</v>
      </c>
      <c r="G16" s="8">
        <v>0.25</v>
      </c>
      <c r="H16" s="1">
        <v>120</v>
      </c>
      <c r="I16" s="1" t="s">
        <v>43</v>
      </c>
      <c r="J16" s="1"/>
      <c r="K16" s="1">
        <v>236</v>
      </c>
      <c r="L16" s="1">
        <f t="shared" si="3"/>
        <v>165</v>
      </c>
      <c r="M16" s="1">
        <f t="shared" si="4"/>
        <v>193</v>
      </c>
      <c r="N16" s="1">
        <v>208</v>
      </c>
      <c r="O16" s="1">
        <v>300</v>
      </c>
      <c r="P16" s="1">
        <v>300</v>
      </c>
      <c r="Q16" s="1">
        <f t="shared" si="5"/>
        <v>38.6</v>
      </c>
      <c r="R16" s="5"/>
      <c r="S16" s="5"/>
      <c r="T16" s="1"/>
      <c r="U16" s="1"/>
      <c r="V16" s="1">
        <f t="shared" si="6"/>
        <v>16.839378238341968</v>
      </c>
      <c r="W16" s="1">
        <f t="shared" si="7"/>
        <v>16.839378238341968</v>
      </c>
      <c r="X16" s="1">
        <v>58.8</v>
      </c>
      <c r="Y16" s="1">
        <v>38</v>
      </c>
      <c r="Z16" s="1">
        <v>37.799999999999997</v>
      </c>
      <c r="AA16" s="1">
        <v>58</v>
      </c>
      <c r="AB16" s="1">
        <v>42.4</v>
      </c>
      <c r="AC16" s="1">
        <v>47.6</v>
      </c>
      <c r="AD16" s="1">
        <v>40</v>
      </c>
      <c r="AE16" s="1">
        <v>68.599999999999994</v>
      </c>
      <c r="AF16" s="1">
        <v>49.2</v>
      </c>
      <c r="AG16" s="1">
        <v>57.4</v>
      </c>
      <c r="AH16" s="1"/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42</v>
      </c>
      <c r="C17" s="1">
        <v>50</v>
      </c>
      <c r="D17" s="1">
        <v>211</v>
      </c>
      <c r="E17" s="1">
        <v>113</v>
      </c>
      <c r="F17" s="1">
        <v>136</v>
      </c>
      <c r="G17" s="8">
        <v>0.4</v>
      </c>
      <c r="H17" s="1">
        <v>60</v>
      </c>
      <c r="I17" s="1" t="s">
        <v>43</v>
      </c>
      <c r="J17" s="1"/>
      <c r="K17" s="1">
        <v>117</v>
      </c>
      <c r="L17" s="1">
        <f t="shared" si="3"/>
        <v>-4</v>
      </c>
      <c r="M17" s="1">
        <f t="shared" si="4"/>
        <v>113</v>
      </c>
      <c r="N17" s="1"/>
      <c r="O17" s="1">
        <v>60</v>
      </c>
      <c r="P17" s="1">
        <v>60</v>
      </c>
      <c r="Q17" s="1">
        <f t="shared" si="5"/>
        <v>22.6</v>
      </c>
      <c r="R17" s="5">
        <f t="shared" si="9"/>
        <v>60.400000000000034</v>
      </c>
      <c r="S17" s="5"/>
      <c r="T17" s="1"/>
      <c r="U17" s="1"/>
      <c r="V17" s="1">
        <f t="shared" si="6"/>
        <v>14</v>
      </c>
      <c r="W17" s="1">
        <f t="shared" si="7"/>
        <v>11.327433628318584</v>
      </c>
      <c r="X17" s="1">
        <v>25.6</v>
      </c>
      <c r="Y17" s="1">
        <v>24.2</v>
      </c>
      <c r="Z17" s="1">
        <v>22.6</v>
      </c>
      <c r="AA17" s="1">
        <v>22.6</v>
      </c>
      <c r="AB17" s="1">
        <v>28.4</v>
      </c>
      <c r="AC17" s="1">
        <v>22.8</v>
      </c>
      <c r="AD17" s="1">
        <v>16.399999999999999</v>
      </c>
      <c r="AE17" s="1">
        <v>22.8</v>
      </c>
      <c r="AF17" s="1">
        <v>35.200000000000003</v>
      </c>
      <c r="AG17" s="1">
        <v>10.4</v>
      </c>
      <c r="AH17" s="1"/>
      <c r="AI17" s="1">
        <f t="shared" si="8"/>
        <v>24.160000000000014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38</v>
      </c>
      <c r="C18" s="1">
        <v>144.52699999999999</v>
      </c>
      <c r="D18" s="1">
        <v>612.65200000000004</v>
      </c>
      <c r="E18" s="1">
        <v>329.56700000000001</v>
      </c>
      <c r="F18" s="1">
        <v>354.40499999999997</v>
      </c>
      <c r="G18" s="8">
        <v>1</v>
      </c>
      <c r="H18" s="1">
        <v>45</v>
      </c>
      <c r="I18" s="1" t="s">
        <v>43</v>
      </c>
      <c r="J18" s="1"/>
      <c r="K18" s="1">
        <v>306.89999999999998</v>
      </c>
      <c r="L18" s="1">
        <f t="shared" si="3"/>
        <v>22.66700000000003</v>
      </c>
      <c r="M18" s="1">
        <f t="shared" si="4"/>
        <v>329.56700000000001</v>
      </c>
      <c r="N18" s="1"/>
      <c r="O18" s="1">
        <v>200</v>
      </c>
      <c r="P18" s="1">
        <v>200</v>
      </c>
      <c r="Q18" s="1">
        <f t="shared" si="5"/>
        <v>65.913399999999996</v>
      </c>
      <c r="R18" s="5">
        <f t="shared" si="9"/>
        <v>168.38259999999991</v>
      </c>
      <c r="S18" s="5"/>
      <c r="T18" s="1"/>
      <c r="U18" s="1"/>
      <c r="V18" s="1">
        <f t="shared" si="6"/>
        <v>14</v>
      </c>
      <c r="W18" s="1">
        <f t="shared" si="7"/>
        <v>11.445396535454096</v>
      </c>
      <c r="X18" s="1">
        <v>77.592999999999989</v>
      </c>
      <c r="Y18" s="1">
        <v>71.2286</v>
      </c>
      <c r="Z18" s="1">
        <v>65.796399999999991</v>
      </c>
      <c r="AA18" s="1">
        <v>84.121200000000016</v>
      </c>
      <c r="AB18" s="1">
        <v>73.148200000000003</v>
      </c>
      <c r="AC18" s="1">
        <v>78.522800000000004</v>
      </c>
      <c r="AD18" s="1">
        <v>75.476799999999983</v>
      </c>
      <c r="AE18" s="1">
        <v>77.47499999999998</v>
      </c>
      <c r="AF18" s="1">
        <v>61.133000000000003</v>
      </c>
      <c r="AG18" s="1">
        <v>74.246000000000009</v>
      </c>
      <c r="AH18" s="1"/>
      <c r="AI18" s="1">
        <f t="shared" si="8"/>
        <v>168.38259999999991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54</v>
      </c>
      <c r="B19" s="10" t="s">
        <v>42</v>
      </c>
      <c r="C19" s="10"/>
      <c r="D19" s="10">
        <v>152</v>
      </c>
      <c r="E19" s="10">
        <v>152</v>
      </c>
      <c r="F19" s="10"/>
      <c r="G19" s="11">
        <v>0</v>
      </c>
      <c r="H19" s="10" t="e">
        <v>#N/A</v>
      </c>
      <c r="I19" s="10" t="s">
        <v>39</v>
      </c>
      <c r="J19" s="10"/>
      <c r="K19" s="10"/>
      <c r="L19" s="10">
        <f t="shared" si="3"/>
        <v>152</v>
      </c>
      <c r="M19" s="10">
        <f t="shared" si="4"/>
        <v>0</v>
      </c>
      <c r="N19" s="10">
        <v>152</v>
      </c>
      <c r="O19" s="10">
        <v>0</v>
      </c>
      <c r="P19" s="10"/>
      <c r="Q19" s="10">
        <f t="shared" si="5"/>
        <v>0</v>
      </c>
      <c r="R19" s="12"/>
      <c r="S19" s="12"/>
      <c r="T19" s="10"/>
      <c r="U19" s="10"/>
      <c r="V19" s="10" t="e">
        <f t="shared" si="6"/>
        <v>#DIV/0!</v>
      </c>
      <c r="W19" s="10" t="e">
        <f t="shared" si="7"/>
        <v>#DIV/0!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/>
      <c r="AI19" s="10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42</v>
      </c>
      <c r="C20" s="1">
        <v>123</v>
      </c>
      <c r="D20" s="1">
        <v>345</v>
      </c>
      <c r="E20" s="1">
        <v>427</v>
      </c>
      <c r="F20" s="1">
        <v>2</v>
      </c>
      <c r="G20" s="8">
        <v>0.12</v>
      </c>
      <c r="H20" s="1">
        <v>60</v>
      </c>
      <c r="I20" s="1" t="s">
        <v>43</v>
      </c>
      <c r="J20" s="1"/>
      <c r="K20" s="1">
        <v>303</v>
      </c>
      <c r="L20" s="1">
        <f t="shared" si="3"/>
        <v>124</v>
      </c>
      <c r="M20" s="1">
        <f t="shared" si="4"/>
        <v>275</v>
      </c>
      <c r="N20" s="1">
        <v>152</v>
      </c>
      <c r="O20" s="1">
        <v>250</v>
      </c>
      <c r="P20" s="1">
        <v>250</v>
      </c>
      <c r="Q20" s="1">
        <f t="shared" si="5"/>
        <v>55</v>
      </c>
      <c r="R20" s="5">
        <f t="shared" ref="R20:R26" si="10">14*Q20-P20-O20-F20</f>
        <v>268</v>
      </c>
      <c r="S20" s="5"/>
      <c r="T20" s="1"/>
      <c r="U20" s="1"/>
      <c r="V20" s="1">
        <f t="shared" si="6"/>
        <v>14</v>
      </c>
      <c r="W20" s="1">
        <f t="shared" si="7"/>
        <v>9.127272727272727</v>
      </c>
      <c r="X20" s="1">
        <v>52.6</v>
      </c>
      <c r="Y20" s="1">
        <v>39</v>
      </c>
      <c r="Z20" s="1">
        <v>47.2</v>
      </c>
      <c r="AA20" s="1">
        <v>46.6</v>
      </c>
      <c r="AB20" s="1">
        <v>57.4</v>
      </c>
      <c r="AC20" s="1">
        <v>61.4</v>
      </c>
      <c r="AD20" s="1">
        <v>12.6</v>
      </c>
      <c r="AE20" s="1">
        <v>53.4</v>
      </c>
      <c r="AF20" s="1">
        <v>58.2</v>
      </c>
      <c r="AG20" s="1">
        <v>44</v>
      </c>
      <c r="AH20" s="1"/>
      <c r="AI20" s="1">
        <f t="shared" ref="AI20:AI27" si="11">G20*R20</f>
        <v>32.159999999999997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42</v>
      </c>
      <c r="C21" s="1">
        <v>320</v>
      </c>
      <c r="D21" s="1">
        <v>3</v>
      </c>
      <c r="E21" s="1">
        <v>309</v>
      </c>
      <c r="F21" s="1">
        <v>4</v>
      </c>
      <c r="G21" s="8">
        <v>0.25</v>
      </c>
      <c r="H21" s="1">
        <v>120</v>
      </c>
      <c r="I21" s="1" t="s">
        <v>43</v>
      </c>
      <c r="J21" s="1"/>
      <c r="K21" s="1">
        <v>312</v>
      </c>
      <c r="L21" s="1">
        <f t="shared" si="3"/>
        <v>-3</v>
      </c>
      <c r="M21" s="1">
        <f t="shared" si="4"/>
        <v>309</v>
      </c>
      <c r="N21" s="1"/>
      <c r="O21" s="1">
        <v>260</v>
      </c>
      <c r="P21" s="1">
        <v>240</v>
      </c>
      <c r="Q21" s="1">
        <f t="shared" si="5"/>
        <v>61.8</v>
      </c>
      <c r="R21" s="5">
        <f t="shared" si="10"/>
        <v>361.19999999999993</v>
      </c>
      <c r="S21" s="5"/>
      <c r="T21" s="1"/>
      <c r="U21" s="1"/>
      <c r="V21" s="1">
        <f t="shared" si="6"/>
        <v>14</v>
      </c>
      <c r="W21" s="1">
        <f t="shared" si="7"/>
        <v>8.1553398058252426</v>
      </c>
      <c r="X21" s="1">
        <v>57.6</v>
      </c>
      <c r="Y21" s="1">
        <v>25.6</v>
      </c>
      <c r="Z21" s="1">
        <v>46.2</v>
      </c>
      <c r="AA21" s="1">
        <v>73</v>
      </c>
      <c r="AB21" s="1">
        <v>50.6</v>
      </c>
      <c r="AC21" s="1">
        <v>56.8</v>
      </c>
      <c r="AD21" s="1">
        <v>49.2</v>
      </c>
      <c r="AE21" s="1">
        <v>64</v>
      </c>
      <c r="AF21" s="1">
        <v>26.8</v>
      </c>
      <c r="AG21" s="1">
        <v>65.400000000000006</v>
      </c>
      <c r="AH21" s="1"/>
      <c r="AI21" s="1">
        <f t="shared" si="11"/>
        <v>90.299999999999983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42</v>
      </c>
      <c r="C22" s="1"/>
      <c r="D22" s="1"/>
      <c r="E22" s="1"/>
      <c r="F22" s="1"/>
      <c r="G22" s="8">
        <v>0.25</v>
      </c>
      <c r="H22" s="1">
        <v>120</v>
      </c>
      <c r="I22" s="1" t="s">
        <v>43</v>
      </c>
      <c r="J22" s="1"/>
      <c r="K22" s="1">
        <v>15</v>
      </c>
      <c r="L22" s="1">
        <f t="shared" si="3"/>
        <v>-15</v>
      </c>
      <c r="M22" s="1">
        <f t="shared" si="4"/>
        <v>0</v>
      </c>
      <c r="N22" s="1"/>
      <c r="O22" s="1">
        <v>52</v>
      </c>
      <c r="P22" s="1">
        <v>48</v>
      </c>
      <c r="Q22" s="1">
        <f t="shared" si="5"/>
        <v>0</v>
      </c>
      <c r="R22" s="5"/>
      <c r="S22" s="5"/>
      <c r="T22" s="1"/>
      <c r="U22" s="1"/>
      <c r="V22" s="1" t="e">
        <f t="shared" si="6"/>
        <v>#DIV/0!</v>
      </c>
      <c r="W22" s="1" t="e">
        <f t="shared" si="7"/>
        <v>#DIV/0!</v>
      </c>
      <c r="X22" s="1">
        <v>14.2</v>
      </c>
      <c r="Y22" s="1">
        <v>12.8</v>
      </c>
      <c r="Z22" s="1">
        <v>6.8</v>
      </c>
      <c r="AA22" s="1">
        <v>9.4</v>
      </c>
      <c r="AB22" s="1">
        <v>13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 t="s">
        <v>58</v>
      </c>
      <c r="AI22" s="1">
        <f t="shared" si="11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38</v>
      </c>
      <c r="C23" s="1">
        <v>30.134</v>
      </c>
      <c r="D23" s="1">
        <v>84.05</v>
      </c>
      <c r="E23" s="1">
        <v>79.680999999999997</v>
      </c>
      <c r="F23" s="1">
        <v>31.562000000000001</v>
      </c>
      <c r="G23" s="8">
        <v>1</v>
      </c>
      <c r="H23" s="1">
        <v>120</v>
      </c>
      <c r="I23" s="1" t="s">
        <v>43</v>
      </c>
      <c r="J23" s="1"/>
      <c r="K23" s="1">
        <v>27</v>
      </c>
      <c r="L23" s="1">
        <f t="shared" si="3"/>
        <v>52.680999999999997</v>
      </c>
      <c r="M23" s="1">
        <f t="shared" si="4"/>
        <v>27.673999999999999</v>
      </c>
      <c r="N23" s="1">
        <v>52.006999999999998</v>
      </c>
      <c r="O23" s="1">
        <v>0</v>
      </c>
      <c r="P23" s="1">
        <v>8</v>
      </c>
      <c r="Q23" s="1">
        <f t="shared" si="5"/>
        <v>5.5347999999999997</v>
      </c>
      <c r="R23" s="5">
        <f t="shared" si="10"/>
        <v>37.925200000000004</v>
      </c>
      <c r="S23" s="5"/>
      <c r="T23" s="1"/>
      <c r="U23" s="1"/>
      <c r="V23" s="1">
        <f t="shared" si="6"/>
        <v>14.000000000000002</v>
      </c>
      <c r="W23" s="1">
        <f t="shared" si="7"/>
        <v>7.1478644214786442</v>
      </c>
      <c r="X23" s="1">
        <v>4.4236000000000004</v>
      </c>
      <c r="Y23" s="1">
        <v>4.6758000000000006</v>
      </c>
      <c r="Z23" s="1">
        <v>4.3420000000000014</v>
      </c>
      <c r="AA23" s="1">
        <v>4.1029999999999998</v>
      </c>
      <c r="AB23" s="1">
        <v>4.3810000000000002</v>
      </c>
      <c r="AC23" s="1">
        <v>4.2796000000000003</v>
      </c>
      <c r="AD23" s="1">
        <v>2.8984000000000001</v>
      </c>
      <c r="AE23" s="1">
        <v>3.3149999999999999</v>
      </c>
      <c r="AF23" s="1">
        <v>5.9438000000000004</v>
      </c>
      <c r="AG23" s="1">
        <v>2.3660000000000001</v>
      </c>
      <c r="AH23" s="1"/>
      <c r="AI23" s="1">
        <f t="shared" si="11"/>
        <v>37.925200000000004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42</v>
      </c>
      <c r="C24" s="1">
        <v>71</v>
      </c>
      <c r="D24" s="1">
        <v>128</v>
      </c>
      <c r="E24" s="1">
        <v>198</v>
      </c>
      <c r="F24" s="1"/>
      <c r="G24" s="8">
        <v>0.4</v>
      </c>
      <c r="H24" s="1">
        <v>45</v>
      </c>
      <c r="I24" s="1" t="s">
        <v>43</v>
      </c>
      <c r="J24" s="1"/>
      <c r="K24" s="1">
        <v>235</v>
      </c>
      <c r="L24" s="1">
        <f t="shared" si="3"/>
        <v>-37</v>
      </c>
      <c r="M24" s="1">
        <f t="shared" si="4"/>
        <v>198</v>
      </c>
      <c r="N24" s="1"/>
      <c r="O24" s="1">
        <v>180</v>
      </c>
      <c r="P24" s="1">
        <v>170</v>
      </c>
      <c r="Q24" s="1">
        <f t="shared" si="5"/>
        <v>39.6</v>
      </c>
      <c r="R24" s="5">
        <f t="shared" si="10"/>
        <v>204.39999999999998</v>
      </c>
      <c r="S24" s="5"/>
      <c r="T24" s="1"/>
      <c r="U24" s="1"/>
      <c r="V24" s="1">
        <f t="shared" si="6"/>
        <v>13.999999999999998</v>
      </c>
      <c r="W24" s="1">
        <f t="shared" si="7"/>
        <v>8.8383838383838373</v>
      </c>
      <c r="X24" s="1">
        <v>38.6</v>
      </c>
      <c r="Y24" s="1">
        <v>26.4</v>
      </c>
      <c r="Z24" s="1">
        <v>42.2</v>
      </c>
      <c r="AA24" s="1">
        <v>41</v>
      </c>
      <c r="AB24" s="1">
        <v>32.200000000000003</v>
      </c>
      <c r="AC24" s="1">
        <v>47.2</v>
      </c>
      <c r="AD24" s="1">
        <v>29</v>
      </c>
      <c r="AE24" s="1">
        <v>47.4</v>
      </c>
      <c r="AF24" s="1">
        <v>38.6</v>
      </c>
      <c r="AG24" s="1">
        <v>43.4</v>
      </c>
      <c r="AH24" s="1"/>
      <c r="AI24" s="1">
        <f t="shared" si="11"/>
        <v>81.759999999999991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38</v>
      </c>
      <c r="C25" s="1">
        <v>109.995</v>
      </c>
      <c r="D25" s="1">
        <v>357.90600000000001</v>
      </c>
      <c r="E25" s="1">
        <v>162.696</v>
      </c>
      <c r="F25" s="1">
        <v>285.37099999999998</v>
      </c>
      <c r="G25" s="8">
        <v>1</v>
      </c>
      <c r="H25" s="1">
        <v>60</v>
      </c>
      <c r="I25" s="1" t="s">
        <v>43</v>
      </c>
      <c r="J25" s="1"/>
      <c r="K25" s="1">
        <v>163.9</v>
      </c>
      <c r="L25" s="1">
        <f t="shared" si="3"/>
        <v>-1.2040000000000077</v>
      </c>
      <c r="M25" s="1">
        <f t="shared" si="4"/>
        <v>162.696</v>
      </c>
      <c r="N25" s="1"/>
      <c r="O25" s="1">
        <v>0</v>
      </c>
      <c r="P25" s="1">
        <v>100</v>
      </c>
      <c r="Q25" s="1">
        <f t="shared" si="5"/>
        <v>32.539200000000001</v>
      </c>
      <c r="R25" s="5">
        <f t="shared" si="10"/>
        <v>70.177800000000047</v>
      </c>
      <c r="S25" s="5"/>
      <c r="T25" s="1"/>
      <c r="U25" s="1"/>
      <c r="V25" s="1">
        <f t="shared" si="6"/>
        <v>14</v>
      </c>
      <c r="W25" s="1">
        <f t="shared" si="7"/>
        <v>11.843284407729753</v>
      </c>
      <c r="X25" s="1">
        <v>35.8842</v>
      </c>
      <c r="Y25" s="1">
        <v>37.9206</v>
      </c>
      <c r="Z25" s="1">
        <v>20.790800000000001</v>
      </c>
      <c r="AA25" s="1">
        <v>37.610399999999998</v>
      </c>
      <c r="AB25" s="1">
        <v>35.351999999999997</v>
      </c>
      <c r="AC25" s="1">
        <v>33.281599999999997</v>
      </c>
      <c r="AD25" s="1">
        <v>36.027000000000001</v>
      </c>
      <c r="AE25" s="1">
        <v>34.110999999999997</v>
      </c>
      <c r="AF25" s="1">
        <v>35.488</v>
      </c>
      <c r="AG25" s="1">
        <v>37.961599999999997</v>
      </c>
      <c r="AH25" s="1"/>
      <c r="AI25" s="1">
        <f t="shared" si="11"/>
        <v>70.177800000000047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42</v>
      </c>
      <c r="C26" s="1">
        <v>93</v>
      </c>
      <c r="D26" s="1">
        <v>189</v>
      </c>
      <c r="E26" s="1">
        <v>151</v>
      </c>
      <c r="F26" s="1">
        <v>109</v>
      </c>
      <c r="G26" s="8">
        <v>0.22</v>
      </c>
      <c r="H26" s="1">
        <v>120</v>
      </c>
      <c r="I26" s="1" t="s">
        <v>43</v>
      </c>
      <c r="J26" s="1"/>
      <c r="K26" s="1">
        <v>153</v>
      </c>
      <c r="L26" s="1">
        <f t="shared" si="3"/>
        <v>-2</v>
      </c>
      <c r="M26" s="1">
        <f t="shared" si="4"/>
        <v>151</v>
      </c>
      <c r="N26" s="1"/>
      <c r="O26" s="1">
        <v>100</v>
      </c>
      <c r="P26" s="1">
        <v>100</v>
      </c>
      <c r="Q26" s="1">
        <f t="shared" si="5"/>
        <v>30.2</v>
      </c>
      <c r="R26" s="5">
        <f t="shared" si="10"/>
        <v>113.80000000000001</v>
      </c>
      <c r="S26" s="5"/>
      <c r="T26" s="1"/>
      <c r="U26" s="1"/>
      <c r="V26" s="1">
        <f t="shared" si="6"/>
        <v>14</v>
      </c>
      <c r="W26" s="1">
        <f t="shared" si="7"/>
        <v>10.231788079470199</v>
      </c>
      <c r="X26" s="1">
        <v>29.8</v>
      </c>
      <c r="Y26" s="1">
        <v>19.8</v>
      </c>
      <c r="Z26" s="1">
        <v>26.6</v>
      </c>
      <c r="AA26" s="1">
        <v>21.8</v>
      </c>
      <c r="AB26" s="1">
        <v>22.6</v>
      </c>
      <c r="AC26" s="1">
        <v>27.6</v>
      </c>
      <c r="AD26" s="1">
        <v>25</v>
      </c>
      <c r="AE26" s="1">
        <v>14.4</v>
      </c>
      <c r="AF26" s="1">
        <v>28</v>
      </c>
      <c r="AG26" s="1">
        <v>27.4</v>
      </c>
      <c r="AH26" s="1"/>
      <c r="AI26" s="1">
        <f t="shared" si="11"/>
        <v>25.036000000000001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42</v>
      </c>
      <c r="C27" s="1">
        <v>17</v>
      </c>
      <c r="D27" s="1"/>
      <c r="E27" s="1">
        <v>9</v>
      </c>
      <c r="F27" s="1">
        <v>2</v>
      </c>
      <c r="G27" s="8">
        <v>0.4</v>
      </c>
      <c r="H27" s="1">
        <v>60</v>
      </c>
      <c r="I27" s="1" t="s">
        <v>43</v>
      </c>
      <c r="J27" s="1"/>
      <c r="K27" s="1">
        <v>23</v>
      </c>
      <c r="L27" s="1">
        <f t="shared" si="3"/>
        <v>-14</v>
      </c>
      <c r="M27" s="1">
        <f t="shared" si="4"/>
        <v>9</v>
      </c>
      <c r="N27" s="1"/>
      <c r="O27" s="1">
        <v>22</v>
      </c>
      <c r="P27" s="1"/>
      <c r="Q27" s="1">
        <f t="shared" si="5"/>
        <v>1.8</v>
      </c>
      <c r="R27" s="5">
        <v>8</v>
      </c>
      <c r="S27" s="5"/>
      <c r="T27" s="1"/>
      <c r="U27" s="1"/>
      <c r="V27" s="1">
        <f t="shared" si="6"/>
        <v>17.777777777777779</v>
      </c>
      <c r="W27" s="1">
        <f t="shared" si="7"/>
        <v>13.333333333333332</v>
      </c>
      <c r="X27" s="1">
        <v>3.6</v>
      </c>
      <c r="Y27" s="1">
        <v>2.6</v>
      </c>
      <c r="Z27" s="1">
        <v>4.4000000000000004</v>
      </c>
      <c r="AA27" s="1">
        <v>5.2</v>
      </c>
      <c r="AB27" s="1">
        <v>6.4</v>
      </c>
      <c r="AC27" s="1">
        <v>4.4000000000000004</v>
      </c>
      <c r="AD27" s="1">
        <v>4.8</v>
      </c>
      <c r="AE27" s="1">
        <v>3</v>
      </c>
      <c r="AF27" s="1">
        <v>10.8</v>
      </c>
      <c r="AG27" s="1">
        <v>14.8</v>
      </c>
      <c r="AH27" s="1"/>
      <c r="AI27" s="1">
        <f t="shared" si="11"/>
        <v>3.2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64</v>
      </c>
      <c r="B28" s="10" t="s">
        <v>38</v>
      </c>
      <c r="C28" s="10"/>
      <c r="D28" s="10">
        <v>100.785</v>
      </c>
      <c r="E28" s="10">
        <v>100.785</v>
      </c>
      <c r="F28" s="10"/>
      <c r="G28" s="11">
        <v>0</v>
      </c>
      <c r="H28" s="10" t="e">
        <v>#N/A</v>
      </c>
      <c r="I28" s="10" t="s">
        <v>39</v>
      </c>
      <c r="J28" s="10"/>
      <c r="K28" s="10"/>
      <c r="L28" s="10">
        <f t="shared" si="3"/>
        <v>100.785</v>
      </c>
      <c r="M28" s="10">
        <f t="shared" si="4"/>
        <v>0</v>
      </c>
      <c r="N28" s="10">
        <v>100.785</v>
      </c>
      <c r="O28" s="10"/>
      <c r="P28" s="10"/>
      <c r="Q28" s="10">
        <f t="shared" si="5"/>
        <v>0</v>
      </c>
      <c r="R28" s="12"/>
      <c r="S28" s="12"/>
      <c r="T28" s="10"/>
      <c r="U28" s="10"/>
      <c r="V28" s="10" t="e">
        <f t="shared" si="6"/>
        <v>#DIV/0!</v>
      </c>
      <c r="W28" s="10" t="e">
        <f t="shared" si="7"/>
        <v>#DIV/0!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/>
      <c r="AI28" s="10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42</v>
      </c>
      <c r="C29" s="1">
        <v>67</v>
      </c>
      <c r="D29" s="1">
        <v>240</v>
      </c>
      <c r="E29" s="1">
        <v>242</v>
      </c>
      <c r="F29" s="1">
        <v>45</v>
      </c>
      <c r="G29" s="8">
        <v>0.09</v>
      </c>
      <c r="H29" s="1">
        <v>60</v>
      </c>
      <c r="I29" s="1" t="s">
        <v>43</v>
      </c>
      <c r="J29" s="1"/>
      <c r="K29" s="1">
        <v>98</v>
      </c>
      <c r="L29" s="1">
        <f t="shared" si="3"/>
        <v>144</v>
      </c>
      <c r="M29" s="1">
        <f t="shared" si="4"/>
        <v>82</v>
      </c>
      <c r="N29" s="1">
        <v>160</v>
      </c>
      <c r="O29" s="1">
        <v>100</v>
      </c>
      <c r="P29" s="1">
        <v>100</v>
      </c>
      <c r="Q29" s="1">
        <f t="shared" si="5"/>
        <v>16.399999999999999</v>
      </c>
      <c r="R29" s="5"/>
      <c r="S29" s="5"/>
      <c r="T29" s="1"/>
      <c r="U29" s="1"/>
      <c r="V29" s="1">
        <f t="shared" si="6"/>
        <v>14.939024390243905</v>
      </c>
      <c r="W29" s="1">
        <f t="shared" si="7"/>
        <v>14.939024390243905</v>
      </c>
      <c r="X29" s="1">
        <v>23.4</v>
      </c>
      <c r="Y29" s="1">
        <v>16.8</v>
      </c>
      <c r="Z29" s="1">
        <v>5.6</v>
      </c>
      <c r="AA29" s="1">
        <v>8.8000000000000007</v>
      </c>
      <c r="AB29" s="1">
        <v>27.2</v>
      </c>
      <c r="AC29" s="1">
        <v>9.6</v>
      </c>
      <c r="AD29" s="1">
        <v>1.4</v>
      </c>
      <c r="AE29" s="1">
        <v>9.6</v>
      </c>
      <c r="AF29" s="1">
        <v>12.8</v>
      </c>
      <c r="AG29" s="1">
        <v>12.4</v>
      </c>
      <c r="AH29" s="1"/>
      <c r="AI29" s="1">
        <f t="shared" ref="AI29:AI42" si="12">G29*R29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42</v>
      </c>
      <c r="C30" s="1">
        <v>101</v>
      </c>
      <c r="D30" s="1">
        <v>40</v>
      </c>
      <c r="E30" s="1">
        <v>57</v>
      </c>
      <c r="F30" s="1">
        <v>61</v>
      </c>
      <c r="G30" s="8">
        <v>0.09</v>
      </c>
      <c r="H30" s="1">
        <v>45</v>
      </c>
      <c r="I30" s="1" t="s">
        <v>43</v>
      </c>
      <c r="J30" s="1"/>
      <c r="K30" s="1">
        <v>70</v>
      </c>
      <c r="L30" s="1">
        <f t="shared" si="3"/>
        <v>-13</v>
      </c>
      <c r="M30" s="1">
        <f t="shared" si="4"/>
        <v>57</v>
      </c>
      <c r="N30" s="1"/>
      <c r="O30" s="1">
        <v>10</v>
      </c>
      <c r="P30" s="1">
        <v>40</v>
      </c>
      <c r="Q30" s="1">
        <f t="shared" si="5"/>
        <v>11.4</v>
      </c>
      <c r="R30" s="5">
        <f t="shared" ref="R30:R42" si="13">14*Q30-P30-O30-F30</f>
        <v>48.599999999999994</v>
      </c>
      <c r="S30" s="5"/>
      <c r="T30" s="1"/>
      <c r="U30" s="1"/>
      <c r="V30" s="1">
        <f t="shared" si="6"/>
        <v>13.999999999999998</v>
      </c>
      <c r="W30" s="1">
        <f t="shared" si="7"/>
        <v>9.7368421052631575</v>
      </c>
      <c r="X30" s="1">
        <v>9.1999999999999993</v>
      </c>
      <c r="Y30" s="1">
        <v>10.6</v>
      </c>
      <c r="Z30" s="1">
        <v>15.8</v>
      </c>
      <c r="AA30" s="1">
        <v>10.4</v>
      </c>
      <c r="AB30" s="1">
        <v>19.2</v>
      </c>
      <c r="AC30" s="1">
        <v>24.2</v>
      </c>
      <c r="AD30" s="1">
        <v>1.6</v>
      </c>
      <c r="AE30" s="1">
        <v>7.6</v>
      </c>
      <c r="AF30" s="1">
        <v>21.2</v>
      </c>
      <c r="AG30" s="1">
        <v>1.6</v>
      </c>
      <c r="AH30" s="1"/>
      <c r="AI30" s="1">
        <f t="shared" si="12"/>
        <v>4.3739999999999997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42</v>
      </c>
      <c r="C31" s="1">
        <v>33</v>
      </c>
      <c r="D31" s="1">
        <v>268</v>
      </c>
      <c r="E31" s="1">
        <v>110</v>
      </c>
      <c r="F31" s="1">
        <v>158</v>
      </c>
      <c r="G31" s="8">
        <v>0.4</v>
      </c>
      <c r="H31" s="1" t="e">
        <v>#N/A</v>
      </c>
      <c r="I31" s="1" t="s">
        <v>43</v>
      </c>
      <c r="J31" s="1"/>
      <c r="K31" s="1">
        <v>120</v>
      </c>
      <c r="L31" s="1">
        <f t="shared" si="3"/>
        <v>-10</v>
      </c>
      <c r="M31" s="1">
        <f t="shared" si="4"/>
        <v>110</v>
      </c>
      <c r="N31" s="1"/>
      <c r="O31" s="1">
        <v>100</v>
      </c>
      <c r="P31" s="1">
        <v>100</v>
      </c>
      <c r="Q31" s="1">
        <f t="shared" si="5"/>
        <v>22</v>
      </c>
      <c r="R31" s="5"/>
      <c r="S31" s="5"/>
      <c r="T31" s="1"/>
      <c r="U31" s="1"/>
      <c r="V31" s="1">
        <f t="shared" si="6"/>
        <v>16.272727272727273</v>
      </c>
      <c r="W31" s="1">
        <f t="shared" si="7"/>
        <v>16.272727272727273</v>
      </c>
      <c r="X31" s="1">
        <v>34</v>
      </c>
      <c r="Y31" s="1">
        <v>31</v>
      </c>
      <c r="Z31" s="1">
        <v>27.4</v>
      </c>
      <c r="AA31" s="1">
        <v>25.2</v>
      </c>
      <c r="AB31" s="1">
        <v>29.6</v>
      </c>
      <c r="AC31" s="1">
        <v>32.4</v>
      </c>
      <c r="AD31" s="1">
        <v>19.8</v>
      </c>
      <c r="AE31" s="1">
        <v>35.799999999999997</v>
      </c>
      <c r="AF31" s="1">
        <v>45.8</v>
      </c>
      <c r="AG31" s="1">
        <v>7</v>
      </c>
      <c r="AH31" s="1"/>
      <c r="AI31" s="1">
        <f t="shared" si="12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42</v>
      </c>
      <c r="C32" s="1">
        <v>8</v>
      </c>
      <c r="D32" s="1">
        <v>48</v>
      </c>
      <c r="E32" s="1">
        <v>24</v>
      </c>
      <c r="F32" s="1">
        <v>25</v>
      </c>
      <c r="G32" s="8">
        <v>0.15</v>
      </c>
      <c r="H32" s="1">
        <v>45</v>
      </c>
      <c r="I32" s="1" t="s">
        <v>43</v>
      </c>
      <c r="J32" s="1"/>
      <c r="K32" s="1">
        <v>66</v>
      </c>
      <c r="L32" s="1">
        <f t="shared" si="3"/>
        <v>-42</v>
      </c>
      <c r="M32" s="1">
        <f t="shared" si="4"/>
        <v>24</v>
      </c>
      <c r="N32" s="1"/>
      <c r="O32" s="1">
        <v>100</v>
      </c>
      <c r="P32" s="1">
        <v>100</v>
      </c>
      <c r="Q32" s="1">
        <f t="shared" si="5"/>
        <v>4.8</v>
      </c>
      <c r="R32" s="5"/>
      <c r="S32" s="5"/>
      <c r="T32" s="1"/>
      <c r="U32" s="1"/>
      <c r="V32" s="1">
        <f t="shared" si="6"/>
        <v>46.875</v>
      </c>
      <c r="W32" s="1">
        <f t="shared" si="7"/>
        <v>46.875</v>
      </c>
      <c r="X32" s="1">
        <v>17.399999999999999</v>
      </c>
      <c r="Y32" s="1">
        <v>8.4</v>
      </c>
      <c r="Z32" s="1">
        <v>10.8</v>
      </c>
      <c r="AA32" s="1">
        <v>9.8000000000000007</v>
      </c>
      <c r="AB32" s="1">
        <v>14</v>
      </c>
      <c r="AC32" s="1">
        <v>12.2</v>
      </c>
      <c r="AD32" s="1">
        <v>6.6</v>
      </c>
      <c r="AE32" s="1">
        <v>11.8</v>
      </c>
      <c r="AF32" s="1">
        <v>13.6</v>
      </c>
      <c r="AG32" s="1">
        <v>11.2</v>
      </c>
      <c r="AH32" s="1"/>
      <c r="AI32" s="1">
        <f t="shared" si="12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38</v>
      </c>
      <c r="C33" s="1">
        <v>30.821000000000002</v>
      </c>
      <c r="D33" s="1">
        <v>1148.249</v>
      </c>
      <c r="E33" s="1">
        <v>838.70600000000002</v>
      </c>
      <c r="F33" s="1">
        <v>282.71800000000002</v>
      </c>
      <c r="G33" s="8">
        <v>1</v>
      </c>
      <c r="H33" s="1">
        <v>45</v>
      </c>
      <c r="I33" s="1" t="s">
        <v>43</v>
      </c>
      <c r="J33" s="1"/>
      <c r="K33" s="1">
        <v>292.8</v>
      </c>
      <c r="L33" s="1">
        <f t="shared" si="3"/>
        <v>545.90599999999995</v>
      </c>
      <c r="M33" s="1">
        <f t="shared" si="4"/>
        <v>291.08600000000001</v>
      </c>
      <c r="N33" s="1">
        <v>547.62</v>
      </c>
      <c r="O33" s="1">
        <v>80</v>
      </c>
      <c r="P33" s="1">
        <v>120</v>
      </c>
      <c r="Q33" s="1">
        <f t="shared" si="5"/>
        <v>58.217200000000005</v>
      </c>
      <c r="R33" s="5">
        <f t="shared" si="13"/>
        <v>332.32280000000009</v>
      </c>
      <c r="S33" s="5"/>
      <c r="T33" s="1"/>
      <c r="U33" s="1"/>
      <c r="V33" s="1">
        <f t="shared" si="6"/>
        <v>14</v>
      </c>
      <c r="W33" s="1">
        <f t="shared" si="7"/>
        <v>8.2916732512041111</v>
      </c>
      <c r="X33" s="1">
        <v>51.249600000000008</v>
      </c>
      <c r="Y33" s="1">
        <v>53.863799999999991</v>
      </c>
      <c r="Z33" s="1">
        <v>39.744600000000013</v>
      </c>
      <c r="AA33" s="1">
        <v>52.104599999999991</v>
      </c>
      <c r="AB33" s="1">
        <v>60.456800000000001</v>
      </c>
      <c r="AC33" s="1">
        <v>36.925400000000003</v>
      </c>
      <c r="AD33" s="1">
        <v>39.936999999999998</v>
      </c>
      <c r="AE33" s="1">
        <v>76.018799999999999</v>
      </c>
      <c r="AF33" s="1">
        <v>61.845799999999997</v>
      </c>
      <c r="AG33" s="1">
        <v>60.035600000000002</v>
      </c>
      <c r="AH33" s="1"/>
      <c r="AI33" s="1">
        <f t="shared" si="12"/>
        <v>332.32280000000009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42</v>
      </c>
      <c r="C34" s="1">
        <v>24</v>
      </c>
      <c r="D34" s="1">
        <v>48</v>
      </c>
      <c r="E34" s="1">
        <v>34</v>
      </c>
      <c r="F34" s="1">
        <v>32</v>
      </c>
      <c r="G34" s="8">
        <v>0.4</v>
      </c>
      <c r="H34" s="1" t="e">
        <v>#N/A</v>
      </c>
      <c r="I34" s="1" t="s">
        <v>43</v>
      </c>
      <c r="J34" s="1"/>
      <c r="K34" s="1">
        <v>33</v>
      </c>
      <c r="L34" s="1">
        <f t="shared" si="3"/>
        <v>1</v>
      </c>
      <c r="M34" s="1">
        <f t="shared" si="4"/>
        <v>34</v>
      </c>
      <c r="N34" s="1"/>
      <c r="O34" s="1">
        <v>8</v>
      </c>
      <c r="P34" s="1">
        <v>32</v>
      </c>
      <c r="Q34" s="1">
        <f t="shared" si="5"/>
        <v>6.8</v>
      </c>
      <c r="R34" s="5">
        <f t="shared" si="13"/>
        <v>23.200000000000003</v>
      </c>
      <c r="S34" s="5"/>
      <c r="T34" s="1"/>
      <c r="U34" s="1"/>
      <c r="V34" s="1">
        <f t="shared" si="6"/>
        <v>14</v>
      </c>
      <c r="W34" s="1">
        <f t="shared" si="7"/>
        <v>10.588235294117647</v>
      </c>
      <c r="X34" s="1">
        <v>5.6</v>
      </c>
      <c r="Y34" s="1">
        <v>7.4</v>
      </c>
      <c r="Z34" s="1">
        <v>1.2</v>
      </c>
      <c r="AA34" s="1">
        <v>5.6</v>
      </c>
      <c r="AB34" s="1">
        <v>8.8000000000000007</v>
      </c>
      <c r="AC34" s="1">
        <v>7</v>
      </c>
      <c r="AD34" s="1">
        <v>3.2</v>
      </c>
      <c r="AE34" s="1">
        <v>9.8000000000000007</v>
      </c>
      <c r="AF34" s="1">
        <v>10.6</v>
      </c>
      <c r="AG34" s="1">
        <v>8.1999999999999993</v>
      </c>
      <c r="AH34" s="1"/>
      <c r="AI34" s="1">
        <f t="shared" si="12"/>
        <v>9.2800000000000011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42</v>
      </c>
      <c r="C35" s="1">
        <v>60</v>
      </c>
      <c r="D35" s="1"/>
      <c r="E35" s="1">
        <v>32</v>
      </c>
      <c r="F35" s="1">
        <v>17</v>
      </c>
      <c r="G35" s="8">
        <v>0.4</v>
      </c>
      <c r="H35" s="1">
        <v>60</v>
      </c>
      <c r="I35" s="1" t="s">
        <v>43</v>
      </c>
      <c r="J35" s="1"/>
      <c r="K35" s="1">
        <v>35</v>
      </c>
      <c r="L35" s="1">
        <f t="shared" si="3"/>
        <v>-3</v>
      </c>
      <c r="M35" s="1">
        <f t="shared" si="4"/>
        <v>32</v>
      </c>
      <c r="N35" s="1"/>
      <c r="O35" s="1">
        <v>40</v>
      </c>
      <c r="P35" s="1">
        <v>40</v>
      </c>
      <c r="Q35" s="1">
        <f t="shared" si="5"/>
        <v>6.4</v>
      </c>
      <c r="R35" s="5"/>
      <c r="S35" s="5"/>
      <c r="T35" s="1"/>
      <c r="U35" s="1"/>
      <c r="V35" s="1">
        <f t="shared" si="6"/>
        <v>15.15625</v>
      </c>
      <c r="W35" s="1">
        <f t="shared" si="7"/>
        <v>15.15625</v>
      </c>
      <c r="X35" s="1">
        <v>8.4</v>
      </c>
      <c r="Y35" s="1">
        <v>5</v>
      </c>
      <c r="Z35" s="1">
        <v>8.4</v>
      </c>
      <c r="AA35" s="1">
        <v>6</v>
      </c>
      <c r="AB35" s="1">
        <v>4.4000000000000004</v>
      </c>
      <c r="AC35" s="1">
        <v>12</v>
      </c>
      <c r="AD35" s="1">
        <v>6.8</v>
      </c>
      <c r="AE35" s="1">
        <v>4</v>
      </c>
      <c r="AF35" s="1">
        <v>7.2</v>
      </c>
      <c r="AG35" s="1">
        <v>12</v>
      </c>
      <c r="AH35" s="1"/>
      <c r="AI35" s="1">
        <f t="shared" si="12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42</v>
      </c>
      <c r="C36" s="1">
        <v>343</v>
      </c>
      <c r="D36" s="1">
        <v>301</v>
      </c>
      <c r="E36" s="1">
        <v>488</v>
      </c>
      <c r="F36" s="1">
        <v>89</v>
      </c>
      <c r="G36" s="8">
        <v>0.4</v>
      </c>
      <c r="H36" s="1">
        <v>60</v>
      </c>
      <c r="I36" s="1" t="s">
        <v>43</v>
      </c>
      <c r="J36" s="1"/>
      <c r="K36" s="1">
        <v>486</v>
      </c>
      <c r="L36" s="1">
        <f t="shared" si="3"/>
        <v>2</v>
      </c>
      <c r="M36" s="1">
        <f t="shared" si="4"/>
        <v>488</v>
      </c>
      <c r="N36" s="1"/>
      <c r="O36" s="1">
        <v>330</v>
      </c>
      <c r="P36" s="1">
        <v>320</v>
      </c>
      <c r="Q36" s="1">
        <f t="shared" si="5"/>
        <v>97.6</v>
      </c>
      <c r="R36" s="5">
        <f t="shared" si="13"/>
        <v>627.39999999999986</v>
      </c>
      <c r="S36" s="5"/>
      <c r="T36" s="1"/>
      <c r="U36" s="1"/>
      <c r="V36" s="1">
        <f t="shared" si="6"/>
        <v>14</v>
      </c>
      <c r="W36" s="1">
        <f t="shared" si="7"/>
        <v>7.5717213114754101</v>
      </c>
      <c r="X36" s="1">
        <v>87</v>
      </c>
      <c r="Y36" s="1">
        <v>70.2</v>
      </c>
      <c r="Z36" s="1">
        <v>94.8</v>
      </c>
      <c r="AA36" s="1">
        <v>76.2</v>
      </c>
      <c r="AB36" s="1">
        <v>78</v>
      </c>
      <c r="AC36" s="1">
        <v>85.4</v>
      </c>
      <c r="AD36" s="1">
        <v>87.6</v>
      </c>
      <c r="AE36" s="1">
        <v>86</v>
      </c>
      <c r="AF36" s="1">
        <v>97.4</v>
      </c>
      <c r="AG36" s="1">
        <v>109.6</v>
      </c>
      <c r="AH36" s="1"/>
      <c r="AI36" s="1">
        <f t="shared" si="12"/>
        <v>250.95999999999995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42</v>
      </c>
      <c r="C37" s="1">
        <v>148</v>
      </c>
      <c r="D37" s="1">
        <v>304</v>
      </c>
      <c r="E37" s="1">
        <v>446</v>
      </c>
      <c r="F37" s="1">
        <v>2</v>
      </c>
      <c r="G37" s="8">
        <v>0.4</v>
      </c>
      <c r="H37" s="1">
        <v>60</v>
      </c>
      <c r="I37" s="1" t="s">
        <v>43</v>
      </c>
      <c r="J37" s="1"/>
      <c r="K37" s="1">
        <v>368</v>
      </c>
      <c r="L37" s="1">
        <f t="shared" si="3"/>
        <v>78</v>
      </c>
      <c r="M37" s="1">
        <f t="shared" si="4"/>
        <v>310</v>
      </c>
      <c r="N37" s="1">
        <v>136</v>
      </c>
      <c r="O37" s="1">
        <v>130</v>
      </c>
      <c r="P37" s="1">
        <v>120</v>
      </c>
      <c r="Q37" s="1">
        <f t="shared" si="5"/>
        <v>62</v>
      </c>
      <c r="R37" s="5">
        <f>13*Q37-P37-O37-F37</f>
        <v>554</v>
      </c>
      <c r="S37" s="5"/>
      <c r="T37" s="1"/>
      <c r="U37" s="1"/>
      <c r="V37" s="1">
        <f t="shared" si="6"/>
        <v>13</v>
      </c>
      <c r="W37" s="1">
        <f t="shared" si="7"/>
        <v>4.064516129032258</v>
      </c>
      <c r="X37" s="1">
        <v>35</v>
      </c>
      <c r="Y37" s="1">
        <v>33.799999999999997</v>
      </c>
      <c r="Z37" s="1">
        <v>41</v>
      </c>
      <c r="AA37" s="1">
        <v>22</v>
      </c>
      <c r="AB37" s="1">
        <v>38.799999999999997</v>
      </c>
      <c r="AC37" s="1">
        <v>33.4</v>
      </c>
      <c r="AD37" s="1">
        <v>59.8</v>
      </c>
      <c r="AE37" s="1">
        <v>56.6</v>
      </c>
      <c r="AF37" s="1">
        <v>52</v>
      </c>
      <c r="AG37" s="1">
        <v>91.2</v>
      </c>
      <c r="AH37" s="1"/>
      <c r="AI37" s="1">
        <f t="shared" si="12"/>
        <v>221.60000000000002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42</v>
      </c>
      <c r="C38" s="1">
        <v>207</v>
      </c>
      <c r="D38" s="1">
        <v>414</v>
      </c>
      <c r="E38" s="1">
        <v>498</v>
      </c>
      <c r="F38" s="1">
        <v>55</v>
      </c>
      <c r="G38" s="8">
        <v>0.4</v>
      </c>
      <c r="H38" s="1">
        <v>60</v>
      </c>
      <c r="I38" s="1" t="s">
        <v>43</v>
      </c>
      <c r="J38" s="1"/>
      <c r="K38" s="1">
        <v>504</v>
      </c>
      <c r="L38" s="1">
        <f t="shared" ref="L38:L69" si="14">E38-K38</f>
        <v>-6</v>
      </c>
      <c r="M38" s="1">
        <f t="shared" ref="M38:M69" si="15">E38-N38</f>
        <v>498</v>
      </c>
      <c r="N38" s="1"/>
      <c r="O38" s="1">
        <v>330</v>
      </c>
      <c r="P38" s="1">
        <v>320</v>
      </c>
      <c r="Q38" s="1">
        <f t="shared" ref="Q38:Q69" si="16">M38/5</f>
        <v>99.6</v>
      </c>
      <c r="R38" s="5">
        <f t="shared" si="13"/>
        <v>689.39999999999986</v>
      </c>
      <c r="S38" s="5"/>
      <c r="T38" s="1"/>
      <c r="U38" s="1"/>
      <c r="V38" s="1">
        <f t="shared" ref="V38:V69" si="17">(F38+O38+P38+R38)/Q38</f>
        <v>14</v>
      </c>
      <c r="W38" s="1">
        <f t="shared" ref="W38:W69" si="18">(F38+O38+P38)/Q38</f>
        <v>7.0783132530120483</v>
      </c>
      <c r="X38" s="1">
        <v>81.8</v>
      </c>
      <c r="Y38" s="1">
        <v>67.400000000000006</v>
      </c>
      <c r="Z38" s="1">
        <v>78.599999999999994</v>
      </c>
      <c r="AA38" s="1">
        <v>66.8</v>
      </c>
      <c r="AB38" s="1">
        <v>78.2</v>
      </c>
      <c r="AC38" s="1">
        <v>91.8</v>
      </c>
      <c r="AD38" s="1">
        <v>70.8</v>
      </c>
      <c r="AE38" s="1">
        <v>76.2</v>
      </c>
      <c r="AF38" s="1">
        <v>84.6</v>
      </c>
      <c r="AG38" s="1">
        <v>101.4</v>
      </c>
      <c r="AH38" s="1"/>
      <c r="AI38" s="1">
        <f t="shared" si="12"/>
        <v>275.75999999999993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42</v>
      </c>
      <c r="C39" s="1"/>
      <c r="D39" s="1">
        <v>100</v>
      </c>
      <c r="E39" s="1">
        <v>3</v>
      </c>
      <c r="F39" s="1">
        <v>66</v>
      </c>
      <c r="G39" s="8">
        <v>0.1</v>
      </c>
      <c r="H39" s="1">
        <v>45</v>
      </c>
      <c r="I39" s="1" t="s">
        <v>43</v>
      </c>
      <c r="J39" s="1"/>
      <c r="K39" s="1">
        <v>54</v>
      </c>
      <c r="L39" s="1">
        <f t="shared" si="14"/>
        <v>-51</v>
      </c>
      <c r="M39" s="1">
        <f t="shared" si="15"/>
        <v>3</v>
      </c>
      <c r="N39" s="1"/>
      <c r="O39" s="1">
        <v>30</v>
      </c>
      <c r="P39" s="1">
        <v>20</v>
      </c>
      <c r="Q39" s="1">
        <f t="shared" si="16"/>
        <v>0.6</v>
      </c>
      <c r="R39" s="5"/>
      <c r="S39" s="5"/>
      <c r="T39" s="1"/>
      <c r="U39" s="1"/>
      <c r="V39" s="1">
        <f t="shared" si="17"/>
        <v>193.33333333333334</v>
      </c>
      <c r="W39" s="1">
        <f t="shared" si="18"/>
        <v>193.33333333333334</v>
      </c>
      <c r="X39" s="1">
        <v>-1.6</v>
      </c>
      <c r="Y39" s="1">
        <v>14.8</v>
      </c>
      <c r="Z39" s="1">
        <v>26</v>
      </c>
      <c r="AA39" s="1">
        <v>13.8</v>
      </c>
      <c r="AB39" s="1">
        <v>15.8</v>
      </c>
      <c r="AC39" s="1">
        <v>25.8</v>
      </c>
      <c r="AD39" s="1">
        <v>7.2</v>
      </c>
      <c r="AE39" s="1">
        <v>8.8000000000000007</v>
      </c>
      <c r="AF39" s="1">
        <v>38.799999999999997</v>
      </c>
      <c r="AG39" s="1">
        <v>7.8</v>
      </c>
      <c r="AH39" s="1"/>
      <c r="AI39" s="1">
        <f t="shared" si="12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42</v>
      </c>
      <c r="C40" s="1"/>
      <c r="D40" s="1">
        <v>448</v>
      </c>
      <c r="E40" s="1">
        <v>97</v>
      </c>
      <c r="F40" s="1">
        <v>333</v>
      </c>
      <c r="G40" s="8">
        <v>0.1</v>
      </c>
      <c r="H40" s="1">
        <v>60</v>
      </c>
      <c r="I40" s="1" t="s">
        <v>43</v>
      </c>
      <c r="J40" s="1"/>
      <c r="K40" s="1">
        <v>135</v>
      </c>
      <c r="L40" s="1">
        <f t="shared" si="14"/>
        <v>-38</v>
      </c>
      <c r="M40" s="1">
        <f t="shared" si="15"/>
        <v>97</v>
      </c>
      <c r="N40" s="1"/>
      <c r="O40" s="1">
        <v>0</v>
      </c>
      <c r="P40" s="1"/>
      <c r="Q40" s="1">
        <f t="shared" si="16"/>
        <v>19.399999999999999</v>
      </c>
      <c r="R40" s="5"/>
      <c r="S40" s="5"/>
      <c r="T40" s="1"/>
      <c r="U40" s="1"/>
      <c r="V40" s="1">
        <f t="shared" si="17"/>
        <v>17.16494845360825</v>
      </c>
      <c r="W40" s="1">
        <f t="shared" si="18"/>
        <v>17.16494845360825</v>
      </c>
      <c r="X40" s="1">
        <v>30.2</v>
      </c>
      <c r="Y40" s="1">
        <v>39.4</v>
      </c>
      <c r="Z40" s="1">
        <v>8.4</v>
      </c>
      <c r="AA40" s="1">
        <v>27.4</v>
      </c>
      <c r="AB40" s="1">
        <v>49.4</v>
      </c>
      <c r="AC40" s="1">
        <v>9.6</v>
      </c>
      <c r="AD40" s="1">
        <v>22.8</v>
      </c>
      <c r="AE40" s="1">
        <v>53.2</v>
      </c>
      <c r="AF40" s="1">
        <v>22.6</v>
      </c>
      <c r="AG40" s="1">
        <v>32.4</v>
      </c>
      <c r="AH40" s="1"/>
      <c r="AI40" s="1">
        <f t="shared" si="12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42</v>
      </c>
      <c r="C41" s="1"/>
      <c r="D41" s="1">
        <v>600</v>
      </c>
      <c r="E41" s="1">
        <v>226</v>
      </c>
      <c r="F41" s="1">
        <v>346</v>
      </c>
      <c r="G41" s="8">
        <v>0.1</v>
      </c>
      <c r="H41" s="1">
        <v>60</v>
      </c>
      <c r="I41" s="1" t="s">
        <v>43</v>
      </c>
      <c r="J41" s="1"/>
      <c r="K41" s="1">
        <v>114</v>
      </c>
      <c r="L41" s="1">
        <f t="shared" si="14"/>
        <v>112</v>
      </c>
      <c r="M41" s="1">
        <f t="shared" si="15"/>
        <v>76</v>
      </c>
      <c r="N41" s="1">
        <v>150</v>
      </c>
      <c r="O41" s="1">
        <v>0</v>
      </c>
      <c r="P41" s="1"/>
      <c r="Q41" s="1">
        <f t="shared" si="16"/>
        <v>15.2</v>
      </c>
      <c r="R41" s="5"/>
      <c r="S41" s="5"/>
      <c r="T41" s="1"/>
      <c r="U41" s="1"/>
      <c r="V41" s="1">
        <f t="shared" si="17"/>
        <v>22.763157894736842</v>
      </c>
      <c r="W41" s="1">
        <f t="shared" si="18"/>
        <v>22.763157894736842</v>
      </c>
      <c r="X41" s="1">
        <v>20.8</v>
      </c>
      <c r="Y41" s="1">
        <v>38.6</v>
      </c>
      <c r="Z41" s="1">
        <v>13.6</v>
      </c>
      <c r="AA41" s="1">
        <v>25.8</v>
      </c>
      <c r="AB41" s="1">
        <v>40.6</v>
      </c>
      <c r="AC41" s="1">
        <v>-0.6</v>
      </c>
      <c r="AD41" s="1">
        <v>32.200000000000003</v>
      </c>
      <c r="AE41" s="1">
        <v>57.4</v>
      </c>
      <c r="AF41" s="1">
        <v>11.2</v>
      </c>
      <c r="AG41" s="1">
        <v>34.799999999999997</v>
      </c>
      <c r="AH41" s="1"/>
      <c r="AI41" s="1">
        <f t="shared" si="12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42</v>
      </c>
      <c r="C42" s="1">
        <v>210</v>
      </c>
      <c r="D42" s="1"/>
      <c r="E42" s="1">
        <v>83</v>
      </c>
      <c r="F42" s="1">
        <v>109</v>
      </c>
      <c r="G42" s="8">
        <v>0.1</v>
      </c>
      <c r="H42" s="1">
        <v>45</v>
      </c>
      <c r="I42" s="1" t="s">
        <v>43</v>
      </c>
      <c r="J42" s="1"/>
      <c r="K42" s="1">
        <v>87</v>
      </c>
      <c r="L42" s="1">
        <f t="shared" si="14"/>
        <v>-4</v>
      </c>
      <c r="M42" s="1">
        <f t="shared" si="15"/>
        <v>83</v>
      </c>
      <c r="N42" s="1"/>
      <c r="O42" s="1">
        <v>30</v>
      </c>
      <c r="P42" s="1">
        <v>20</v>
      </c>
      <c r="Q42" s="1">
        <f t="shared" si="16"/>
        <v>16.600000000000001</v>
      </c>
      <c r="R42" s="5">
        <f t="shared" si="13"/>
        <v>73.400000000000034</v>
      </c>
      <c r="S42" s="5"/>
      <c r="T42" s="1"/>
      <c r="U42" s="1"/>
      <c r="V42" s="1">
        <f t="shared" si="17"/>
        <v>14</v>
      </c>
      <c r="W42" s="1">
        <f t="shared" si="18"/>
        <v>9.5783132530120465</v>
      </c>
      <c r="X42" s="1">
        <v>14.8</v>
      </c>
      <c r="Y42" s="1">
        <v>8</v>
      </c>
      <c r="Z42" s="1">
        <v>23.4</v>
      </c>
      <c r="AA42" s="1">
        <v>12.2</v>
      </c>
      <c r="AB42" s="1">
        <v>22.8</v>
      </c>
      <c r="AC42" s="1">
        <v>14.6</v>
      </c>
      <c r="AD42" s="1">
        <v>3.2</v>
      </c>
      <c r="AE42" s="1">
        <v>6.8</v>
      </c>
      <c r="AF42" s="1">
        <v>23.4</v>
      </c>
      <c r="AG42" s="1">
        <v>8</v>
      </c>
      <c r="AH42" s="1"/>
      <c r="AI42" s="1">
        <f t="shared" si="12"/>
        <v>7.3400000000000034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0" t="s">
        <v>79</v>
      </c>
      <c r="B43" s="10" t="s">
        <v>38</v>
      </c>
      <c r="C43" s="10"/>
      <c r="D43" s="10">
        <v>181.89</v>
      </c>
      <c r="E43" s="10">
        <v>181.89</v>
      </c>
      <c r="F43" s="10"/>
      <c r="G43" s="11">
        <v>0</v>
      </c>
      <c r="H43" s="10" t="e">
        <v>#N/A</v>
      </c>
      <c r="I43" s="10" t="s">
        <v>39</v>
      </c>
      <c r="J43" s="10"/>
      <c r="K43" s="10"/>
      <c r="L43" s="10">
        <f t="shared" si="14"/>
        <v>181.89</v>
      </c>
      <c r="M43" s="10">
        <f t="shared" si="15"/>
        <v>0</v>
      </c>
      <c r="N43" s="10">
        <v>181.89</v>
      </c>
      <c r="O43" s="10"/>
      <c r="P43" s="10"/>
      <c r="Q43" s="10">
        <f t="shared" si="16"/>
        <v>0</v>
      </c>
      <c r="R43" s="12"/>
      <c r="S43" s="12"/>
      <c r="T43" s="10"/>
      <c r="U43" s="10"/>
      <c r="V43" s="10" t="e">
        <f t="shared" si="17"/>
        <v>#DIV/0!</v>
      </c>
      <c r="W43" s="10" t="e">
        <f t="shared" si="18"/>
        <v>#DIV/0!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/>
      <c r="AI43" s="10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42</v>
      </c>
      <c r="C44" s="1">
        <v>278</v>
      </c>
      <c r="D44" s="1">
        <v>345</v>
      </c>
      <c r="E44" s="1">
        <v>494</v>
      </c>
      <c r="F44" s="1">
        <v>86</v>
      </c>
      <c r="G44" s="8">
        <v>0.4</v>
      </c>
      <c r="H44" s="1">
        <v>45</v>
      </c>
      <c r="I44" s="1" t="s">
        <v>43</v>
      </c>
      <c r="J44" s="1"/>
      <c r="K44" s="1">
        <v>319</v>
      </c>
      <c r="L44" s="1">
        <f t="shared" si="14"/>
        <v>175</v>
      </c>
      <c r="M44" s="1">
        <f t="shared" si="15"/>
        <v>314</v>
      </c>
      <c r="N44" s="1">
        <v>180</v>
      </c>
      <c r="O44" s="1">
        <v>150</v>
      </c>
      <c r="P44" s="1">
        <v>150</v>
      </c>
      <c r="Q44" s="1">
        <f t="shared" si="16"/>
        <v>62.8</v>
      </c>
      <c r="R44" s="5">
        <f t="shared" ref="R44:R67" si="19">14*Q44-P44-O44-F44</f>
        <v>493.19999999999993</v>
      </c>
      <c r="S44" s="5"/>
      <c r="T44" s="1"/>
      <c r="U44" s="1"/>
      <c r="V44" s="1">
        <f t="shared" si="17"/>
        <v>14</v>
      </c>
      <c r="W44" s="1">
        <f t="shared" si="18"/>
        <v>6.1464968152866248</v>
      </c>
      <c r="X44" s="1">
        <v>45</v>
      </c>
      <c r="Y44" s="1">
        <v>37.799999999999997</v>
      </c>
      <c r="Z44" s="1">
        <v>54.829199999999993</v>
      </c>
      <c r="AA44" s="1">
        <v>51.8</v>
      </c>
      <c r="AB44" s="1">
        <v>39.6</v>
      </c>
      <c r="AC44" s="1">
        <v>57.6</v>
      </c>
      <c r="AD44" s="1">
        <v>16.600000000000001</v>
      </c>
      <c r="AE44" s="1">
        <v>77.2</v>
      </c>
      <c r="AF44" s="1">
        <v>59</v>
      </c>
      <c r="AG44" s="1">
        <v>22.8</v>
      </c>
      <c r="AH44" s="1"/>
      <c r="AI44" s="1">
        <f t="shared" ref="AI44:AI67" si="20">G44*R44</f>
        <v>197.27999999999997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81</v>
      </c>
      <c r="B45" s="1" t="s">
        <v>38</v>
      </c>
      <c r="C45" s="1">
        <v>0.58299999999999996</v>
      </c>
      <c r="D45" s="1">
        <v>331.26499999999999</v>
      </c>
      <c r="E45" s="1">
        <v>121.94</v>
      </c>
      <c r="F45" s="1">
        <v>175.04400000000001</v>
      </c>
      <c r="G45" s="8">
        <v>1</v>
      </c>
      <c r="H45" s="1">
        <v>60</v>
      </c>
      <c r="I45" s="1" t="s">
        <v>43</v>
      </c>
      <c r="J45" s="1"/>
      <c r="K45" s="1">
        <v>132.80000000000001</v>
      </c>
      <c r="L45" s="1">
        <f t="shared" si="14"/>
        <v>-10.860000000000014</v>
      </c>
      <c r="M45" s="1">
        <f t="shared" si="15"/>
        <v>121.94</v>
      </c>
      <c r="N45" s="1"/>
      <c r="O45" s="1">
        <v>0</v>
      </c>
      <c r="P45" s="1">
        <v>50</v>
      </c>
      <c r="Q45" s="1">
        <f t="shared" si="16"/>
        <v>24.387999999999998</v>
      </c>
      <c r="R45" s="5">
        <f t="shared" si="19"/>
        <v>116.38799999999995</v>
      </c>
      <c r="S45" s="5"/>
      <c r="T45" s="1"/>
      <c r="U45" s="1"/>
      <c r="V45" s="1">
        <f t="shared" si="17"/>
        <v>14</v>
      </c>
      <c r="W45" s="1">
        <f t="shared" si="18"/>
        <v>9.2276529440708561</v>
      </c>
      <c r="X45" s="1">
        <v>26.569199999999999</v>
      </c>
      <c r="Y45" s="1">
        <v>33.116999999999997</v>
      </c>
      <c r="Z45" s="1">
        <v>21.5748</v>
      </c>
      <c r="AA45" s="1">
        <v>27.645800000000001</v>
      </c>
      <c r="AB45" s="1">
        <v>30.088999999999999</v>
      </c>
      <c r="AC45" s="1">
        <v>31.218599999999999</v>
      </c>
      <c r="AD45" s="1">
        <v>28.343599999999999</v>
      </c>
      <c r="AE45" s="1">
        <v>35.937199999999997</v>
      </c>
      <c r="AF45" s="1">
        <v>34.0702</v>
      </c>
      <c r="AG45" s="1">
        <v>34.366599999999998</v>
      </c>
      <c r="AH45" s="1"/>
      <c r="AI45" s="1">
        <f t="shared" si="20"/>
        <v>116.38799999999995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38</v>
      </c>
      <c r="C46" s="1">
        <v>87.025000000000006</v>
      </c>
      <c r="D46" s="1">
        <v>316.72899999999998</v>
      </c>
      <c r="E46" s="1">
        <v>149.25</v>
      </c>
      <c r="F46" s="1">
        <v>210.268</v>
      </c>
      <c r="G46" s="8">
        <v>1</v>
      </c>
      <c r="H46" s="1">
        <v>45</v>
      </c>
      <c r="I46" s="1" t="s">
        <v>43</v>
      </c>
      <c r="J46" s="1"/>
      <c r="K46" s="1">
        <v>152</v>
      </c>
      <c r="L46" s="1">
        <f t="shared" si="14"/>
        <v>-2.75</v>
      </c>
      <c r="M46" s="1">
        <f t="shared" si="15"/>
        <v>149.25</v>
      </c>
      <c r="N46" s="1"/>
      <c r="O46" s="1">
        <v>40</v>
      </c>
      <c r="P46" s="1">
        <v>60</v>
      </c>
      <c r="Q46" s="1">
        <f t="shared" si="16"/>
        <v>29.85</v>
      </c>
      <c r="R46" s="5">
        <f t="shared" si="19"/>
        <v>107.63200000000003</v>
      </c>
      <c r="S46" s="5"/>
      <c r="T46" s="1"/>
      <c r="U46" s="1"/>
      <c r="V46" s="1">
        <f t="shared" si="17"/>
        <v>14.000000000000002</v>
      </c>
      <c r="W46" s="1">
        <f t="shared" si="18"/>
        <v>10.394237855946399</v>
      </c>
      <c r="X46" s="1">
        <v>32.853400000000001</v>
      </c>
      <c r="Y46" s="1">
        <v>36.1952</v>
      </c>
      <c r="Z46" s="1">
        <v>33.2834</v>
      </c>
      <c r="AA46" s="1">
        <v>30.3398</v>
      </c>
      <c r="AB46" s="1">
        <v>34.756599999999999</v>
      </c>
      <c r="AC46" s="1">
        <v>42.209200000000003</v>
      </c>
      <c r="AD46" s="1">
        <v>13.7354</v>
      </c>
      <c r="AE46" s="1">
        <v>37.531999999999996</v>
      </c>
      <c r="AF46" s="1">
        <v>38.053999999999988</v>
      </c>
      <c r="AG46" s="1">
        <v>28.05380000000001</v>
      </c>
      <c r="AH46" s="1"/>
      <c r="AI46" s="1">
        <f t="shared" si="20"/>
        <v>107.63200000000003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38</v>
      </c>
      <c r="C47" s="1">
        <v>153.071</v>
      </c>
      <c r="D47" s="1">
        <v>156.77600000000001</v>
      </c>
      <c r="E47" s="1">
        <v>159.381</v>
      </c>
      <c r="F47" s="1">
        <v>114.482</v>
      </c>
      <c r="G47" s="8">
        <v>1</v>
      </c>
      <c r="H47" s="1">
        <v>45</v>
      </c>
      <c r="I47" s="1" t="s">
        <v>43</v>
      </c>
      <c r="J47" s="1"/>
      <c r="K47" s="1">
        <v>154</v>
      </c>
      <c r="L47" s="1">
        <f t="shared" si="14"/>
        <v>5.3810000000000002</v>
      </c>
      <c r="M47" s="1">
        <f t="shared" si="15"/>
        <v>159.381</v>
      </c>
      <c r="N47" s="1"/>
      <c r="O47" s="1">
        <v>130</v>
      </c>
      <c r="P47" s="1">
        <v>120</v>
      </c>
      <c r="Q47" s="1">
        <f t="shared" si="16"/>
        <v>31.876200000000001</v>
      </c>
      <c r="R47" s="5">
        <f t="shared" si="19"/>
        <v>81.78479999999999</v>
      </c>
      <c r="S47" s="5"/>
      <c r="T47" s="1"/>
      <c r="U47" s="1"/>
      <c r="V47" s="1">
        <f t="shared" si="17"/>
        <v>14</v>
      </c>
      <c r="W47" s="1">
        <f t="shared" si="18"/>
        <v>11.434298944039753</v>
      </c>
      <c r="X47" s="1">
        <v>36.763599999999997</v>
      </c>
      <c r="Y47" s="1">
        <v>31.847999999999999</v>
      </c>
      <c r="Z47" s="1">
        <v>30.515000000000001</v>
      </c>
      <c r="AA47" s="1">
        <v>29.633199999999999</v>
      </c>
      <c r="AB47" s="1">
        <v>38.248199999999997</v>
      </c>
      <c r="AC47" s="1">
        <v>39.535400000000003</v>
      </c>
      <c r="AD47" s="1">
        <v>40.017600000000002</v>
      </c>
      <c r="AE47" s="1">
        <v>43.450599999999987</v>
      </c>
      <c r="AF47" s="1">
        <v>38.086399999999998</v>
      </c>
      <c r="AG47" s="1">
        <v>37.975000000000001</v>
      </c>
      <c r="AH47" s="1"/>
      <c r="AI47" s="1">
        <f t="shared" si="20"/>
        <v>81.78479999999999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42</v>
      </c>
      <c r="C48" s="1">
        <v>20</v>
      </c>
      <c r="D48" s="1">
        <v>56</v>
      </c>
      <c r="E48" s="1">
        <v>25</v>
      </c>
      <c r="F48" s="1">
        <v>35</v>
      </c>
      <c r="G48" s="8">
        <v>0.35</v>
      </c>
      <c r="H48" s="1">
        <v>45</v>
      </c>
      <c r="I48" s="1" t="s">
        <v>43</v>
      </c>
      <c r="J48" s="1"/>
      <c r="K48" s="1">
        <v>42</v>
      </c>
      <c r="L48" s="1">
        <f t="shared" si="14"/>
        <v>-17</v>
      </c>
      <c r="M48" s="1">
        <f t="shared" si="15"/>
        <v>25</v>
      </c>
      <c r="N48" s="1"/>
      <c r="O48" s="1">
        <v>52</v>
      </c>
      <c r="P48" s="1">
        <v>48</v>
      </c>
      <c r="Q48" s="1">
        <f t="shared" si="16"/>
        <v>5</v>
      </c>
      <c r="R48" s="5"/>
      <c r="S48" s="5"/>
      <c r="T48" s="1"/>
      <c r="U48" s="1"/>
      <c r="V48" s="1">
        <f t="shared" si="17"/>
        <v>27</v>
      </c>
      <c r="W48" s="1">
        <f t="shared" si="18"/>
        <v>27</v>
      </c>
      <c r="X48" s="1">
        <v>12.2</v>
      </c>
      <c r="Y48" s="1">
        <v>8.4</v>
      </c>
      <c r="Z48" s="1">
        <v>10.6</v>
      </c>
      <c r="AA48" s="1">
        <v>12.8</v>
      </c>
      <c r="AB48" s="1">
        <v>12.6</v>
      </c>
      <c r="AC48" s="1">
        <v>16.2</v>
      </c>
      <c r="AD48" s="1">
        <v>8.6</v>
      </c>
      <c r="AE48" s="1">
        <v>18</v>
      </c>
      <c r="AF48" s="1">
        <v>14.4</v>
      </c>
      <c r="AG48" s="1">
        <v>17</v>
      </c>
      <c r="AH48" s="1" t="s">
        <v>85</v>
      </c>
      <c r="AI48" s="1">
        <f t="shared" si="20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38</v>
      </c>
      <c r="C49" s="1">
        <v>-9.6000000000000002E-2</v>
      </c>
      <c r="D49" s="1">
        <v>160.881</v>
      </c>
      <c r="E49" s="1">
        <v>93.367999999999995</v>
      </c>
      <c r="F49" s="1">
        <v>46.622</v>
      </c>
      <c r="G49" s="8">
        <v>1</v>
      </c>
      <c r="H49" s="1">
        <v>45</v>
      </c>
      <c r="I49" s="1" t="s">
        <v>43</v>
      </c>
      <c r="J49" s="1"/>
      <c r="K49" s="1">
        <v>101</v>
      </c>
      <c r="L49" s="1">
        <f t="shared" si="14"/>
        <v>-7.632000000000005</v>
      </c>
      <c r="M49" s="1">
        <f t="shared" si="15"/>
        <v>65.782999999999987</v>
      </c>
      <c r="N49" s="1">
        <v>27.585000000000001</v>
      </c>
      <c r="O49" s="1">
        <v>70</v>
      </c>
      <c r="P49" s="1">
        <v>130</v>
      </c>
      <c r="Q49" s="1">
        <f t="shared" si="16"/>
        <v>13.156599999999997</v>
      </c>
      <c r="R49" s="5"/>
      <c r="S49" s="5"/>
      <c r="T49" s="1"/>
      <c r="U49" s="1"/>
      <c r="V49" s="1">
        <f t="shared" si="17"/>
        <v>18.745116519465519</v>
      </c>
      <c r="W49" s="1">
        <f t="shared" si="18"/>
        <v>18.745116519465519</v>
      </c>
      <c r="X49" s="1">
        <v>23.368600000000001</v>
      </c>
      <c r="Y49" s="1">
        <v>17.3978</v>
      </c>
      <c r="Z49" s="1">
        <v>23.3308</v>
      </c>
      <c r="AA49" s="1">
        <v>25.700800000000001</v>
      </c>
      <c r="AB49" s="1">
        <v>28.7956</v>
      </c>
      <c r="AC49" s="1">
        <v>28.547599999999999</v>
      </c>
      <c r="AD49" s="1">
        <v>33.108600000000003</v>
      </c>
      <c r="AE49" s="1">
        <v>26.34500000000001</v>
      </c>
      <c r="AF49" s="1">
        <v>36.202000000000012</v>
      </c>
      <c r="AG49" s="1">
        <v>32.907400000000003</v>
      </c>
      <c r="AH49" s="1"/>
      <c r="AI49" s="1">
        <f t="shared" si="20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42</v>
      </c>
      <c r="C50" s="1">
        <v>92</v>
      </c>
      <c r="D50" s="1">
        <v>48</v>
      </c>
      <c r="E50" s="1">
        <v>65</v>
      </c>
      <c r="F50" s="1">
        <v>36</v>
      </c>
      <c r="G50" s="8">
        <v>0.4</v>
      </c>
      <c r="H50" s="1">
        <v>45</v>
      </c>
      <c r="I50" s="1" t="s">
        <v>43</v>
      </c>
      <c r="J50" s="1"/>
      <c r="K50" s="1">
        <v>84</v>
      </c>
      <c r="L50" s="1">
        <f t="shared" si="14"/>
        <v>-19</v>
      </c>
      <c r="M50" s="1">
        <f t="shared" si="15"/>
        <v>65</v>
      </c>
      <c r="N50" s="1"/>
      <c r="O50" s="1">
        <v>0</v>
      </c>
      <c r="P50" s="1"/>
      <c r="Q50" s="1">
        <f t="shared" si="16"/>
        <v>13</v>
      </c>
      <c r="R50" s="5">
        <f>12*Q50-P50-O50-F50</f>
        <v>120</v>
      </c>
      <c r="S50" s="5"/>
      <c r="T50" s="1"/>
      <c r="U50" s="1"/>
      <c r="V50" s="1">
        <f t="shared" si="17"/>
        <v>12</v>
      </c>
      <c r="W50" s="1">
        <f t="shared" si="18"/>
        <v>2.7692307692307692</v>
      </c>
      <c r="X50" s="1">
        <v>7.2</v>
      </c>
      <c r="Y50" s="1">
        <v>16.600000000000001</v>
      </c>
      <c r="Z50" s="1">
        <v>21.4</v>
      </c>
      <c r="AA50" s="1">
        <v>15.6</v>
      </c>
      <c r="AB50" s="1">
        <v>19.399999999999999</v>
      </c>
      <c r="AC50" s="1">
        <v>18.399999999999999</v>
      </c>
      <c r="AD50" s="1">
        <v>7.6</v>
      </c>
      <c r="AE50" s="1">
        <v>24.2</v>
      </c>
      <c r="AF50" s="1">
        <v>40.6</v>
      </c>
      <c r="AG50" s="1">
        <v>20</v>
      </c>
      <c r="AH50" s="1"/>
      <c r="AI50" s="1">
        <f t="shared" si="20"/>
        <v>48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42</v>
      </c>
      <c r="C51" s="1">
        <v>5</v>
      </c>
      <c r="D51" s="1">
        <v>588</v>
      </c>
      <c r="E51" s="1">
        <v>232</v>
      </c>
      <c r="F51" s="1">
        <v>310</v>
      </c>
      <c r="G51" s="8">
        <v>0.3</v>
      </c>
      <c r="H51" s="1" t="e">
        <v>#N/A</v>
      </c>
      <c r="I51" s="1" t="s">
        <v>43</v>
      </c>
      <c r="J51" s="1"/>
      <c r="K51" s="1">
        <v>278</v>
      </c>
      <c r="L51" s="1">
        <f t="shared" si="14"/>
        <v>-46</v>
      </c>
      <c r="M51" s="1">
        <f t="shared" si="15"/>
        <v>232</v>
      </c>
      <c r="N51" s="1"/>
      <c r="O51" s="1">
        <v>130</v>
      </c>
      <c r="P51" s="1">
        <v>120</v>
      </c>
      <c r="Q51" s="1">
        <f t="shared" si="16"/>
        <v>46.4</v>
      </c>
      <c r="R51" s="5">
        <f t="shared" si="19"/>
        <v>89.600000000000023</v>
      </c>
      <c r="S51" s="5"/>
      <c r="T51" s="1"/>
      <c r="U51" s="1"/>
      <c r="V51" s="1">
        <f t="shared" si="17"/>
        <v>14.000000000000002</v>
      </c>
      <c r="W51" s="1">
        <f t="shared" si="18"/>
        <v>12.068965517241379</v>
      </c>
      <c r="X51" s="1">
        <v>55.963999999999999</v>
      </c>
      <c r="Y51" s="1">
        <v>56.2</v>
      </c>
      <c r="Z51" s="1">
        <v>44.6</v>
      </c>
      <c r="AA51" s="1">
        <v>51.2</v>
      </c>
      <c r="AB51" s="1">
        <v>54.4</v>
      </c>
      <c r="AC51" s="1">
        <v>68.2</v>
      </c>
      <c r="AD51" s="1">
        <v>60.2</v>
      </c>
      <c r="AE51" s="1">
        <v>70.2</v>
      </c>
      <c r="AF51" s="1">
        <v>72.2</v>
      </c>
      <c r="AG51" s="1">
        <v>56.6</v>
      </c>
      <c r="AH51" s="1"/>
      <c r="AI51" s="1">
        <f t="shared" si="20"/>
        <v>26.880000000000006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38</v>
      </c>
      <c r="C52" s="1">
        <v>173.14500000000001</v>
      </c>
      <c r="D52" s="1">
        <v>203.816</v>
      </c>
      <c r="E52" s="1">
        <v>152.476</v>
      </c>
      <c r="F52" s="1">
        <v>188.667</v>
      </c>
      <c r="G52" s="8">
        <v>1</v>
      </c>
      <c r="H52" s="1">
        <v>45</v>
      </c>
      <c r="I52" s="1" t="s">
        <v>43</v>
      </c>
      <c r="J52" s="1"/>
      <c r="K52" s="1">
        <v>144.9</v>
      </c>
      <c r="L52" s="1">
        <f t="shared" si="14"/>
        <v>7.5759999999999934</v>
      </c>
      <c r="M52" s="1">
        <f t="shared" si="15"/>
        <v>152.476</v>
      </c>
      <c r="N52" s="1"/>
      <c r="O52" s="1">
        <v>0</v>
      </c>
      <c r="P52" s="1"/>
      <c r="Q52" s="1">
        <f t="shared" si="16"/>
        <v>30.495200000000001</v>
      </c>
      <c r="R52" s="5">
        <f t="shared" si="19"/>
        <v>238.26579999999998</v>
      </c>
      <c r="S52" s="5"/>
      <c r="T52" s="1"/>
      <c r="U52" s="1"/>
      <c r="V52" s="1">
        <f t="shared" si="17"/>
        <v>14</v>
      </c>
      <c r="W52" s="1">
        <f t="shared" si="18"/>
        <v>6.1867769353865523</v>
      </c>
      <c r="X52" s="1">
        <v>18.703800000000001</v>
      </c>
      <c r="Y52" s="1">
        <v>22.310400000000001</v>
      </c>
      <c r="Z52" s="1">
        <v>39.084200000000003</v>
      </c>
      <c r="AA52" s="1">
        <v>17.9542</v>
      </c>
      <c r="AB52" s="1">
        <v>34.256399999999999</v>
      </c>
      <c r="AC52" s="1">
        <v>27.555599999999998</v>
      </c>
      <c r="AD52" s="1">
        <v>24.4008</v>
      </c>
      <c r="AE52" s="1">
        <v>25.140599999999999</v>
      </c>
      <c r="AF52" s="1">
        <v>38.8322</v>
      </c>
      <c r="AG52" s="1">
        <v>29.812000000000001</v>
      </c>
      <c r="AH52" s="1"/>
      <c r="AI52" s="1">
        <f t="shared" si="20"/>
        <v>238.26579999999998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42</v>
      </c>
      <c r="C53" s="1">
        <v>697</v>
      </c>
      <c r="D53" s="1">
        <v>358</v>
      </c>
      <c r="E53" s="1">
        <v>652</v>
      </c>
      <c r="F53" s="1">
        <v>322</v>
      </c>
      <c r="G53" s="8">
        <v>0.35</v>
      </c>
      <c r="H53" s="1">
        <v>45</v>
      </c>
      <c r="I53" s="1" t="s">
        <v>43</v>
      </c>
      <c r="J53" s="1"/>
      <c r="K53" s="1">
        <v>660</v>
      </c>
      <c r="L53" s="1">
        <f t="shared" si="14"/>
        <v>-8</v>
      </c>
      <c r="M53" s="1">
        <f t="shared" si="15"/>
        <v>548</v>
      </c>
      <c r="N53" s="1">
        <v>104</v>
      </c>
      <c r="O53" s="1">
        <v>280</v>
      </c>
      <c r="P53" s="1">
        <v>320</v>
      </c>
      <c r="Q53" s="1">
        <f t="shared" si="16"/>
        <v>109.6</v>
      </c>
      <c r="R53" s="5">
        <f t="shared" si="19"/>
        <v>612.39999999999986</v>
      </c>
      <c r="S53" s="5"/>
      <c r="T53" s="1"/>
      <c r="U53" s="1"/>
      <c r="V53" s="1">
        <f t="shared" si="17"/>
        <v>14</v>
      </c>
      <c r="W53" s="1">
        <f t="shared" si="18"/>
        <v>8.4124087591240873</v>
      </c>
      <c r="X53" s="1">
        <v>109.4</v>
      </c>
      <c r="Y53" s="1">
        <v>103</v>
      </c>
      <c r="Z53" s="1">
        <v>110.6</v>
      </c>
      <c r="AA53" s="1">
        <v>109</v>
      </c>
      <c r="AB53" s="1">
        <v>73.8</v>
      </c>
      <c r="AC53" s="1">
        <v>130.19999999999999</v>
      </c>
      <c r="AD53" s="1">
        <v>111.6</v>
      </c>
      <c r="AE53" s="1">
        <v>66</v>
      </c>
      <c r="AF53" s="1">
        <v>110.8</v>
      </c>
      <c r="AG53" s="1">
        <v>127.8</v>
      </c>
      <c r="AH53" s="1"/>
      <c r="AI53" s="1">
        <f t="shared" si="20"/>
        <v>214.33999999999995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42</v>
      </c>
      <c r="C54" s="1">
        <v>204</v>
      </c>
      <c r="D54" s="1">
        <v>290</v>
      </c>
      <c r="E54" s="1">
        <v>389</v>
      </c>
      <c r="F54" s="1">
        <v>23</v>
      </c>
      <c r="G54" s="8">
        <v>0.41</v>
      </c>
      <c r="H54" s="1">
        <v>45</v>
      </c>
      <c r="I54" s="1" t="s">
        <v>43</v>
      </c>
      <c r="J54" s="1"/>
      <c r="K54" s="1">
        <v>392</v>
      </c>
      <c r="L54" s="1">
        <f t="shared" si="14"/>
        <v>-3</v>
      </c>
      <c r="M54" s="1">
        <f t="shared" si="15"/>
        <v>389</v>
      </c>
      <c r="N54" s="1"/>
      <c r="O54" s="1">
        <v>180</v>
      </c>
      <c r="P54" s="1">
        <v>170</v>
      </c>
      <c r="Q54" s="1">
        <f t="shared" si="16"/>
        <v>77.8</v>
      </c>
      <c r="R54" s="5">
        <f t="shared" si="19"/>
        <v>716.2</v>
      </c>
      <c r="S54" s="5"/>
      <c r="T54" s="1"/>
      <c r="U54" s="1"/>
      <c r="V54" s="1">
        <f t="shared" si="17"/>
        <v>14.000000000000002</v>
      </c>
      <c r="W54" s="1">
        <f t="shared" si="18"/>
        <v>4.7943444730077118</v>
      </c>
      <c r="X54" s="1">
        <v>56.8</v>
      </c>
      <c r="Y54" s="1">
        <v>57.2</v>
      </c>
      <c r="Z54" s="1">
        <v>56.2</v>
      </c>
      <c r="AA54" s="1">
        <v>82.4</v>
      </c>
      <c r="AB54" s="1">
        <v>22</v>
      </c>
      <c r="AC54" s="1">
        <v>74.8</v>
      </c>
      <c r="AD54" s="1">
        <v>68.8</v>
      </c>
      <c r="AE54" s="1">
        <v>27</v>
      </c>
      <c r="AF54" s="1">
        <v>63</v>
      </c>
      <c r="AG54" s="1">
        <v>88.4</v>
      </c>
      <c r="AH54" s="1"/>
      <c r="AI54" s="1">
        <f t="shared" si="20"/>
        <v>293.642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92</v>
      </c>
      <c r="B55" s="1" t="s">
        <v>42</v>
      </c>
      <c r="C55" s="1">
        <v>4</v>
      </c>
      <c r="D55" s="1">
        <v>52</v>
      </c>
      <c r="E55" s="1">
        <v>51</v>
      </c>
      <c r="F55" s="1"/>
      <c r="G55" s="8">
        <v>0.41</v>
      </c>
      <c r="H55" s="1">
        <v>45</v>
      </c>
      <c r="I55" s="1" t="s">
        <v>43</v>
      </c>
      <c r="J55" s="1"/>
      <c r="K55" s="1">
        <v>75</v>
      </c>
      <c r="L55" s="1">
        <f t="shared" si="14"/>
        <v>-24</v>
      </c>
      <c r="M55" s="1">
        <f t="shared" si="15"/>
        <v>51</v>
      </c>
      <c r="N55" s="1"/>
      <c r="O55" s="1">
        <v>130</v>
      </c>
      <c r="P55" s="1">
        <v>120</v>
      </c>
      <c r="Q55" s="1">
        <f t="shared" si="16"/>
        <v>10.199999999999999</v>
      </c>
      <c r="R55" s="5"/>
      <c r="S55" s="5"/>
      <c r="T55" s="1"/>
      <c r="U55" s="1"/>
      <c r="V55" s="1">
        <f t="shared" si="17"/>
        <v>24.509803921568629</v>
      </c>
      <c r="W55" s="1">
        <f t="shared" si="18"/>
        <v>24.509803921568629</v>
      </c>
      <c r="X55" s="1">
        <v>23.8</v>
      </c>
      <c r="Y55" s="1">
        <v>12</v>
      </c>
      <c r="Z55" s="1">
        <v>15.6</v>
      </c>
      <c r="AA55" s="1">
        <v>9.6</v>
      </c>
      <c r="AB55" s="1">
        <v>22.4</v>
      </c>
      <c r="AC55" s="1">
        <v>22</v>
      </c>
      <c r="AD55" s="1">
        <v>2.4</v>
      </c>
      <c r="AE55" s="1">
        <v>7.2</v>
      </c>
      <c r="AF55" s="1">
        <v>19</v>
      </c>
      <c r="AG55" s="1">
        <v>9.1999999999999993</v>
      </c>
      <c r="AH55" s="1"/>
      <c r="AI55" s="1">
        <f t="shared" si="20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42</v>
      </c>
      <c r="C56" s="1">
        <v>132</v>
      </c>
      <c r="D56" s="1">
        <v>103</v>
      </c>
      <c r="E56" s="1">
        <v>230</v>
      </c>
      <c r="F56" s="1"/>
      <c r="G56" s="8">
        <v>0.36</v>
      </c>
      <c r="H56" s="1">
        <v>45</v>
      </c>
      <c r="I56" s="1" t="s">
        <v>43</v>
      </c>
      <c r="J56" s="1"/>
      <c r="K56" s="1">
        <v>237</v>
      </c>
      <c r="L56" s="1">
        <f t="shared" si="14"/>
        <v>-7</v>
      </c>
      <c r="M56" s="1">
        <f t="shared" si="15"/>
        <v>230</v>
      </c>
      <c r="N56" s="1"/>
      <c r="O56" s="1">
        <v>180</v>
      </c>
      <c r="P56" s="1">
        <v>120</v>
      </c>
      <c r="Q56" s="1">
        <f t="shared" si="16"/>
        <v>46</v>
      </c>
      <c r="R56" s="5">
        <f t="shared" si="19"/>
        <v>344</v>
      </c>
      <c r="S56" s="5"/>
      <c r="T56" s="1"/>
      <c r="U56" s="1"/>
      <c r="V56" s="1">
        <f t="shared" si="17"/>
        <v>14</v>
      </c>
      <c r="W56" s="1">
        <f t="shared" si="18"/>
        <v>6.5217391304347823</v>
      </c>
      <c r="X56" s="1">
        <v>32.6</v>
      </c>
      <c r="Y56" s="1">
        <v>20.399999999999999</v>
      </c>
      <c r="Z56" s="1">
        <v>33.4</v>
      </c>
      <c r="AA56" s="1">
        <v>35.4</v>
      </c>
      <c r="AB56" s="1">
        <v>27.4</v>
      </c>
      <c r="AC56" s="1">
        <v>24</v>
      </c>
      <c r="AD56" s="1">
        <v>47</v>
      </c>
      <c r="AE56" s="1">
        <v>45</v>
      </c>
      <c r="AF56" s="1">
        <v>35.200000000000003</v>
      </c>
      <c r="AG56" s="1">
        <v>34.799999999999997</v>
      </c>
      <c r="AH56" s="1"/>
      <c r="AI56" s="1">
        <f t="shared" si="20"/>
        <v>123.83999999999999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42</v>
      </c>
      <c r="C57" s="1">
        <v>29</v>
      </c>
      <c r="D57" s="1">
        <v>15</v>
      </c>
      <c r="E57" s="1">
        <v>1</v>
      </c>
      <c r="F57" s="1">
        <v>30</v>
      </c>
      <c r="G57" s="8">
        <v>0.41</v>
      </c>
      <c r="H57" s="1">
        <v>45</v>
      </c>
      <c r="I57" s="1" t="s">
        <v>43</v>
      </c>
      <c r="J57" s="1"/>
      <c r="K57" s="1">
        <v>34</v>
      </c>
      <c r="L57" s="1">
        <f t="shared" si="14"/>
        <v>-33</v>
      </c>
      <c r="M57" s="1">
        <f t="shared" si="15"/>
        <v>1</v>
      </c>
      <c r="N57" s="1"/>
      <c r="O57" s="1">
        <v>50</v>
      </c>
      <c r="P57" s="1"/>
      <c r="Q57" s="1">
        <f t="shared" si="16"/>
        <v>0.2</v>
      </c>
      <c r="R57" s="5"/>
      <c r="S57" s="5"/>
      <c r="T57" s="1"/>
      <c r="U57" s="1"/>
      <c r="V57" s="1">
        <f t="shared" si="17"/>
        <v>400</v>
      </c>
      <c r="W57" s="1">
        <f t="shared" si="18"/>
        <v>400</v>
      </c>
      <c r="X57" s="1">
        <v>8</v>
      </c>
      <c r="Y57" s="1">
        <v>6.2</v>
      </c>
      <c r="Z57" s="1">
        <v>8.4</v>
      </c>
      <c r="AA57" s="1">
        <v>5.6</v>
      </c>
      <c r="AB57" s="1">
        <v>5.4</v>
      </c>
      <c r="AC57" s="1">
        <v>8.4</v>
      </c>
      <c r="AD57" s="1">
        <v>17.399999999999999</v>
      </c>
      <c r="AE57" s="1">
        <v>1.8</v>
      </c>
      <c r="AF57" s="1">
        <v>2.8</v>
      </c>
      <c r="AG57" s="1">
        <v>26.6</v>
      </c>
      <c r="AH57" s="17" t="s">
        <v>151</v>
      </c>
      <c r="AI57" s="1">
        <f t="shared" si="20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42</v>
      </c>
      <c r="C58" s="1"/>
      <c r="D58" s="1"/>
      <c r="E58" s="1">
        <v>-3</v>
      </c>
      <c r="F58" s="1"/>
      <c r="G58" s="8">
        <v>0.41</v>
      </c>
      <c r="H58" s="1">
        <v>45</v>
      </c>
      <c r="I58" s="1" t="s">
        <v>43</v>
      </c>
      <c r="J58" s="1"/>
      <c r="K58" s="1"/>
      <c r="L58" s="1">
        <f t="shared" si="14"/>
        <v>-3</v>
      </c>
      <c r="M58" s="1">
        <f t="shared" si="15"/>
        <v>-3</v>
      </c>
      <c r="N58" s="1"/>
      <c r="O58" s="1">
        <v>22</v>
      </c>
      <c r="P58" s="1">
        <v>18</v>
      </c>
      <c r="Q58" s="1">
        <f t="shared" si="16"/>
        <v>-0.6</v>
      </c>
      <c r="R58" s="5"/>
      <c r="S58" s="5"/>
      <c r="T58" s="1"/>
      <c r="U58" s="1"/>
      <c r="V58" s="1">
        <f t="shared" si="17"/>
        <v>-66.666666666666671</v>
      </c>
      <c r="W58" s="1">
        <f t="shared" si="18"/>
        <v>-66.666666666666671</v>
      </c>
      <c r="X58" s="1">
        <v>-3.2</v>
      </c>
      <c r="Y58" s="1">
        <v>1.2</v>
      </c>
      <c r="Z58" s="1">
        <v>10</v>
      </c>
      <c r="AA58" s="1">
        <v>3.4</v>
      </c>
      <c r="AB58" s="1">
        <v>3.8</v>
      </c>
      <c r="AC58" s="1">
        <v>6.2</v>
      </c>
      <c r="AD58" s="1">
        <v>4</v>
      </c>
      <c r="AE58" s="1">
        <v>4</v>
      </c>
      <c r="AF58" s="1">
        <v>11</v>
      </c>
      <c r="AG58" s="1">
        <v>2.6</v>
      </c>
      <c r="AH58" s="1" t="s">
        <v>96</v>
      </c>
      <c r="AI58" s="1">
        <f t="shared" si="20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42</v>
      </c>
      <c r="C59" s="1">
        <v>29</v>
      </c>
      <c r="D59" s="1">
        <v>8</v>
      </c>
      <c r="E59" s="1">
        <v>30</v>
      </c>
      <c r="F59" s="1">
        <v>4</v>
      </c>
      <c r="G59" s="8">
        <v>0.33</v>
      </c>
      <c r="H59" s="1" t="e">
        <v>#N/A</v>
      </c>
      <c r="I59" s="1" t="s">
        <v>43</v>
      </c>
      <c r="J59" s="1"/>
      <c r="K59" s="1">
        <v>31</v>
      </c>
      <c r="L59" s="1">
        <f t="shared" si="14"/>
        <v>-1</v>
      </c>
      <c r="M59" s="1">
        <f t="shared" si="15"/>
        <v>30</v>
      </c>
      <c r="N59" s="1"/>
      <c r="O59" s="1">
        <v>50</v>
      </c>
      <c r="P59" s="1"/>
      <c r="Q59" s="1">
        <f t="shared" si="16"/>
        <v>6</v>
      </c>
      <c r="R59" s="5">
        <f t="shared" si="19"/>
        <v>30</v>
      </c>
      <c r="S59" s="5"/>
      <c r="T59" s="1"/>
      <c r="U59" s="1"/>
      <c r="V59" s="1">
        <f t="shared" si="17"/>
        <v>14</v>
      </c>
      <c r="W59" s="1">
        <f t="shared" si="18"/>
        <v>9</v>
      </c>
      <c r="X59" s="1">
        <v>5.4</v>
      </c>
      <c r="Y59" s="1">
        <v>4</v>
      </c>
      <c r="Z59" s="1">
        <v>4.2</v>
      </c>
      <c r="AA59" s="1">
        <v>5.6</v>
      </c>
      <c r="AB59" s="1">
        <v>6.6</v>
      </c>
      <c r="AC59" s="1">
        <v>5.2</v>
      </c>
      <c r="AD59" s="1">
        <v>7.4</v>
      </c>
      <c r="AE59" s="1">
        <v>10</v>
      </c>
      <c r="AF59" s="1">
        <v>2.6</v>
      </c>
      <c r="AG59" s="1">
        <v>5.8</v>
      </c>
      <c r="AH59" s="1"/>
      <c r="AI59" s="1">
        <f t="shared" si="20"/>
        <v>9.9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42</v>
      </c>
      <c r="C60" s="1"/>
      <c r="D60" s="1"/>
      <c r="E60" s="1"/>
      <c r="F60" s="1"/>
      <c r="G60" s="8">
        <v>0.33</v>
      </c>
      <c r="H60" s="1">
        <v>45</v>
      </c>
      <c r="I60" s="1" t="s">
        <v>43</v>
      </c>
      <c r="J60" s="1"/>
      <c r="K60" s="1">
        <v>6</v>
      </c>
      <c r="L60" s="1">
        <f t="shared" si="14"/>
        <v>-6</v>
      </c>
      <c r="M60" s="1">
        <f t="shared" si="15"/>
        <v>0</v>
      </c>
      <c r="N60" s="1"/>
      <c r="O60" s="1">
        <v>30</v>
      </c>
      <c r="P60" s="1"/>
      <c r="Q60" s="1">
        <f t="shared" si="16"/>
        <v>0</v>
      </c>
      <c r="R60" s="5">
        <v>24</v>
      </c>
      <c r="S60" s="5"/>
      <c r="T60" s="1"/>
      <c r="U60" s="1"/>
      <c r="V60" s="1" t="e">
        <f t="shared" si="17"/>
        <v>#DIV/0!</v>
      </c>
      <c r="W60" s="1" t="e">
        <f t="shared" si="18"/>
        <v>#DIV/0!</v>
      </c>
      <c r="X60" s="1">
        <v>6.2</v>
      </c>
      <c r="Y60" s="1">
        <v>5.8</v>
      </c>
      <c r="Z60" s="1">
        <v>-0.2</v>
      </c>
      <c r="AA60" s="1">
        <v>-0.2</v>
      </c>
      <c r="AB60" s="1">
        <v>3.8</v>
      </c>
      <c r="AC60" s="1">
        <v>2</v>
      </c>
      <c r="AD60" s="1">
        <v>4.4000000000000004</v>
      </c>
      <c r="AE60" s="1">
        <v>11.2</v>
      </c>
      <c r="AF60" s="1">
        <v>5.6</v>
      </c>
      <c r="AG60" s="1">
        <v>3.8</v>
      </c>
      <c r="AH60" s="1"/>
      <c r="AI60" s="1">
        <f t="shared" si="20"/>
        <v>7.92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42</v>
      </c>
      <c r="C61" s="1">
        <v>171</v>
      </c>
      <c r="D61" s="1">
        <v>88</v>
      </c>
      <c r="E61" s="1">
        <v>220</v>
      </c>
      <c r="F61" s="1">
        <v>6</v>
      </c>
      <c r="G61" s="8">
        <v>0.33</v>
      </c>
      <c r="H61" s="1">
        <v>45</v>
      </c>
      <c r="I61" s="1" t="s">
        <v>43</v>
      </c>
      <c r="J61" s="1"/>
      <c r="K61" s="1">
        <v>221</v>
      </c>
      <c r="L61" s="1">
        <f t="shared" si="14"/>
        <v>-1</v>
      </c>
      <c r="M61" s="1">
        <f t="shared" si="15"/>
        <v>220</v>
      </c>
      <c r="N61" s="1"/>
      <c r="O61" s="1">
        <v>36</v>
      </c>
      <c r="P61" s="1">
        <v>64</v>
      </c>
      <c r="Q61" s="1">
        <f t="shared" si="16"/>
        <v>44</v>
      </c>
      <c r="R61" s="5">
        <f>11*Q61-P61-O61-F61</f>
        <v>378</v>
      </c>
      <c r="S61" s="5"/>
      <c r="T61" s="1"/>
      <c r="U61" s="1"/>
      <c r="V61" s="1">
        <f t="shared" si="17"/>
        <v>11</v>
      </c>
      <c r="W61" s="1">
        <f t="shared" si="18"/>
        <v>2.4090909090909092</v>
      </c>
      <c r="X61" s="1">
        <v>17.8</v>
      </c>
      <c r="Y61" s="1">
        <v>22.4</v>
      </c>
      <c r="Z61" s="1">
        <v>29.8</v>
      </c>
      <c r="AA61" s="1">
        <v>35.6</v>
      </c>
      <c r="AB61" s="1">
        <v>16.8</v>
      </c>
      <c r="AC61" s="1">
        <v>51.6</v>
      </c>
      <c r="AD61" s="1">
        <v>25.8</v>
      </c>
      <c r="AE61" s="1">
        <v>28.6</v>
      </c>
      <c r="AF61" s="1">
        <v>28.6</v>
      </c>
      <c r="AG61" s="1">
        <v>38.4</v>
      </c>
      <c r="AH61" s="1"/>
      <c r="AI61" s="1">
        <f t="shared" si="20"/>
        <v>124.74000000000001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42</v>
      </c>
      <c r="C62" s="1">
        <v>10</v>
      </c>
      <c r="D62" s="1">
        <v>144</v>
      </c>
      <c r="E62" s="1">
        <v>112</v>
      </c>
      <c r="F62" s="1">
        <v>38</v>
      </c>
      <c r="G62" s="8">
        <v>0.33</v>
      </c>
      <c r="H62" s="1">
        <v>45</v>
      </c>
      <c r="I62" s="1" t="s">
        <v>43</v>
      </c>
      <c r="J62" s="1"/>
      <c r="K62" s="1">
        <v>19</v>
      </c>
      <c r="L62" s="1">
        <f t="shared" si="14"/>
        <v>93</v>
      </c>
      <c r="M62" s="1">
        <f t="shared" si="15"/>
        <v>16</v>
      </c>
      <c r="N62" s="1">
        <v>96</v>
      </c>
      <c r="O62" s="1">
        <v>34</v>
      </c>
      <c r="P62" s="1">
        <v>16</v>
      </c>
      <c r="Q62" s="1">
        <f t="shared" si="16"/>
        <v>3.2</v>
      </c>
      <c r="R62" s="5"/>
      <c r="S62" s="5"/>
      <c r="T62" s="1"/>
      <c r="U62" s="1"/>
      <c r="V62" s="1">
        <f t="shared" si="17"/>
        <v>27.5</v>
      </c>
      <c r="W62" s="1">
        <f t="shared" si="18"/>
        <v>27.5</v>
      </c>
      <c r="X62" s="1">
        <v>6.8</v>
      </c>
      <c r="Y62" s="1">
        <v>7.4</v>
      </c>
      <c r="Z62" s="1">
        <v>2</v>
      </c>
      <c r="AA62" s="1">
        <v>6.4</v>
      </c>
      <c r="AB62" s="1">
        <v>8.8000000000000007</v>
      </c>
      <c r="AC62" s="1">
        <v>2</v>
      </c>
      <c r="AD62" s="1">
        <v>-0.2</v>
      </c>
      <c r="AE62" s="1">
        <v>9.1999999999999993</v>
      </c>
      <c r="AF62" s="1">
        <v>5.8</v>
      </c>
      <c r="AG62" s="1">
        <v>-0.4</v>
      </c>
      <c r="AH62" s="1"/>
      <c r="AI62" s="1">
        <f t="shared" si="20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42</v>
      </c>
      <c r="C63" s="1">
        <v>85</v>
      </c>
      <c r="D63" s="1">
        <v>8</v>
      </c>
      <c r="E63" s="1">
        <v>82</v>
      </c>
      <c r="F63" s="1"/>
      <c r="G63" s="8">
        <v>0.36</v>
      </c>
      <c r="H63" s="1">
        <v>45</v>
      </c>
      <c r="I63" s="1" t="s">
        <v>43</v>
      </c>
      <c r="J63" s="1"/>
      <c r="K63" s="1">
        <v>102</v>
      </c>
      <c r="L63" s="1">
        <f t="shared" si="14"/>
        <v>-20</v>
      </c>
      <c r="M63" s="1">
        <f t="shared" si="15"/>
        <v>82</v>
      </c>
      <c r="N63" s="1"/>
      <c r="O63" s="1">
        <v>130</v>
      </c>
      <c r="P63" s="1">
        <v>120</v>
      </c>
      <c r="Q63" s="1">
        <f t="shared" si="16"/>
        <v>16.399999999999999</v>
      </c>
      <c r="R63" s="5"/>
      <c r="S63" s="5"/>
      <c r="T63" s="1"/>
      <c r="U63" s="1"/>
      <c r="V63" s="1">
        <f t="shared" si="17"/>
        <v>15.243902439024392</v>
      </c>
      <c r="W63" s="1">
        <f t="shared" si="18"/>
        <v>15.243902439024392</v>
      </c>
      <c r="X63" s="1">
        <v>27.4</v>
      </c>
      <c r="Y63" s="1">
        <v>14.6</v>
      </c>
      <c r="Z63" s="1">
        <v>29</v>
      </c>
      <c r="AA63" s="1">
        <v>33.200000000000003</v>
      </c>
      <c r="AB63" s="1">
        <v>31.2</v>
      </c>
      <c r="AC63" s="1">
        <v>35.200000000000003</v>
      </c>
      <c r="AD63" s="1">
        <v>23.2</v>
      </c>
      <c r="AE63" s="1">
        <v>42</v>
      </c>
      <c r="AF63" s="1">
        <v>13.6</v>
      </c>
      <c r="AG63" s="1">
        <v>42.4</v>
      </c>
      <c r="AH63" s="1"/>
      <c r="AI63" s="1">
        <f t="shared" si="2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38</v>
      </c>
      <c r="C64" s="1">
        <v>463.70299999999997</v>
      </c>
      <c r="D64" s="1">
        <v>826.99</v>
      </c>
      <c r="E64" s="1">
        <v>626.33399999999995</v>
      </c>
      <c r="F64" s="1">
        <v>505.17</v>
      </c>
      <c r="G64" s="8">
        <v>1</v>
      </c>
      <c r="H64" s="1">
        <v>45</v>
      </c>
      <c r="I64" s="1" t="s">
        <v>43</v>
      </c>
      <c r="J64" s="1"/>
      <c r="K64" s="1">
        <v>578</v>
      </c>
      <c r="L64" s="1">
        <f t="shared" si="14"/>
        <v>48.333999999999946</v>
      </c>
      <c r="M64" s="1">
        <f t="shared" si="15"/>
        <v>626.33399999999995</v>
      </c>
      <c r="N64" s="1"/>
      <c r="O64" s="1">
        <v>490</v>
      </c>
      <c r="P64" s="1">
        <v>460</v>
      </c>
      <c r="Q64" s="1">
        <f t="shared" si="16"/>
        <v>125.26679999999999</v>
      </c>
      <c r="R64" s="5">
        <f t="shared" si="19"/>
        <v>298.56519999999983</v>
      </c>
      <c r="S64" s="5"/>
      <c r="T64" s="1"/>
      <c r="U64" s="1"/>
      <c r="V64" s="1">
        <f t="shared" si="17"/>
        <v>14</v>
      </c>
      <c r="W64" s="1">
        <f t="shared" si="18"/>
        <v>11.616565602378286</v>
      </c>
      <c r="X64" s="1">
        <v>145.46960000000001</v>
      </c>
      <c r="Y64" s="1">
        <v>126.71559999999999</v>
      </c>
      <c r="Z64" s="1">
        <v>137.16640000000001</v>
      </c>
      <c r="AA64" s="1">
        <v>134.31819999999999</v>
      </c>
      <c r="AB64" s="1">
        <v>138.85640000000001</v>
      </c>
      <c r="AC64" s="1">
        <v>149.1952</v>
      </c>
      <c r="AD64" s="1">
        <v>56.629800000000017</v>
      </c>
      <c r="AE64" s="1">
        <v>143.47540000000001</v>
      </c>
      <c r="AF64" s="1">
        <v>166.10820000000001</v>
      </c>
      <c r="AG64" s="1">
        <v>43.144399999999997</v>
      </c>
      <c r="AH64" s="1"/>
      <c r="AI64" s="1">
        <f t="shared" si="20"/>
        <v>298.56519999999983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42</v>
      </c>
      <c r="C65" s="1">
        <v>58</v>
      </c>
      <c r="D65" s="1">
        <v>70</v>
      </c>
      <c r="E65" s="1">
        <v>72</v>
      </c>
      <c r="F65" s="1">
        <v>53</v>
      </c>
      <c r="G65" s="8">
        <v>0.1</v>
      </c>
      <c r="H65" s="1">
        <v>60</v>
      </c>
      <c r="I65" s="1" t="s">
        <v>43</v>
      </c>
      <c r="J65" s="1"/>
      <c r="K65" s="1">
        <v>33</v>
      </c>
      <c r="L65" s="1">
        <f t="shared" si="14"/>
        <v>39</v>
      </c>
      <c r="M65" s="1">
        <f t="shared" si="15"/>
        <v>32</v>
      </c>
      <c r="N65" s="1">
        <v>40</v>
      </c>
      <c r="O65" s="1">
        <v>0</v>
      </c>
      <c r="P65" s="1"/>
      <c r="Q65" s="1">
        <f t="shared" si="16"/>
        <v>6.4</v>
      </c>
      <c r="R65" s="5">
        <f t="shared" si="19"/>
        <v>36.600000000000009</v>
      </c>
      <c r="S65" s="5"/>
      <c r="T65" s="1"/>
      <c r="U65" s="1"/>
      <c r="V65" s="1">
        <f t="shared" si="17"/>
        <v>14</v>
      </c>
      <c r="W65" s="1">
        <f t="shared" si="18"/>
        <v>8.28125</v>
      </c>
      <c r="X65" s="1">
        <v>4.8</v>
      </c>
      <c r="Y65" s="1">
        <v>3.2</v>
      </c>
      <c r="Z65" s="1">
        <v>3.4</v>
      </c>
      <c r="AA65" s="1">
        <v>5.8</v>
      </c>
      <c r="AB65" s="1">
        <v>5.8</v>
      </c>
      <c r="AC65" s="1">
        <v>4.4000000000000004</v>
      </c>
      <c r="AD65" s="1">
        <v>5.4</v>
      </c>
      <c r="AE65" s="1">
        <v>0.8</v>
      </c>
      <c r="AF65" s="1">
        <v>4.5999999999999996</v>
      </c>
      <c r="AG65" s="1">
        <v>4.5999999999999996</v>
      </c>
      <c r="AH65" s="1" t="s">
        <v>104</v>
      </c>
      <c r="AI65" s="1">
        <f t="shared" si="20"/>
        <v>3.660000000000001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42</v>
      </c>
      <c r="C66" s="1">
        <v>64</v>
      </c>
      <c r="D66" s="1">
        <v>74</v>
      </c>
      <c r="E66" s="1">
        <v>123</v>
      </c>
      <c r="F66" s="1">
        <v>-4</v>
      </c>
      <c r="G66" s="8">
        <v>0.4</v>
      </c>
      <c r="H66" s="1">
        <v>45</v>
      </c>
      <c r="I66" s="1" t="s">
        <v>43</v>
      </c>
      <c r="J66" s="1"/>
      <c r="K66" s="1">
        <v>111</v>
      </c>
      <c r="L66" s="1">
        <f t="shared" si="14"/>
        <v>12</v>
      </c>
      <c r="M66" s="1">
        <f t="shared" si="15"/>
        <v>99</v>
      </c>
      <c r="N66" s="1">
        <v>24</v>
      </c>
      <c r="O66" s="1">
        <v>180</v>
      </c>
      <c r="P66" s="1">
        <v>120</v>
      </c>
      <c r="Q66" s="1">
        <f t="shared" si="16"/>
        <v>19.8</v>
      </c>
      <c r="R66" s="5"/>
      <c r="S66" s="5"/>
      <c r="T66" s="1"/>
      <c r="U66" s="1"/>
      <c r="V66" s="1">
        <f t="shared" si="17"/>
        <v>14.94949494949495</v>
      </c>
      <c r="W66" s="1">
        <f t="shared" si="18"/>
        <v>14.94949494949495</v>
      </c>
      <c r="X66" s="1">
        <v>27.6</v>
      </c>
      <c r="Y66" s="1">
        <v>15.8</v>
      </c>
      <c r="Z66" s="1">
        <v>19.8</v>
      </c>
      <c r="AA66" s="1">
        <v>23</v>
      </c>
      <c r="AB66" s="1">
        <v>12</v>
      </c>
      <c r="AC66" s="1">
        <v>19.8</v>
      </c>
      <c r="AD66" s="1">
        <v>20.2</v>
      </c>
      <c r="AE66" s="1">
        <v>10.6</v>
      </c>
      <c r="AF66" s="1">
        <v>9.6</v>
      </c>
      <c r="AG66" s="1">
        <v>23.2</v>
      </c>
      <c r="AH66" s="1"/>
      <c r="AI66" s="1">
        <f t="shared" si="20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38</v>
      </c>
      <c r="C67" s="1">
        <v>30.27</v>
      </c>
      <c r="D67" s="1">
        <v>83.405000000000001</v>
      </c>
      <c r="E67" s="1">
        <v>48.295000000000002</v>
      </c>
      <c r="F67" s="1">
        <v>38.89</v>
      </c>
      <c r="G67" s="8">
        <v>1</v>
      </c>
      <c r="H67" s="1">
        <v>60</v>
      </c>
      <c r="I67" s="1" t="s">
        <v>43</v>
      </c>
      <c r="J67" s="1"/>
      <c r="K67" s="1">
        <v>45.6</v>
      </c>
      <c r="L67" s="1">
        <f t="shared" si="14"/>
        <v>2.6950000000000003</v>
      </c>
      <c r="M67" s="1">
        <f t="shared" si="15"/>
        <v>48.295000000000002</v>
      </c>
      <c r="N67" s="1"/>
      <c r="O67" s="1">
        <v>40</v>
      </c>
      <c r="P67" s="1">
        <v>40</v>
      </c>
      <c r="Q67" s="1">
        <f t="shared" si="16"/>
        <v>9.6590000000000007</v>
      </c>
      <c r="R67" s="5">
        <f t="shared" si="19"/>
        <v>16.335999999999999</v>
      </c>
      <c r="S67" s="5"/>
      <c r="T67" s="1"/>
      <c r="U67" s="1"/>
      <c r="V67" s="1">
        <f t="shared" si="17"/>
        <v>13.999999999999998</v>
      </c>
      <c r="W67" s="1">
        <f t="shared" si="18"/>
        <v>12.308727611553991</v>
      </c>
      <c r="X67" s="1">
        <v>11.2742</v>
      </c>
      <c r="Y67" s="1">
        <v>10.0428</v>
      </c>
      <c r="Z67" s="1">
        <v>8.7577999999999996</v>
      </c>
      <c r="AA67" s="1">
        <v>10.8238</v>
      </c>
      <c r="AB67" s="1">
        <v>12.757</v>
      </c>
      <c r="AC67" s="1">
        <v>5.726</v>
      </c>
      <c r="AD67" s="1">
        <v>11.441000000000001</v>
      </c>
      <c r="AE67" s="1">
        <v>2.2850000000000001</v>
      </c>
      <c r="AF67" s="1">
        <v>12.33</v>
      </c>
      <c r="AG67" s="1">
        <v>11.398</v>
      </c>
      <c r="AH67" s="1"/>
      <c r="AI67" s="1">
        <f t="shared" si="20"/>
        <v>16.335999999999999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107</v>
      </c>
      <c r="B68" s="10" t="s">
        <v>42</v>
      </c>
      <c r="C68" s="10"/>
      <c r="D68" s="10">
        <v>120</v>
      </c>
      <c r="E68" s="10">
        <v>120</v>
      </c>
      <c r="F68" s="10"/>
      <c r="G68" s="11">
        <v>0</v>
      </c>
      <c r="H68" s="10" t="e">
        <v>#N/A</v>
      </c>
      <c r="I68" s="10" t="s">
        <v>39</v>
      </c>
      <c r="J68" s="10"/>
      <c r="K68" s="10"/>
      <c r="L68" s="10">
        <f t="shared" si="14"/>
        <v>120</v>
      </c>
      <c r="M68" s="10">
        <f t="shared" si="15"/>
        <v>0</v>
      </c>
      <c r="N68" s="10">
        <v>120</v>
      </c>
      <c r="O68" s="10">
        <v>0</v>
      </c>
      <c r="P68" s="10"/>
      <c r="Q68" s="10">
        <f t="shared" si="16"/>
        <v>0</v>
      </c>
      <c r="R68" s="12"/>
      <c r="S68" s="12"/>
      <c r="T68" s="10"/>
      <c r="U68" s="10"/>
      <c r="V68" s="10" t="e">
        <f t="shared" si="17"/>
        <v>#DIV/0!</v>
      </c>
      <c r="W68" s="10" t="e">
        <f t="shared" si="18"/>
        <v>#DIV/0!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/>
      <c r="AI68" s="10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42</v>
      </c>
      <c r="C69" s="1">
        <v>121</v>
      </c>
      <c r="D69" s="1">
        <v>48</v>
      </c>
      <c r="E69" s="1">
        <v>55</v>
      </c>
      <c r="F69" s="1">
        <v>106</v>
      </c>
      <c r="G69" s="8">
        <v>0.25</v>
      </c>
      <c r="H69" s="1">
        <v>120</v>
      </c>
      <c r="I69" s="1" t="s">
        <v>43</v>
      </c>
      <c r="J69" s="1"/>
      <c r="K69" s="1">
        <v>55</v>
      </c>
      <c r="L69" s="1">
        <f t="shared" si="14"/>
        <v>0</v>
      </c>
      <c r="M69" s="1">
        <f t="shared" si="15"/>
        <v>55</v>
      </c>
      <c r="N69" s="1"/>
      <c r="O69" s="1">
        <v>18</v>
      </c>
      <c r="P69" s="1">
        <v>32</v>
      </c>
      <c r="Q69" s="1">
        <f t="shared" si="16"/>
        <v>11</v>
      </c>
      <c r="R69" s="5"/>
      <c r="S69" s="5"/>
      <c r="T69" s="1"/>
      <c r="U69" s="1"/>
      <c r="V69" s="1">
        <f t="shared" si="17"/>
        <v>14.181818181818182</v>
      </c>
      <c r="W69" s="1">
        <f t="shared" si="18"/>
        <v>14.181818181818182</v>
      </c>
      <c r="X69" s="1">
        <v>15</v>
      </c>
      <c r="Y69" s="1">
        <v>0.8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 t="s">
        <v>58</v>
      </c>
      <c r="AI69" s="1">
        <f t="shared" ref="AI69:AI82" si="21">G69*R69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38</v>
      </c>
      <c r="C70" s="1">
        <v>143.17500000000001</v>
      </c>
      <c r="D70" s="1">
        <v>32.231000000000002</v>
      </c>
      <c r="E70" s="1">
        <v>111.431</v>
      </c>
      <c r="F70" s="1">
        <v>36.267000000000003</v>
      </c>
      <c r="G70" s="8">
        <v>1</v>
      </c>
      <c r="H70" s="1">
        <v>45</v>
      </c>
      <c r="I70" s="1" t="s">
        <v>43</v>
      </c>
      <c r="J70" s="1"/>
      <c r="K70" s="1">
        <v>106</v>
      </c>
      <c r="L70" s="1">
        <f t="shared" ref="L70:L101" si="22">E70-K70</f>
        <v>5.4309999999999974</v>
      </c>
      <c r="M70" s="1">
        <f t="shared" ref="M70:M101" si="23">E70-N70</f>
        <v>111.431</v>
      </c>
      <c r="N70" s="1"/>
      <c r="O70" s="1">
        <v>60</v>
      </c>
      <c r="P70" s="1">
        <v>60</v>
      </c>
      <c r="Q70" s="1">
        <f t="shared" ref="Q70:Q101" si="24">M70/5</f>
        <v>22.286200000000001</v>
      </c>
      <c r="R70" s="5">
        <f t="shared" ref="R70:R80" si="25">14*Q70-P70-O70-F70</f>
        <v>155.7398</v>
      </c>
      <c r="S70" s="5"/>
      <c r="T70" s="1"/>
      <c r="U70" s="1"/>
      <c r="V70" s="1">
        <f t="shared" ref="V70:V101" si="26">(F70+O70+P70+R70)/Q70</f>
        <v>14</v>
      </c>
      <c r="W70" s="1">
        <f t="shared" ref="W70:W101" si="27">(F70+O70+P70)/Q70</f>
        <v>7.0118279473396088</v>
      </c>
      <c r="X70" s="1">
        <v>19.5428</v>
      </c>
      <c r="Y70" s="1">
        <v>17.291399999999999</v>
      </c>
      <c r="Z70" s="1">
        <v>19.669599999999999</v>
      </c>
      <c r="AA70" s="1">
        <v>19.529199999999999</v>
      </c>
      <c r="AB70" s="1">
        <v>20.8658</v>
      </c>
      <c r="AC70" s="1">
        <v>27.0518</v>
      </c>
      <c r="AD70" s="1">
        <v>18.998000000000001</v>
      </c>
      <c r="AE70" s="1">
        <v>28.822800000000001</v>
      </c>
      <c r="AF70" s="1">
        <v>29.615600000000001</v>
      </c>
      <c r="AG70" s="1">
        <v>24.534400000000002</v>
      </c>
      <c r="AH70" s="1"/>
      <c r="AI70" s="1">
        <f t="shared" si="21"/>
        <v>155.7398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42</v>
      </c>
      <c r="C71" s="1">
        <v>161</v>
      </c>
      <c r="D71" s="1">
        <v>1028</v>
      </c>
      <c r="E71" s="16">
        <f>754+E107</f>
        <v>801</v>
      </c>
      <c r="F71" s="16">
        <f>285+F107</f>
        <v>325</v>
      </c>
      <c r="G71" s="8">
        <v>0.41</v>
      </c>
      <c r="H71" s="1">
        <v>50</v>
      </c>
      <c r="I71" s="1" t="s">
        <v>43</v>
      </c>
      <c r="J71" s="1"/>
      <c r="K71" s="1">
        <v>588.29999999999995</v>
      </c>
      <c r="L71" s="1">
        <f t="shared" si="22"/>
        <v>212.70000000000005</v>
      </c>
      <c r="M71" s="1">
        <f t="shared" si="23"/>
        <v>601</v>
      </c>
      <c r="N71" s="1">
        <v>200</v>
      </c>
      <c r="O71" s="1">
        <v>370</v>
      </c>
      <c r="P71" s="1">
        <v>330</v>
      </c>
      <c r="Q71" s="1">
        <f t="shared" si="24"/>
        <v>120.2</v>
      </c>
      <c r="R71" s="5">
        <f t="shared" si="25"/>
        <v>657.8</v>
      </c>
      <c r="S71" s="5"/>
      <c r="T71" s="1"/>
      <c r="U71" s="1"/>
      <c r="V71" s="1">
        <f t="shared" si="26"/>
        <v>14</v>
      </c>
      <c r="W71" s="1">
        <f t="shared" si="27"/>
        <v>8.527454242928453</v>
      </c>
      <c r="X71" s="1">
        <v>111.4</v>
      </c>
      <c r="Y71" s="1">
        <v>102.6</v>
      </c>
      <c r="Z71" s="1">
        <v>91.2</v>
      </c>
      <c r="AA71" s="1">
        <v>113.4</v>
      </c>
      <c r="AB71" s="1">
        <v>108</v>
      </c>
      <c r="AC71" s="1">
        <v>111.4</v>
      </c>
      <c r="AD71" s="1">
        <v>129.6</v>
      </c>
      <c r="AE71" s="1">
        <v>93.6</v>
      </c>
      <c r="AF71" s="1">
        <v>134.6</v>
      </c>
      <c r="AG71" s="1">
        <v>148.19999999999999</v>
      </c>
      <c r="AH71" s="1"/>
      <c r="AI71" s="1">
        <f t="shared" si="21"/>
        <v>269.69799999999998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38</v>
      </c>
      <c r="C72" s="1">
        <v>305.49400000000003</v>
      </c>
      <c r="D72" s="1">
        <v>326.86799999999999</v>
      </c>
      <c r="E72" s="16">
        <f>277.359+E108</f>
        <v>330.363</v>
      </c>
      <c r="F72" s="16">
        <f>222.886+F108</f>
        <v>261.58799999999997</v>
      </c>
      <c r="G72" s="8">
        <v>1</v>
      </c>
      <c r="H72" s="1">
        <v>50</v>
      </c>
      <c r="I72" s="1" t="s">
        <v>43</v>
      </c>
      <c r="J72" s="1"/>
      <c r="K72" s="1">
        <v>274.8</v>
      </c>
      <c r="L72" s="1">
        <f t="shared" si="22"/>
        <v>55.562999999999988</v>
      </c>
      <c r="M72" s="1">
        <f t="shared" si="23"/>
        <v>330.363</v>
      </c>
      <c r="N72" s="1"/>
      <c r="O72" s="1">
        <v>380</v>
      </c>
      <c r="P72" s="1">
        <v>320</v>
      </c>
      <c r="Q72" s="1">
        <f t="shared" si="24"/>
        <v>66.072599999999994</v>
      </c>
      <c r="R72" s="5"/>
      <c r="S72" s="5"/>
      <c r="T72" s="1"/>
      <c r="U72" s="1"/>
      <c r="V72" s="1">
        <f t="shared" si="26"/>
        <v>14.553506294591102</v>
      </c>
      <c r="W72" s="1">
        <f t="shared" si="27"/>
        <v>14.553506294591102</v>
      </c>
      <c r="X72" s="1">
        <v>89.318200000000004</v>
      </c>
      <c r="Y72" s="1">
        <v>62.905200000000001</v>
      </c>
      <c r="Z72" s="1">
        <v>64.453000000000003</v>
      </c>
      <c r="AA72" s="1">
        <v>64.389199999999988</v>
      </c>
      <c r="AB72" s="1">
        <v>74.6738</v>
      </c>
      <c r="AC72" s="1">
        <v>78.798199999999994</v>
      </c>
      <c r="AD72" s="1">
        <v>80.198000000000022</v>
      </c>
      <c r="AE72" s="1">
        <v>77.259399999999999</v>
      </c>
      <c r="AF72" s="1">
        <v>80.690799999999996</v>
      </c>
      <c r="AG72" s="1">
        <v>77.424999999999997</v>
      </c>
      <c r="AH72" s="1"/>
      <c r="AI72" s="1">
        <f t="shared" si="21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42</v>
      </c>
      <c r="C73" s="1">
        <v>17</v>
      </c>
      <c r="D73" s="1">
        <v>133</v>
      </c>
      <c r="E73" s="1">
        <v>77</v>
      </c>
      <c r="F73" s="1">
        <v>60</v>
      </c>
      <c r="G73" s="8">
        <v>0.35</v>
      </c>
      <c r="H73" s="1">
        <v>50</v>
      </c>
      <c r="I73" s="1" t="s">
        <v>43</v>
      </c>
      <c r="J73" s="1"/>
      <c r="K73" s="1">
        <v>85</v>
      </c>
      <c r="L73" s="1">
        <f t="shared" si="22"/>
        <v>-8</v>
      </c>
      <c r="M73" s="1">
        <f t="shared" si="23"/>
        <v>77</v>
      </c>
      <c r="N73" s="1"/>
      <c r="O73" s="1">
        <v>0</v>
      </c>
      <c r="P73" s="1"/>
      <c r="Q73" s="1">
        <f t="shared" si="24"/>
        <v>15.4</v>
      </c>
      <c r="R73" s="5">
        <f>13*Q73-P73-O73-F73</f>
        <v>140.20000000000002</v>
      </c>
      <c r="S73" s="5"/>
      <c r="T73" s="1"/>
      <c r="U73" s="1"/>
      <c r="V73" s="1">
        <f t="shared" si="26"/>
        <v>13</v>
      </c>
      <c r="W73" s="1">
        <f t="shared" si="27"/>
        <v>3.8961038961038961</v>
      </c>
      <c r="X73" s="1">
        <v>8.8000000000000007</v>
      </c>
      <c r="Y73" s="1">
        <v>11.6</v>
      </c>
      <c r="Z73" s="1">
        <v>10.8</v>
      </c>
      <c r="AA73" s="1">
        <v>7.8</v>
      </c>
      <c r="AB73" s="1">
        <v>10.199999999999999</v>
      </c>
      <c r="AC73" s="1">
        <v>4</v>
      </c>
      <c r="AD73" s="1">
        <v>12.2</v>
      </c>
      <c r="AE73" s="1">
        <v>23.4</v>
      </c>
      <c r="AF73" s="1">
        <v>9.6</v>
      </c>
      <c r="AG73" s="1">
        <v>15.8</v>
      </c>
      <c r="AH73" s="1"/>
      <c r="AI73" s="1">
        <f t="shared" si="21"/>
        <v>49.07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38</v>
      </c>
      <c r="C74" s="1">
        <v>49.962000000000003</v>
      </c>
      <c r="D74" s="1">
        <v>156.273</v>
      </c>
      <c r="E74" s="1">
        <v>95.188999999999993</v>
      </c>
      <c r="F74" s="1">
        <v>98.224999999999994</v>
      </c>
      <c r="G74" s="8">
        <v>1</v>
      </c>
      <c r="H74" s="1">
        <v>50</v>
      </c>
      <c r="I74" s="1" t="s">
        <v>43</v>
      </c>
      <c r="J74" s="1"/>
      <c r="K74" s="1">
        <v>89.5</v>
      </c>
      <c r="L74" s="1">
        <f t="shared" si="22"/>
        <v>5.688999999999993</v>
      </c>
      <c r="M74" s="1">
        <f t="shared" si="23"/>
        <v>95.188999999999993</v>
      </c>
      <c r="N74" s="1"/>
      <c r="O74" s="1">
        <v>50</v>
      </c>
      <c r="P74" s="1">
        <v>50</v>
      </c>
      <c r="Q74" s="1">
        <f t="shared" si="24"/>
        <v>19.037799999999997</v>
      </c>
      <c r="R74" s="5">
        <f t="shared" si="25"/>
        <v>68.304199999999952</v>
      </c>
      <c r="S74" s="5"/>
      <c r="T74" s="1"/>
      <c r="U74" s="1"/>
      <c r="V74" s="1">
        <f t="shared" si="26"/>
        <v>14</v>
      </c>
      <c r="W74" s="1">
        <f t="shared" si="27"/>
        <v>10.412179978779061</v>
      </c>
      <c r="X74" s="1">
        <v>18.141200000000001</v>
      </c>
      <c r="Y74" s="1">
        <v>21.473400000000002</v>
      </c>
      <c r="Z74" s="1">
        <v>18.667000000000002</v>
      </c>
      <c r="AA74" s="1">
        <v>14.3124</v>
      </c>
      <c r="AB74" s="1">
        <v>8.8277999999999999</v>
      </c>
      <c r="AC74" s="1">
        <v>13.273999999999999</v>
      </c>
      <c r="AD74" s="1">
        <v>31.3492</v>
      </c>
      <c r="AE74" s="1">
        <v>18.892399999999999</v>
      </c>
      <c r="AF74" s="1">
        <v>18.055199999999999</v>
      </c>
      <c r="AG74" s="1">
        <v>26.151599999999998</v>
      </c>
      <c r="AH74" s="1"/>
      <c r="AI74" s="1">
        <f t="shared" si="21"/>
        <v>68.304199999999952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42</v>
      </c>
      <c r="C75" s="1">
        <v>43</v>
      </c>
      <c r="D75" s="1">
        <v>874</v>
      </c>
      <c r="E75" s="1">
        <v>669</v>
      </c>
      <c r="F75" s="1">
        <v>177</v>
      </c>
      <c r="G75" s="8">
        <v>0.4</v>
      </c>
      <c r="H75" s="1">
        <v>50</v>
      </c>
      <c r="I75" s="1" t="s">
        <v>43</v>
      </c>
      <c r="J75" s="1"/>
      <c r="K75" s="1">
        <v>444</v>
      </c>
      <c r="L75" s="1">
        <f t="shared" si="22"/>
        <v>225</v>
      </c>
      <c r="M75" s="1">
        <f t="shared" si="23"/>
        <v>449</v>
      </c>
      <c r="N75" s="1">
        <v>220</v>
      </c>
      <c r="O75" s="1">
        <v>320</v>
      </c>
      <c r="P75" s="1">
        <v>280</v>
      </c>
      <c r="Q75" s="1">
        <f t="shared" si="24"/>
        <v>89.8</v>
      </c>
      <c r="R75" s="5">
        <f t="shared" si="25"/>
        <v>480.20000000000005</v>
      </c>
      <c r="S75" s="5"/>
      <c r="T75" s="1"/>
      <c r="U75" s="1"/>
      <c r="V75" s="1">
        <f t="shared" si="26"/>
        <v>14.000000000000002</v>
      </c>
      <c r="W75" s="1">
        <f t="shared" si="27"/>
        <v>8.6525612472160365</v>
      </c>
      <c r="X75" s="1">
        <v>88</v>
      </c>
      <c r="Y75" s="1">
        <v>79</v>
      </c>
      <c r="Z75" s="1">
        <v>80.599999999999994</v>
      </c>
      <c r="AA75" s="1">
        <v>79.2</v>
      </c>
      <c r="AB75" s="1">
        <v>66.2</v>
      </c>
      <c r="AC75" s="1">
        <v>85.8</v>
      </c>
      <c r="AD75" s="1">
        <v>98</v>
      </c>
      <c r="AE75" s="1">
        <v>50.2</v>
      </c>
      <c r="AF75" s="1">
        <v>83.4</v>
      </c>
      <c r="AG75" s="1">
        <v>60.4</v>
      </c>
      <c r="AH75" s="1"/>
      <c r="AI75" s="1">
        <f t="shared" si="21"/>
        <v>192.08000000000004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42</v>
      </c>
      <c r="C76" s="1">
        <v>270</v>
      </c>
      <c r="D76" s="1">
        <v>606</v>
      </c>
      <c r="E76" s="1">
        <v>591</v>
      </c>
      <c r="F76" s="1">
        <v>194</v>
      </c>
      <c r="G76" s="8">
        <v>0.41</v>
      </c>
      <c r="H76" s="1">
        <v>50</v>
      </c>
      <c r="I76" s="1" t="s">
        <v>43</v>
      </c>
      <c r="J76" s="1"/>
      <c r="K76" s="1">
        <v>602</v>
      </c>
      <c r="L76" s="1">
        <f t="shared" si="22"/>
        <v>-11</v>
      </c>
      <c r="M76" s="1">
        <f t="shared" si="23"/>
        <v>591</v>
      </c>
      <c r="N76" s="1"/>
      <c r="O76" s="1">
        <v>380</v>
      </c>
      <c r="P76" s="1">
        <v>320</v>
      </c>
      <c r="Q76" s="1">
        <f t="shared" si="24"/>
        <v>118.2</v>
      </c>
      <c r="R76" s="5">
        <f t="shared" si="25"/>
        <v>760.8</v>
      </c>
      <c r="S76" s="5"/>
      <c r="T76" s="1"/>
      <c r="U76" s="1"/>
      <c r="V76" s="1">
        <f t="shared" si="26"/>
        <v>14</v>
      </c>
      <c r="W76" s="1">
        <f t="shared" si="27"/>
        <v>7.563451776649746</v>
      </c>
      <c r="X76" s="1">
        <v>100.4</v>
      </c>
      <c r="Y76" s="1">
        <v>93</v>
      </c>
      <c r="Z76" s="1">
        <v>98</v>
      </c>
      <c r="AA76" s="1">
        <v>103</v>
      </c>
      <c r="AB76" s="1">
        <v>89.8</v>
      </c>
      <c r="AC76" s="1">
        <v>100.6</v>
      </c>
      <c r="AD76" s="1">
        <v>106.4</v>
      </c>
      <c r="AE76" s="1">
        <v>149.80000000000001</v>
      </c>
      <c r="AF76" s="1">
        <v>118.2</v>
      </c>
      <c r="AG76" s="1">
        <v>119.6</v>
      </c>
      <c r="AH76" s="1"/>
      <c r="AI76" s="1">
        <f t="shared" si="21"/>
        <v>311.92799999999994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116</v>
      </c>
      <c r="B77" s="1" t="s">
        <v>38</v>
      </c>
      <c r="C77" s="1">
        <v>-1.7170000000000001</v>
      </c>
      <c r="D77" s="1">
        <v>631.73400000000004</v>
      </c>
      <c r="E77" s="1">
        <v>213.24700000000001</v>
      </c>
      <c r="F77" s="1">
        <v>390.24700000000001</v>
      </c>
      <c r="G77" s="8">
        <v>1</v>
      </c>
      <c r="H77" s="1">
        <v>50</v>
      </c>
      <c r="I77" s="1" t="s">
        <v>43</v>
      </c>
      <c r="J77" s="1"/>
      <c r="K77" s="1">
        <v>196.8</v>
      </c>
      <c r="L77" s="1">
        <f t="shared" si="22"/>
        <v>16.447000000000003</v>
      </c>
      <c r="M77" s="1">
        <f t="shared" si="23"/>
        <v>213.24700000000001</v>
      </c>
      <c r="N77" s="1"/>
      <c r="O77" s="1">
        <v>150</v>
      </c>
      <c r="P77" s="1">
        <v>200</v>
      </c>
      <c r="Q77" s="1">
        <f t="shared" si="24"/>
        <v>42.6494</v>
      </c>
      <c r="R77" s="5"/>
      <c r="S77" s="5"/>
      <c r="T77" s="1"/>
      <c r="U77" s="1"/>
      <c r="V77" s="1">
        <f t="shared" si="26"/>
        <v>17.356563046607924</v>
      </c>
      <c r="W77" s="1">
        <f t="shared" si="27"/>
        <v>17.356563046607924</v>
      </c>
      <c r="X77" s="1">
        <v>65.701999999999998</v>
      </c>
      <c r="Y77" s="1">
        <v>57.389400000000002</v>
      </c>
      <c r="Z77" s="1">
        <v>53.626600000000003</v>
      </c>
      <c r="AA77" s="1">
        <v>53.664400000000001</v>
      </c>
      <c r="AB77" s="1">
        <v>56.102800000000002</v>
      </c>
      <c r="AC77" s="1">
        <v>63.061800000000012</v>
      </c>
      <c r="AD77" s="1">
        <v>70.666800000000009</v>
      </c>
      <c r="AE77" s="1">
        <v>52.026399999999988</v>
      </c>
      <c r="AF77" s="1">
        <v>38.59259999999999</v>
      </c>
      <c r="AG77" s="1">
        <v>71.960199999999986</v>
      </c>
      <c r="AH77" s="1"/>
      <c r="AI77" s="1">
        <f t="shared" si="21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117</v>
      </c>
      <c r="B78" s="1" t="s">
        <v>42</v>
      </c>
      <c r="C78" s="1"/>
      <c r="D78" s="1">
        <v>102</v>
      </c>
      <c r="E78" s="1">
        <v>40</v>
      </c>
      <c r="F78" s="1">
        <v>55</v>
      </c>
      <c r="G78" s="8">
        <v>0.3</v>
      </c>
      <c r="H78" s="1">
        <v>50</v>
      </c>
      <c r="I78" s="1" t="s">
        <v>43</v>
      </c>
      <c r="J78" s="1"/>
      <c r="K78" s="1">
        <v>49</v>
      </c>
      <c r="L78" s="1">
        <f t="shared" si="22"/>
        <v>-9</v>
      </c>
      <c r="M78" s="1">
        <f t="shared" si="23"/>
        <v>40</v>
      </c>
      <c r="N78" s="1"/>
      <c r="O78" s="1">
        <v>80</v>
      </c>
      <c r="P78" s="1">
        <v>40</v>
      </c>
      <c r="Q78" s="1">
        <f t="shared" si="24"/>
        <v>8</v>
      </c>
      <c r="R78" s="5"/>
      <c r="S78" s="5"/>
      <c r="T78" s="1"/>
      <c r="U78" s="1"/>
      <c r="V78" s="1">
        <f t="shared" si="26"/>
        <v>21.875</v>
      </c>
      <c r="W78" s="1">
        <f t="shared" si="27"/>
        <v>21.875</v>
      </c>
      <c r="X78" s="1">
        <v>16.600000000000001</v>
      </c>
      <c r="Y78" s="1">
        <v>17.8</v>
      </c>
      <c r="Z78" s="1">
        <v>7.8</v>
      </c>
      <c r="AA78" s="1">
        <v>17</v>
      </c>
      <c r="AB78" s="1">
        <v>16</v>
      </c>
      <c r="AC78" s="1">
        <v>14.8</v>
      </c>
      <c r="AD78" s="1">
        <v>6.6</v>
      </c>
      <c r="AE78" s="1">
        <v>19</v>
      </c>
      <c r="AF78" s="1">
        <v>16</v>
      </c>
      <c r="AG78" s="1">
        <v>16.8</v>
      </c>
      <c r="AH78" s="1"/>
      <c r="AI78" s="1">
        <f t="shared" si="2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118</v>
      </c>
      <c r="B79" s="1" t="s">
        <v>42</v>
      </c>
      <c r="C79" s="1">
        <v>21</v>
      </c>
      <c r="D79" s="1">
        <v>50</v>
      </c>
      <c r="E79" s="1">
        <v>18</v>
      </c>
      <c r="F79" s="1">
        <v>39</v>
      </c>
      <c r="G79" s="8">
        <v>0.14000000000000001</v>
      </c>
      <c r="H79" s="1">
        <v>50</v>
      </c>
      <c r="I79" s="1" t="s">
        <v>43</v>
      </c>
      <c r="J79" s="1"/>
      <c r="K79" s="1">
        <v>41</v>
      </c>
      <c r="L79" s="1">
        <f t="shared" si="22"/>
        <v>-23</v>
      </c>
      <c r="M79" s="1">
        <f t="shared" si="23"/>
        <v>18</v>
      </c>
      <c r="N79" s="1"/>
      <c r="O79" s="1">
        <v>120</v>
      </c>
      <c r="P79" s="1">
        <v>80</v>
      </c>
      <c r="Q79" s="1">
        <f t="shared" si="24"/>
        <v>3.6</v>
      </c>
      <c r="R79" s="5"/>
      <c r="S79" s="5"/>
      <c r="T79" s="1"/>
      <c r="U79" s="1"/>
      <c r="V79" s="1">
        <f t="shared" si="26"/>
        <v>66.388888888888886</v>
      </c>
      <c r="W79" s="1">
        <f t="shared" si="27"/>
        <v>66.388888888888886</v>
      </c>
      <c r="X79" s="1">
        <v>21.6</v>
      </c>
      <c r="Y79" s="1">
        <v>12.2</v>
      </c>
      <c r="Z79" s="1">
        <v>4.2</v>
      </c>
      <c r="AA79" s="1">
        <v>12.8</v>
      </c>
      <c r="AB79" s="1">
        <v>23.6</v>
      </c>
      <c r="AC79" s="1">
        <v>20.6</v>
      </c>
      <c r="AD79" s="1">
        <v>1.8</v>
      </c>
      <c r="AE79" s="1">
        <v>25.4</v>
      </c>
      <c r="AF79" s="1">
        <v>24.4</v>
      </c>
      <c r="AG79" s="1">
        <v>9.4</v>
      </c>
      <c r="AH79" s="1"/>
      <c r="AI79" s="1">
        <f t="shared" si="2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119</v>
      </c>
      <c r="B80" s="1" t="s">
        <v>42</v>
      </c>
      <c r="C80" s="1">
        <v>245</v>
      </c>
      <c r="D80" s="1">
        <v>1</v>
      </c>
      <c r="E80" s="1">
        <v>180</v>
      </c>
      <c r="F80" s="1">
        <v>36</v>
      </c>
      <c r="G80" s="8">
        <v>0.18</v>
      </c>
      <c r="H80" s="1">
        <v>50</v>
      </c>
      <c r="I80" s="1" t="s">
        <v>43</v>
      </c>
      <c r="J80" s="1"/>
      <c r="K80" s="1">
        <v>178</v>
      </c>
      <c r="L80" s="1">
        <f t="shared" si="22"/>
        <v>2</v>
      </c>
      <c r="M80" s="1">
        <f t="shared" si="23"/>
        <v>180</v>
      </c>
      <c r="N80" s="1"/>
      <c r="O80" s="1">
        <v>160</v>
      </c>
      <c r="P80" s="1">
        <v>120</v>
      </c>
      <c r="Q80" s="1">
        <f t="shared" si="24"/>
        <v>36</v>
      </c>
      <c r="R80" s="5">
        <f t="shared" si="25"/>
        <v>188</v>
      </c>
      <c r="S80" s="5"/>
      <c r="T80" s="1"/>
      <c r="U80" s="1"/>
      <c r="V80" s="1">
        <f t="shared" si="26"/>
        <v>14</v>
      </c>
      <c r="W80" s="1">
        <f t="shared" si="27"/>
        <v>8.7777777777777786</v>
      </c>
      <c r="X80" s="1">
        <v>33</v>
      </c>
      <c r="Y80" s="1">
        <v>11.6</v>
      </c>
      <c r="Z80" s="1">
        <v>30</v>
      </c>
      <c r="AA80" s="1">
        <v>33.4</v>
      </c>
      <c r="AB80" s="1">
        <v>17.2</v>
      </c>
      <c r="AC80" s="1">
        <v>20.6</v>
      </c>
      <c r="AD80" s="1">
        <v>36.6</v>
      </c>
      <c r="AE80" s="1">
        <v>39.200000000000003</v>
      </c>
      <c r="AF80" s="1">
        <v>17.600000000000001</v>
      </c>
      <c r="AG80" s="1">
        <v>49.2</v>
      </c>
      <c r="AH80" s="1"/>
      <c r="AI80" s="1">
        <f t="shared" si="21"/>
        <v>33.839999999999996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42</v>
      </c>
      <c r="C81" s="1">
        <v>8</v>
      </c>
      <c r="D81" s="1"/>
      <c r="E81" s="1">
        <v>4</v>
      </c>
      <c r="F81" s="1"/>
      <c r="G81" s="8">
        <v>0.4</v>
      </c>
      <c r="H81" s="1">
        <v>60</v>
      </c>
      <c r="I81" s="1" t="s">
        <v>43</v>
      </c>
      <c r="J81" s="1"/>
      <c r="K81" s="1">
        <v>23</v>
      </c>
      <c r="L81" s="1">
        <f t="shared" si="22"/>
        <v>-19</v>
      </c>
      <c r="M81" s="1">
        <f t="shared" si="23"/>
        <v>4</v>
      </c>
      <c r="N81" s="1"/>
      <c r="O81" s="1">
        <v>50</v>
      </c>
      <c r="P81" s="1"/>
      <c r="Q81" s="1">
        <f t="shared" si="24"/>
        <v>0.8</v>
      </c>
      <c r="R81" s="5"/>
      <c r="S81" s="5"/>
      <c r="T81" s="1"/>
      <c r="U81" s="1"/>
      <c r="V81" s="1">
        <f t="shared" si="26"/>
        <v>62.5</v>
      </c>
      <c r="W81" s="1">
        <f t="shared" si="27"/>
        <v>62.5</v>
      </c>
      <c r="X81" s="1">
        <v>6</v>
      </c>
      <c r="Y81" s="1">
        <v>1.6</v>
      </c>
      <c r="Z81" s="1">
        <v>11.2</v>
      </c>
      <c r="AA81" s="1">
        <v>7.8</v>
      </c>
      <c r="AB81" s="1">
        <v>3.2</v>
      </c>
      <c r="AC81" s="1">
        <v>4.4000000000000004</v>
      </c>
      <c r="AD81" s="1">
        <v>11</v>
      </c>
      <c r="AE81" s="1">
        <v>8.1999999999999993</v>
      </c>
      <c r="AF81" s="1">
        <v>11.4</v>
      </c>
      <c r="AG81" s="1">
        <v>13.2</v>
      </c>
      <c r="AH81" s="1"/>
      <c r="AI81" s="1">
        <f t="shared" si="21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38</v>
      </c>
      <c r="C82" s="1">
        <v>6.6000000000000003E-2</v>
      </c>
      <c r="D82" s="1">
        <v>269.14</v>
      </c>
      <c r="E82" s="1">
        <v>138.71</v>
      </c>
      <c r="F82" s="1">
        <v>116.041</v>
      </c>
      <c r="G82" s="8">
        <v>1</v>
      </c>
      <c r="H82" s="1" t="e">
        <v>#N/A</v>
      </c>
      <c r="I82" s="1" t="s">
        <v>43</v>
      </c>
      <c r="J82" s="1"/>
      <c r="K82" s="1">
        <v>50.4</v>
      </c>
      <c r="L82" s="1">
        <f t="shared" si="22"/>
        <v>88.31</v>
      </c>
      <c r="M82" s="1">
        <f t="shared" si="23"/>
        <v>37.056000000000012</v>
      </c>
      <c r="N82" s="1">
        <v>101.654</v>
      </c>
      <c r="O82" s="1">
        <v>60</v>
      </c>
      <c r="P82" s="1">
        <v>40</v>
      </c>
      <c r="Q82" s="1">
        <f t="shared" si="24"/>
        <v>7.4112000000000027</v>
      </c>
      <c r="R82" s="5"/>
      <c r="S82" s="5"/>
      <c r="T82" s="1"/>
      <c r="U82" s="1"/>
      <c r="V82" s="1">
        <f t="shared" si="26"/>
        <v>29.150609887737467</v>
      </c>
      <c r="W82" s="1">
        <f t="shared" si="27"/>
        <v>29.150609887737467</v>
      </c>
      <c r="X82" s="1">
        <v>18.095199999999998</v>
      </c>
      <c r="Y82" s="1">
        <v>14.6356</v>
      </c>
      <c r="Z82" s="1">
        <v>11.7346</v>
      </c>
      <c r="AA82" s="1">
        <v>10.8156</v>
      </c>
      <c r="AB82" s="1">
        <v>5.6125999999999996</v>
      </c>
      <c r="AC82" s="1">
        <v>18.335999999999999</v>
      </c>
      <c r="AD82" s="1">
        <v>10.5266</v>
      </c>
      <c r="AE82" s="1">
        <v>10.2796</v>
      </c>
      <c r="AF82" s="1">
        <v>6.7683999999999997</v>
      </c>
      <c r="AG82" s="1">
        <v>13.866199999999999</v>
      </c>
      <c r="AH82" s="1"/>
      <c r="AI82" s="1">
        <f t="shared" si="21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0" t="s">
        <v>122</v>
      </c>
      <c r="B83" s="10" t="s">
        <v>38</v>
      </c>
      <c r="C83" s="10"/>
      <c r="D83" s="10">
        <v>92.652000000000001</v>
      </c>
      <c r="E83" s="10">
        <v>92.652000000000001</v>
      </c>
      <c r="F83" s="10"/>
      <c r="G83" s="11">
        <v>0</v>
      </c>
      <c r="H83" s="10" t="e">
        <v>#N/A</v>
      </c>
      <c r="I83" s="10" t="s">
        <v>39</v>
      </c>
      <c r="J83" s="10"/>
      <c r="K83" s="10"/>
      <c r="L83" s="10">
        <f t="shared" si="22"/>
        <v>92.652000000000001</v>
      </c>
      <c r="M83" s="10">
        <f t="shared" si="23"/>
        <v>0</v>
      </c>
      <c r="N83" s="10">
        <v>92.652000000000001</v>
      </c>
      <c r="O83" s="10">
        <v>0</v>
      </c>
      <c r="P83" s="10"/>
      <c r="Q83" s="10">
        <f t="shared" si="24"/>
        <v>0</v>
      </c>
      <c r="R83" s="12"/>
      <c r="S83" s="12"/>
      <c r="T83" s="10"/>
      <c r="U83" s="10"/>
      <c r="V83" s="10" t="e">
        <f t="shared" si="26"/>
        <v>#DIV/0!</v>
      </c>
      <c r="W83" s="10" t="e">
        <f t="shared" si="27"/>
        <v>#DIV/0!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/>
      <c r="AI83" s="10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42</v>
      </c>
      <c r="C84" s="1"/>
      <c r="D84" s="1"/>
      <c r="E84" s="1">
        <v>-1</v>
      </c>
      <c r="F84" s="1"/>
      <c r="G84" s="8">
        <v>0.22</v>
      </c>
      <c r="H84" s="1" t="e">
        <v>#N/A</v>
      </c>
      <c r="I84" s="1" t="s">
        <v>43</v>
      </c>
      <c r="J84" s="1"/>
      <c r="K84" s="1"/>
      <c r="L84" s="1">
        <f t="shared" si="22"/>
        <v>-1</v>
      </c>
      <c r="M84" s="1">
        <f t="shared" si="23"/>
        <v>-1</v>
      </c>
      <c r="N84" s="1"/>
      <c r="O84" s="1">
        <v>16</v>
      </c>
      <c r="P84" s="1"/>
      <c r="Q84" s="1">
        <f t="shared" si="24"/>
        <v>-0.2</v>
      </c>
      <c r="R84" s="5">
        <v>8</v>
      </c>
      <c r="S84" s="5"/>
      <c r="T84" s="1"/>
      <c r="U84" s="1"/>
      <c r="V84" s="1">
        <f t="shared" si="26"/>
        <v>-120</v>
      </c>
      <c r="W84" s="1">
        <f t="shared" si="27"/>
        <v>-80</v>
      </c>
      <c r="X84" s="1">
        <v>0.4</v>
      </c>
      <c r="Y84" s="1">
        <v>1</v>
      </c>
      <c r="Z84" s="1">
        <v>0.4</v>
      </c>
      <c r="AA84" s="1">
        <v>1</v>
      </c>
      <c r="AB84" s="1">
        <v>-0.4</v>
      </c>
      <c r="AC84" s="1">
        <v>0.6</v>
      </c>
      <c r="AD84" s="1">
        <v>3</v>
      </c>
      <c r="AE84" s="1">
        <v>1</v>
      </c>
      <c r="AF84" s="1">
        <v>5</v>
      </c>
      <c r="AG84" s="1">
        <v>4.4000000000000004</v>
      </c>
      <c r="AH84" s="1"/>
      <c r="AI84" s="1">
        <f t="shared" ref="AI84:AI90" si="28">G84*R84</f>
        <v>1.76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42</v>
      </c>
      <c r="C85" s="1">
        <v>20</v>
      </c>
      <c r="D85" s="1">
        <v>150</v>
      </c>
      <c r="E85" s="1">
        <v>131</v>
      </c>
      <c r="F85" s="1">
        <v>34</v>
      </c>
      <c r="G85" s="8">
        <v>0.84</v>
      </c>
      <c r="H85" s="1">
        <v>50</v>
      </c>
      <c r="I85" s="1" t="s">
        <v>43</v>
      </c>
      <c r="J85" s="1"/>
      <c r="K85" s="1">
        <v>30.8</v>
      </c>
      <c r="L85" s="1">
        <f t="shared" si="22"/>
        <v>100.2</v>
      </c>
      <c r="M85" s="1">
        <f t="shared" si="23"/>
        <v>29</v>
      </c>
      <c r="N85" s="1">
        <v>102</v>
      </c>
      <c r="O85" s="1">
        <v>20</v>
      </c>
      <c r="P85" s="1">
        <v>30</v>
      </c>
      <c r="Q85" s="1">
        <f t="shared" si="24"/>
        <v>5.8</v>
      </c>
      <c r="R85" s="5"/>
      <c r="S85" s="5"/>
      <c r="T85" s="1"/>
      <c r="U85" s="1"/>
      <c r="V85" s="1">
        <f t="shared" si="26"/>
        <v>14.482758620689655</v>
      </c>
      <c r="W85" s="1">
        <f t="shared" si="27"/>
        <v>14.482758620689655</v>
      </c>
      <c r="X85" s="1">
        <v>7</v>
      </c>
      <c r="Y85" s="1">
        <v>6.8</v>
      </c>
      <c r="Z85" s="1">
        <v>6.6</v>
      </c>
      <c r="AA85" s="1">
        <v>8.8000000000000007</v>
      </c>
      <c r="AB85" s="1">
        <v>4.8</v>
      </c>
      <c r="AC85" s="1">
        <v>9.6</v>
      </c>
      <c r="AD85" s="1">
        <v>5.8</v>
      </c>
      <c r="AE85" s="1">
        <v>11.2</v>
      </c>
      <c r="AF85" s="1">
        <v>4.5999999999999996</v>
      </c>
      <c r="AG85" s="1">
        <v>7.8</v>
      </c>
      <c r="AH85" s="1"/>
      <c r="AI85" s="1">
        <f t="shared" si="28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42</v>
      </c>
      <c r="C86" s="1">
        <v>590</v>
      </c>
      <c r="D86" s="1">
        <v>156</v>
      </c>
      <c r="E86" s="1">
        <v>570</v>
      </c>
      <c r="F86" s="1">
        <v>85</v>
      </c>
      <c r="G86" s="8">
        <v>0.35</v>
      </c>
      <c r="H86" s="1">
        <v>50</v>
      </c>
      <c r="I86" s="1" t="s">
        <v>43</v>
      </c>
      <c r="J86" s="1"/>
      <c r="K86" s="1">
        <v>583</v>
      </c>
      <c r="L86" s="1">
        <f t="shared" si="22"/>
        <v>-13</v>
      </c>
      <c r="M86" s="1">
        <f t="shared" si="23"/>
        <v>570</v>
      </c>
      <c r="N86" s="1"/>
      <c r="O86" s="1">
        <v>450</v>
      </c>
      <c r="P86" s="1">
        <v>350</v>
      </c>
      <c r="Q86" s="1">
        <f t="shared" si="24"/>
        <v>114</v>
      </c>
      <c r="R86" s="5">
        <f t="shared" ref="R86:R89" si="29">14*Q86-P86-O86-F86</f>
        <v>711</v>
      </c>
      <c r="S86" s="5"/>
      <c r="T86" s="1"/>
      <c r="U86" s="1"/>
      <c r="V86" s="1">
        <f t="shared" si="26"/>
        <v>14</v>
      </c>
      <c r="W86" s="1">
        <f t="shared" si="27"/>
        <v>7.7631578947368425</v>
      </c>
      <c r="X86" s="1">
        <v>98.8</v>
      </c>
      <c r="Y86" s="1">
        <v>80.599999999999994</v>
      </c>
      <c r="Z86" s="1">
        <v>97.4</v>
      </c>
      <c r="AA86" s="1">
        <v>94.8</v>
      </c>
      <c r="AB86" s="1">
        <v>82.6</v>
      </c>
      <c r="AC86" s="1">
        <v>99.6</v>
      </c>
      <c r="AD86" s="1">
        <v>94</v>
      </c>
      <c r="AE86" s="1">
        <v>110.4</v>
      </c>
      <c r="AF86" s="1">
        <v>95.6</v>
      </c>
      <c r="AG86" s="1">
        <v>92</v>
      </c>
      <c r="AH86" s="1"/>
      <c r="AI86" s="1">
        <f t="shared" si="28"/>
        <v>248.85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38</v>
      </c>
      <c r="C87" s="1">
        <v>155.59700000000001</v>
      </c>
      <c r="D87" s="1">
        <v>503.49700000000001</v>
      </c>
      <c r="E87" s="1">
        <v>337.30799999999999</v>
      </c>
      <c r="F87" s="1">
        <v>251.70599999999999</v>
      </c>
      <c r="G87" s="8">
        <v>1</v>
      </c>
      <c r="H87" s="1">
        <v>50</v>
      </c>
      <c r="I87" s="1" t="s">
        <v>43</v>
      </c>
      <c r="J87" s="1"/>
      <c r="K87" s="1">
        <v>320.10000000000002</v>
      </c>
      <c r="L87" s="1">
        <f t="shared" si="22"/>
        <v>17.20799999999997</v>
      </c>
      <c r="M87" s="1">
        <f t="shared" si="23"/>
        <v>337.30799999999999</v>
      </c>
      <c r="N87" s="1"/>
      <c r="O87" s="1">
        <v>350</v>
      </c>
      <c r="P87" s="1">
        <v>200</v>
      </c>
      <c r="Q87" s="1">
        <f t="shared" si="24"/>
        <v>67.461600000000004</v>
      </c>
      <c r="R87" s="5">
        <f t="shared" si="29"/>
        <v>142.75640000000013</v>
      </c>
      <c r="S87" s="5"/>
      <c r="T87" s="1"/>
      <c r="U87" s="1"/>
      <c r="V87" s="1">
        <f t="shared" si="26"/>
        <v>14</v>
      </c>
      <c r="W87" s="1">
        <f t="shared" si="27"/>
        <v>11.883886536933604</v>
      </c>
      <c r="X87" s="1">
        <v>81.076800000000006</v>
      </c>
      <c r="Y87" s="1">
        <v>67.440399999999997</v>
      </c>
      <c r="Z87" s="1">
        <v>67.703800000000001</v>
      </c>
      <c r="AA87" s="1">
        <v>79.288800000000009</v>
      </c>
      <c r="AB87" s="1">
        <v>47.412599999999998</v>
      </c>
      <c r="AC87" s="1">
        <v>79.828999999999994</v>
      </c>
      <c r="AD87" s="1">
        <v>74.02640000000001</v>
      </c>
      <c r="AE87" s="1">
        <v>40.376200000000019</v>
      </c>
      <c r="AF87" s="1">
        <v>66.180399999999992</v>
      </c>
      <c r="AG87" s="1">
        <v>67.076800000000006</v>
      </c>
      <c r="AH87" s="1"/>
      <c r="AI87" s="1">
        <f t="shared" si="28"/>
        <v>142.75640000000013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127</v>
      </c>
      <c r="B88" s="1" t="s">
        <v>42</v>
      </c>
      <c r="C88" s="1">
        <v>336</v>
      </c>
      <c r="D88" s="1">
        <v>518</v>
      </c>
      <c r="E88" s="1">
        <v>528</v>
      </c>
      <c r="F88" s="1">
        <v>239</v>
      </c>
      <c r="G88" s="8">
        <v>0.35</v>
      </c>
      <c r="H88" s="1">
        <v>50</v>
      </c>
      <c r="I88" s="1" t="s">
        <v>43</v>
      </c>
      <c r="J88" s="1"/>
      <c r="K88" s="1">
        <v>540</v>
      </c>
      <c r="L88" s="1">
        <f t="shared" si="22"/>
        <v>-12</v>
      </c>
      <c r="M88" s="1">
        <f t="shared" si="23"/>
        <v>528</v>
      </c>
      <c r="N88" s="1"/>
      <c r="O88" s="1">
        <v>450</v>
      </c>
      <c r="P88" s="1">
        <v>400</v>
      </c>
      <c r="Q88" s="1">
        <f t="shared" si="24"/>
        <v>105.6</v>
      </c>
      <c r="R88" s="5">
        <f t="shared" si="29"/>
        <v>389.39999999999986</v>
      </c>
      <c r="S88" s="5"/>
      <c r="T88" s="1"/>
      <c r="U88" s="1"/>
      <c r="V88" s="1">
        <f t="shared" si="26"/>
        <v>14</v>
      </c>
      <c r="W88" s="1">
        <f t="shared" si="27"/>
        <v>10.3125</v>
      </c>
      <c r="X88" s="1">
        <v>115</v>
      </c>
      <c r="Y88" s="1">
        <v>94.4</v>
      </c>
      <c r="Z88" s="1">
        <v>108.2</v>
      </c>
      <c r="AA88" s="1">
        <v>110.4</v>
      </c>
      <c r="AB88" s="1">
        <v>99.8</v>
      </c>
      <c r="AC88" s="1">
        <v>107.8</v>
      </c>
      <c r="AD88" s="1">
        <v>105.8</v>
      </c>
      <c r="AE88" s="1">
        <v>105.4</v>
      </c>
      <c r="AF88" s="1">
        <v>131.6</v>
      </c>
      <c r="AG88" s="1">
        <v>147.4</v>
      </c>
      <c r="AH88" s="1"/>
      <c r="AI88" s="1">
        <f t="shared" si="28"/>
        <v>136.28999999999994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128</v>
      </c>
      <c r="B89" s="1" t="s">
        <v>42</v>
      </c>
      <c r="C89" s="1">
        <v>130</v>
      </c>
      <c r="D89" s="1">
        <v>49</v>
      </c>
      <c r="E89" s="1">
        <v>64</v>
      </c>
      <c r="F89" s="1">
        <v>77</v>
      </c>
      <c r="G89" s="8">
        <v>0.3</v>
      </c>
      <c r="H89" s="1">
        <v>45</v>
      </c>
      <c r="I89" s="1" t="s">
        <v>43</v>
      </c>
      <c r="J89" s="1"/>
      <c r="K89" s="1">
        <v>66</v>
      </c>
      <c r="L89" s="1">
        <f t="shared" si="22"/>
        <v>-2</v>
      </c>
      <c r="M89" s="1">
        <f t="shared" si="23"/>
        <v>64</v>
      </c>
      <c r="N89" s="1"/>
      <c r="O89" s="1">
        <v>0</v>
      </c>
      <c r="P89" s="1"/>
      <c r="Q89" s="1">
        <f t="shared" si="24"/>
        <v>12.8</v>
      </c>
      <c r="R89" s="5">
        <f t="shared" si="29"/>
        <v>102.20000000000002</v>
      </c>
      <c r="S89" s="5"/>
      <c r="T89" s="1"/>
      <c r="U89" s="1"/>
      <c r="V89" s="1">
        <f t="shared" si="26"/>
        <v>14</v>
      </c>
      <c r="W89" s="1">
        <f t="shared" si="27"/>
        <v>6.015625</v>
      </c>
      <c r="X89" s="1">
        <v>10</v>
      </c>
      <c r="Y89" s="1">
        <v>12</v>
      </c>
      <c r="Z89" s="1">
        <v>15.6</v>
      </c>
      <c r="AA89" s="1">
        <v>7</v>
      </c>
      <c r="AB89" s="1">
        <v>7.2</v>
      </c>
      <c r="AC89" s="1">
        <v>13.8</v>
      </c>
      <c r="AD89" s="1">
        <v>2.6</v>
      </c>
      <c r="AE89" s="1">
        <v>0</v>
      </c>
      <c r="AF89" s="1">
        <v>6.6</v>
      </c>
      <c r="AG89" s="1">
        <v>2</v>
      </c>
      <c r="AH89" s="1"/>
      <c r="AI89" s="1">
        <f t="shared" si="28"/>
        <v>30.660000000000004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129</v>
      </c>
      <c r="B90" s="1" t="s">
        <v>42</v>
      </c>
      <c r="C90" s="1"/>
      <c r="D90" s="1"/>
      <c r="E90" s="1"/>
      <c r="F90" s="1"/>
      <c r="G90" s="8">
        <v>0.18</v>
      </c>
      <c r="H90" s="1" t="e">
        <v>#N/A</v>
      </c>
      <c r="I90" s="1" t="s">
        <v>43</v>
      </c>
      <c r="J90" s="1"/>
      <c r="K90" s="1"/>
      <c r="L90" s="1">
        <f t="shared" si="22"/>
        <v>0</v>
      </c>
      <c r="M90" s="1">
        <f t="shared" si="23"/>
        <v>0</v>
      </c>
      <c r="N90" s="1"/>
      <c r="O90" s="1">
        <v>30</v>
      </c>
      <c r="P90" s="1">
        <v>20</v>
      </c>
      <c r="Q90" s="1">
        <f t="shared" si="24"/>
        <v>0</v>
      </c>
      <c r="R90" s="5"/>
      <c r="S90" s="5"/>
      <c r="T90" s="1"/>
      <c r="U90" s="1"/>
      <c r="V90" s="1" t="e">
        <f t="shared" si="26"/>
        <v>#DIV/0!</v>
      </c>
      <c r="W90" s="1" t="e">
        <f t="shared" si="27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-0.4</v>
      </c>
      <c r="AC90" s="1">
        <v>0</v>
      </c>
      <c r="AD90" s="1">
        <v>0</v>
      </c>
      <c r="AE90" s="1">
        <v>-0.4</v>
      </c>
      <c r="AF90" s="1">
        <v>-1.2</v>
      </c>
      <c r="AG90" s="1">
        <v>-0.6</v>
      </c>
      <c r="AH90" s="18" t="s">
        <v>130</v>
      </c>
      <c r="AI90" s="1">
        <f t="shared" si="28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0" t="s">
        <v>131</v>
      </c>
      <c r="B91" s="10" t="s">
        <v>42</v>
      </c>
      <c r="C91" s="10">
        <v>8</v>
      </c>
      <c r="D91" s="10"/>
      <c r="E91" s="10">
        <v>8</v>
      </c>
      <c r="F91" s="10"/>
      <c r="G91" s="11">
        <v>0</v>
      </c>
      <c r="H91" s="10" t="e">
        <v>#N/A</v>
      </c>
      <c r="I91" s="10" t="s">
        <v>39</v>
      </c>
      <c r="J91" s="10"/>
      <c r="K91" s="10">
        <v>9</v>
      </c>
      <c r="L91" s="10">
        <f t="shared" si="22"/>
        <v>-1</v>
      </c>
      <c r="M91" s="10">
        <f t="shared" si="23"/>
        <v>8</v>
      </c>
      <c r="N91" s="10"/>
      <c r="O91" s="10">
        <v>0</v>
      </c>
      <c r="P91" s="10"/>
      <c r="Q91" s="10">
        <f t="shared" si="24"/>
        <v>1.6</v>
      </c>
      <c r="R91" s="12"/>
      <c r="S91" s="12"/>
      <c r="T91" s="10"/>
      <c r="U91" s="10"/>
      <c r="V91" s="10">
        <f t="shared" si="26"/>
        <v>0</v>
      </c>
      <c r="W91" s="10">
        <f t="shared" si="27"/>
        <v>0</v>
      </c>
      <c r="X91" s="10">
        <v>1.8</v>
      </c>
      <c r="Y91" s="10">
        <v>1.8</v>
      </c>
      <c r="Z91" s="10">
        <v>1.2</v>
      </c>
      <c r="AA91" s="10">
        <v>0</v>
      </c>
      <c r="AB91" s="10">
        <v>0</v>
      </c>
      <c r="AC91" s="10">
        <v>0</v>
      </c>
      <c r="AD91" s="10">
        <v>0.2</v>
      </c>
      <c r="AE91" s="10">
        <v>3</v>
      </c>
      <c r="AF91" s="10">
        <v>0</v>
      </c>
      <c r="AG91" s="10">
        <v>0</v>
      </c>
      <c r="AH91" s="10" t="s">
        <v>132</v>
      </c>
      <c r="AI91" s="10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133</v>
      </c>
      <c r="B92" s="10" t="s">
        <v>42</v>
      </c>
      <c r="C92" s="10">
        <v>2</v>
      </c>
      <c r="D92" s="10">
        <v>2</v>
      </c>
      <c r="E92" s="10"/>
      <c r="F92" s="10">
        <v>2</v>
      </c>
      <c r="G92" s="11">
        <v>0</v>
      </c>
      <c r="H92" s="10">
        <v>120</v>
      </c>
      <c r="I92" s="10" t="s">
        <v>39</v>
      </c>
      <c r="J92" s="10"/>
      <c r="K92" s="10">
        <v>6</v>
      </c>
      <c r="L92" s="10">
        <f t="shared" si="22"/>
        <v>-6</v>
      </c>
      <c r="M92" s="10">
        <f t="shared" si="23"/>
        <v>0</v>
      </c>
      <c r="N92" s="10"/>
      <c r="O92" s="10">
        <v>0</v>
      </c>
      <c r="P92" s="10"/>
      <c r="Q92" s="10">
        <f t="shared" si="24"/>
        <v>0</v>
      </c>
      <c r="R92" s="12"/>
      <c r="S92" s="12"/>
      <c r="T92" s="10"/>
      <c r="U92" s="10"/>
      <c r="V92" s="10" t="e">
        <f t="shared" si="26"/>
        <v>#DIV/0!</v>
      </c>
      <c r="W92" s="10" t="e">
        <f t="shared" si="27"/>
        <v>#DIV/0!</v>
      </c>
      <c r="X92" s="10">
        <v>1.4</v>
      </c>
      <c r="Y92" s="10">
        <v>0</v>
      </c>
      <c r="Z92" s="10">
        <v>0.2</v>
      </c>
      <c r="AA92" s="10">
        <v>0.4</v>
      </c>
      <c r="AB92" s="10">
        <v>-0.2</v>
      </c>
      <c r="AC92" s="10">
        <v>0.6</v>
      </c>
      <c r="AD92" s="10">
        <v>-0.4</v>
      </c>
      <c r="AE92" s="10">
        <v>1.2</v>
      </c>
      <c r="AF92" s="10">
        <v>1.4</v>
      </c>
      <c r="AG92" s="10">
        <v>1.4</v>
      </c>
      <c r="AH92" s="10" t="s">
        <v>132</v>
      </c>
      <c r="AI92" s="10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134</v>
      </c>
      <c r="B93" s="1" t="s">
        <v>42</v>
      </c>
      <c r="C93" s="1">
        <v>61</v>
      </c>
      <c r="D93" s="1"/>
      <c r="E93" s="1">
        <v>28</v>
      </c>
      <c r="F93" s="1">
        <v>25</v>
      </c>
      <c r="G93" s="8">
        <v>0.3</v>
      </c>
      <c r="H93" s="1">
        <v>60</v>
      </c>
      <c r="I93" s="1" t="s">
        <v>43</v>
      </c>
      <c r="J93" s="1"/>
      <c r="K93" s="1">
        <v>31</v>
      </c>
      <c r="L93" s="1">
        <f t="shared" si="22"/>
        <v>-3</v>
      </c>
      <c r="M93" s="1">
        <f t="shared" si="23"/>
        <v>28</v>
      </c>
      <c r="N93" s="1"/>
      <c r="O93" s="1">
        <v>0</v>
      </c>
      <c r="P93" s="1"/>
      <c r="Q93" s="1">
        <f t="shared" si="24"/>
        <v>5.6</v>
      </c>
      <c r="R93" s="5">
        <f>13*Q93-P93-O93-F93</f>
        <v>47.8</v>
      </c>
      <c r="S93" s="5"/>
      <c r="T93" s="1"/>
      <c r="U93" s="1"/>
      <c r="V93" s="1">
        <f t="shared" si="26"/>
        <v>13</v>
      </c>
      <c r="W93" s="1">
        <f t="shared" si="27"/>
        <v>4.4642857142857144</v>
      </c>
      <c r="X93" s="1">
        <v>0.6</v>
      </c>
      <c r="Y93" s="1">
        <v>3.2</v>
      </c>
      <c r="Z93" s="1">
        <v>6.8</v>
      </c>
      <c r="AA93" s="1">
        <v>3.6</v>
      </c>
      <c r="AB93" s="1">
        <v>5.4</v>
      </c>
      <c r="AC93" s="1">
        <v>4.8</v>
      </c>
      <c r="AD93" s="1">
        <v>4.4000000000000004</v>
      </c>
      <c r="AE93" s="1">
        <v>1.6</v>
      </c>
      <c r="AF93" s="1">
        <v>8</v>
      </c>
      <c r="AG93" s="1">
        <v>6.8</v>
      </c>
      <c r="AH93" s="1"/>
      <c r="AI93" s="1">
        <f>G93*R93</f>
        <v>14.339999999999998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42</v>
      </c>
      <c r="C94" s="1">
        <v>74</v>
      </c>
      <c r="D94" s="1">
        <v>533</v>
      </c>
      <c r="E94" s="1">
        <v>424</v>
      </c>
      <c r="F94" s="1">
        <v>125</v>
      </c>
      <c r="G94" s="8">
        <v>0.28000000000000003</v>
      </c>
      <c r="H94" s="1">
        <v>50</v>
      </c>
      <c r="I94" s="1" t="s">
        <v>43</v>
      </c>
      <c r="J94" s="1"/>
      <c r="K94" s="1">
        <v>413</v>
      </c>
      <c r="L94" s="1">
        <f t="shared" si="22"/>
        <v>11</v>
      </c>
      <c r="M94" s="1">
        <f t="shared" si="23"/>
        <v>368</v>
      </c>
      <c r="N94" s="1">
        <v>56</v>
      </c>
      <c r="O94" s="1">
        <v>430</v>
      </c>
      <c r="P94" s="1">
        <v>320</v>
      </c>
      <c r="Q94" s="1">
        <f t="shared" si="24"/>
        <v>73.599999999999994</v>
      </c>
      <c r="R94" s="5">
        <f t="shared" ref="R94" si="30">14*Q94-P94-O94-F94</f>
        <v>155.39999999999986</v>
      </c>
      <c r="S94" s="5"/>
      <c r="T94" s="1"/>
      <c r="U94" s="1"/>
      <c r="V94" s="1">
        <f t="shared" si="26"/>
        <v>14</v>
      </c>
      <c r="W94" s="1">
        <f t="shared" si="27"/>
        <v>11.88858695652174</v>
      </c>
      <c r="X94" s="1">
        <v>86.8</v>
      </c>
      <c r="Y94" s="1">
        <v>69</v>
      </c>
      <c r="Z94" s="1">
        <v>80.2</v>
      </c>
      <c r="AA94" s="1">
        <v>84.2</v>
      </c>
      <c r="AB94" s="1">
        <v>83.2</v>
      </c>
      <c r="AC94" s="1">
        <v>87.4</v>
      </c>
      <c r="AD94" s="1">
        <v>94</v>
      </c>
      <c r="AE94" s="1">
        <v>105.4</v>
      </c>
      <c r="AF94" s="1">
        <v>95.6</v>
      </c>
      <c r="AG94" s="1">
        <v>103.2</v>
      </c>
      <c r="AH94" s="1"/>
      <c r="AI94" s="1">
        <f>G94*R94</f>
        <v>43.511999999999965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136</v>
      </c>
      <c r="B95" s="10" t="s">
        <v>42</v>
      </c>
      <c r="C95" s="10"/>
      <c r="D95" s="10">
        <v>96</v>
      </c>
      <c r="E95" s="10">
        <v>96</v>
      </c>
      <c r="F95" s="10"/>
      <c r="G95" s="11">
        <v>0</v>
      </c>
      <c r="H95" s="10" t="e">
        <v>#N/A</v>
      </c>
      <c r="I95" s="10" t="s">
        <v>39</v>
      </c>
      <c r="J95" s="10"/>
      <c r="K95" s="10"/>
      <c r="L95" s="10">
        <f t="shared" si="22"/>
        <v>96</v>
      </c>
      <c r="M95" s="10">
        <f t="shared" si="23"/>
        <v>0</v>
      </c>
      <c r="N95" s="10">
        <v>96</v>
      </c>
      <c r="O95" s="10">
        <v>0</v>
      </c>
      <c r="P95" s="10"/>
      <c r="Q95" s="10">
        <f t="shared" si="24"/>
        <v>0</v>
      </c>
      <c r="R95" s="12"/>
      <c r="S95" s="12"/>
      <c r="T95" s="10"/>
      <c r="U95" s="10"/>
      <c r="V95" s="10" t="e">
        <f t="shared" si="26"/>
        <v>#DIV/0!</v>
      </c>
      <c r="W95" s="10" t="e">
        <f t="shared" si="27"/>
        <v>#DIV/0!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/>
      <c r="AI95" s="10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137</v>
      </c>
      <c r="B96" s="1" t="s">
        <v>42</v>
      </c>
      <c r="C96" s="1">
        <v>474</v>
      </c>
      <c r="D96" s="1">
        <v>458</v>
      </c>
      <c r="E96" s="1">
        <v>555</v>
      </c>
      <c r="F96" s="1">
        <v>296</v>
      </c>
      <c r="G96" s="8">
        <v>0.28000000000000003</v>
      </c>
      <c r="H96" s="1">
        <v>45</v>
      </c>
      <c r="I96" s="1" t="s">
        <v>43</v>
      </c>
      <c r="J96" s="1"/>
      <c r="K96" s="1">
        <v>565</v>
      </c>
      <c r="L96" s="1">
        <f t="shared" si="22"/>
        <v>-10</v>
      </c>
      <c r="M96" s="1">
        <f t="shared" si="23"/>
        <v>555</v>
      </c>
      <c r="N96" s="1"/>
      <c r="O96" s="1">
        <v>300</v>
      </c>
      <c r="P96" s="1">
        <v>200</v>
      </c>
      <c r="Q96" s="1">
        <f t="shared" si="24"/>
        <v>111</v>
      </c>
      <c r="R96" s="5">
        <f t="shared" ref="R96" si="31">14*Q96-P96-O96-F96</f>
        <v>758</v>
      </c>
      <c r="S96" s="5"/>
      <c r="T96" s="1"/>
      <c r="U96" s="1"/>
      <c r="V96" s="1">
        <f t="shared" si="26"/>
        <v>14</v>
      </c>
      <c r="W96" s="1">
        <f t="shared" si="27"/>
        <v>7.1711711711711708</v>
      </c>
      <c r="X96" s="1">
        <v>93</v>
      </c>
      <c r="Y96" s="1">
        <v>95.2</v>
      </c>
      <c r="Z96" s="1">
        <v>96.6</v>
      </c>
      <c r="AA96" s="1">
        <v>101.8</v>
      </c>
      <c r="AB96" s="1">
        <v>98.4</v>
      </c>
      <c r="AC96" s="1">
        <v>112.4</v>
      </c>
      <c r="AD96" s="1">
        <v>34.200000000000003</v>
      </c>
      <c r="AE96" s="1">
        <v>110.8</v>
      </c>
      <c r="AF96" s="1">
        <v>132.6</v>
      </c>
      <c r="AG96" s="1">
        <v>85.4</v>
      </c>
      <c r="AH96" s="1"/>
      <c r="AI96" s="1">
        <f>G96*R96</f>
        <v>212.24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138</v>
      </c>
      <c r="B97" s="1" t="s">
        <v>42</v>
      </c>
      <c r="C97" s="1">
        <v>39</v>
      </c>
      <c r="D97" s="1">
        <v>244</v>
      </c>
      <c r="E97" s="1">
        <v>97</v>
      </c>
      <c r="F97" s="1">
        <v>152</v>
      </c>
      <c r="G97" s="8">
        <v>0.28000000000000003</v>
      </c>
      <c r="H97" s="1">
        <v>45</v>
      </c>
      <c r="I97" s="1" t="s">
        <v>43</v>
      </c>
      <c r="J97" s="1"/>
      <c r="K97" s="1">
        <v>101</v>
      </c>
      <c r="L97" s="1">
        <f t="shared" si="22"/>
        <v>-4</v>
      </c>
      <c r="M97" s="1">
        <f t="shared" si="23"/>
        <v>97</v>
      </c>
      <c r="N97" s="1"/>
      <c r="O97" s="1">
        <v>120</v>
      </c>
      <c r="P97" s="1"/>
      <c r="Q97" s="1">
        <f t="shared" si="24"/>
        <v>19.399999999999999</v>
      </c>
      <c r="R97" s="5"/>
      <c r="S97" s="5"/>
      <c r="T97" s="1"/>
      <c r="U97" s="1"/>
      <c r="V97" s="1">
        <f t="shared" si="26"/>
        <v>14.020618556701033</v>
      </c>
      <c r="W97" s="1">
        <f t="shared" si="27"/>
        <v>14.020618556701033</v>
      </c>
      <c r="X97" s="1">
        <v>27.8</v>
      </c>
      <c r="Y97" s="1">
        <v>26</v>
      </c>
      <c r="Z97" s="1">
        <v>27</v>
      </c>
      <c r="AA97" s="1">
        <v>17.8</v>
      </c>
      <c r="AB97" s="1">
        <v>29.8</v>
      </c>
      <c r="AC97" s="1">
        <v>31.2</v>
      </c>
      <c r="AD97" s="1">
        <v>30.2</v>
      </c>
      <c r="AE97" s="1">
        <v>35.6</v>
      </c>
      <c r="AF97" s="1">
        <v>18.2</v>
      </c>
      <c r="AG97" s="1">
        <v>33.4</v>
      </c>
      <c r="AH97" s="1"/>
      <c r="AI97" s="1">
        <f>G97*R97</f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139</v>
      </c>
      <c r="B98" s="10" t="s">
        <v>42</v>
      </c>
      <c r="C98" s="10"/>
      <c r="D98" s="10">
        <v>40</v>
      </c>
      <c r="E98" s="10">
        <v>40</v>
      </c>
      <c r="F98" s="10"/>
      <c r="G98" s="11">
        <v>0</v>
      </c>
      <c r="H98" s="10" t="e">
        <v>#N/A</v>
      </c>
      <c r="I98" s="10" t="s">
        <v>39</v>
      </c>
      <c r="J98" s="10"/>
      <c r="K98" s="10"/>
      <c r="L98" s="10">
        <f t="shared" si="22"/>
        <v>40</v>
      </c>
      <c r="M98" s="10">
        <f t="shared" si="23"/>
        <v>0</v>
      </c>
      <c r="N98" s="10">
        <v>40</v>
      </c>
      <c r="O98" s="10">
        <v>0</v>
      </c>
      <c r="P98" s="10"/>
      <c r="Q98" s="10">
        <f t="shared" si="24"/>
        <v>0</v>
      </c>
      <c r="R98" s="12"/>
      <c r="S98" s="12"/>
      <c r="T98" s="10"/>
      <c r="U98" s="10"/>
      <c r="V98" s="10" t="e">
        <f t="shared" si="26"/>
        <v>#DIV/0!</v>
      </c>
      <c r="W98" s="10" t="e">
        <f t="shared" si="27"/>
        <v>#DIV/0!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/>
      <c r="AI98" s="10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140</v>
      </c>
      <c r="B99" s="1" t="s">
        <v>42</v>
      </c>
      <c r="C99" s="1">
        <v>151</v>
      </c>
      <c r="D99" s="1">
        <v>643</v>
      </c>
      <c r="E99" s="1">
        <v>547</v>
      </c>
      <c r="F99" s="1">
        <v>178</v>
      </c>
      <c r="G99" s="8">
        <v>0.28000000000000003</v>
      </c>
      <c r="H99" s="1">
        <v>45</v>
      </c>
      <c r="I99" s="1" t="s">
        <v>43</v>
      </c>
      <c r="J99" s="1"/>
      <c r="K99" s="1">
        <v>379</v>
      </c>
      <c r="L99" s="1">
        <f t="shared" si="22"/>
        <v>168</v>
      </c>
      <c r="M99" s="1">
        <f t="shared" si="23"/>
        <v>331</v>
      </c>
      <c r="N99" s="1">
        <v>216</v>
      </c>
      <c r="O99" s="1">
        <v>120</v>
      </c>
      <c r="P99" s="1">
        <v>80</v>
      </c>
      <c r="Q99" s="1">
        <f t="shared" si="24"/>
        <v>66.2</v>
      </c>
      <c r="R99" s="5">
        <f t="shared" ref="R99:R103" si="32">14*Q99-P99-O99-F99</f>
        <v>548.80000000000007</v>
      </c>
      <c r="S99" s="5"/>
      <c r="T99" s="1"/>
      <c r="U99" s="1"/>
      <c r="V99" s="1">
        <f t="shared" si="26"/>
        <v>14</v>
      </c>
      <c r="W99" s="1">
        <f t="shared" si="27"/>
        <v>5.7099697885196372</v>
      </c>
      <c r="X99" s="1">
        <v>50.4</v>
      </c>
      <c r="Y99" s="1">
        <v>57.6</v>
      </c>
      <c r="Z99" s="1">
        <v>52.4</v>
      </c>
      <c r="AA99" s="1">
        <v>58.8</v>
      </c>
      <c r="AB99" s="1">
        <v>57.8</v>
      </c>
      <c r="AC99" s="1">
        <v>64.400000000000006</v>
      </c>
      <c r="AD99" s="1">
        <v>52.8</v>
      </c>
      <c r="AE99" s="1">
        <v>74.400000000000006</v>
      </c>
      <c r="AF99" s="1">
        <v>37</v>
      </c>
      <c r="AG99" s="1">
        <v>69.2</v>
      </c>
      <c r="AH99" s="1"/>
      <c r="AI99" s="1">
        <f t="shared" ref="AI99:AI106" si="33">G99*R99</f>
        <v>153.66400000000004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141</v>
      </c>
      <c r="B100" s="1" t="s">
        <v>42</v>
      </c>
      <c r="C100" s="1">
        <v>39</v>
      </c>
      <c r="D100" s="1"/>
      <c r="E100" s="1">
        <v>31</v>
      </c>
      <c r="F100" s="1">
        <v>7</v>
      </c>
      <c r="G100" s="8">
        <v>0.3</v>
      </c>
      <c r="H100" s="1" t="e">
        <v>#N/A</v>
      </c>
      <c r="I100" s="1" t="s">
        <v>43</v>
      </c>
      <c r="J100" s="1"/>
      <c r="K100" s="1">
        <v>31</v>
      </c>
      <c r="L100" s="1">
        <f t="shared" si="22"/>
        <v>0</v>
      </c>
      <c r="M100" s="1">
        <f t="shared" si="23"/>
        <v>31</v>
      </c>
      <c r="N100" s="1"/>
      <c r="O100" s="1">
        <v>85</v>
      </c>
      <c r="P100" s="1">
        <v>35</v>
      </c>
      <c r="Q100" s="1">
        <f t="shared" si="24"/>
        <v>6.2</v>
      </c>
      <c r="R100" s="5"/>
      <c r="S100" s="5"/>
      <c r="T100" s="1"/>
      <c r="U100" s="1"/>
      <c r="V100" s="1">
        <f t="shared" si="26"/>
        <v>20.483870967741936</v>
      </c>
      <c r="W100" s="1">
        <f t="shared" si="27"/>
        <v>20.483870967741936</v>
      </c>
      <c r="X100" s="1">
        <v>12.4</v>
      </c>
      <c r="Y100" s="1">
        <v>5</v>
      </c>
      <c r="Z100" s="1">
        <v>4.2</v>
      </c>
      <c r="AA100" s="1">
        <v>9</v>
      </c>
      <c r="AB100" s="1">
        <v>12.4</v>
      </c>
      <c r="AC100" s="1">
        <v>6</v>
      </c>
      <c r="AD100" s="1">
        <v>1.6</v>
      </c>
      <c r="AE100" s="1">
        <v>6.2</v>
      </c>
      <c r="AF100" s="1">
        <v>8</v>
      </c>
      <c r="AG100" s="1">
        <v>0</v>
      </c>
      <c r="AH100" s="1"/>
      <c r="AI100" s="1">
        <f t="shared" si="33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142</v>
      </c>
      <c r="B101" s="1" t="s">
        <v>42</v>
      </c>
      <c r="C101" s="1">
        <v>12</v>
      </c>
      <c r="D101" s="1">
        <v>176</v>
      </c>
      <c r="E101" s="1">
        <v>154</v>
      </c>
      <c r="F101" s="1">
        <v>25</v>
      </c>
      <c r="G101" s="8">
        <v>0.33</v>
      </c>
      <c r="H101" s="1">
        <v>30</v>
      </c>
      <c r="I101" s="1" t="s">
        <v>43</v>
      </c>
      <c r="J101" s="1"/>
      <c r="K101" s="1">
        <v>26</v>
      </c>
      <c r="L101" s="1">
        <f t="shared" si="22"/>
        <v>128</v>
      </c>
      <c r="M101" s="1">
        <f t="shared" si="23"/>
        <v>22</v>
      </c>
      <c r="N101" s="1">
        <v>132</v>
      </c>
      <c r="O101" s="1">
        <v>70</v>
      </c>
      <c r="P101" s="1"/>
      <c r="Q101" s="1">
        <f t="shared" si="24"/>
        <v>4.4000000000000004</v>
      </c>
      <c r="R101" s="5"/>
      <c r="S101" s="5"/>
      <c r="T101" s="1"/>
      <c r="U101" s="1"/>
      <c r="V101" s="1">
        <f t="shared" si="26"/>
        <v>21.59090909090909</v>
      </c>
      <c r="W101" s="1">
        <f t="shared" si="27"/>
        <v>21.59090909090909</v>
      </c>
      <c r="X101" s="1">
        <v>8.1999999999999993</v>
      </c>
      <c r="Y101" s="1">
        <v>4.5999999999999996</v>
      </c>
      <c r="Z101" s="1">
        <v>4</v>
      </c>
      <c r="AA101" s="1">
        <v>6.2</v>
      </c>
      <c r="AB101" s="1">
        <v>10.199999999999999</v>
      </c>
      <c r="AC101" s="1">
        <v>4</v>
      </c>
      <c r="AD101" s="1">
        <v>0</v>
      </c>
      <c r="AE101" s="1">
        <v>-1</v>
      </c>
      <c r="AF101" s="1">
        <v>-0.6</v>
      </c>
      <c r="AG101" s="1">
        <v>-0.4</v>
      </c>
      <c r="AH101" s="1"/>
      <c r="AI101" s="1">
        <f t="shared" si="33"/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143</v>
      </c>
      <c r="B102" s="1" t="s">
        <v>42</v>
      </c>
      <c r="C102" s="1"/>
      <c r="D102" s="1">
        <v>64</v>
      </c>
      <c r="E102" s="1">
        <v>43</v>
      </c>
      <c r="F102" s="1">
        <v>12</v>
      </c>
      <c r="G102" s="8">
        <v>0.28000000000000003</v>
      </c>
      <c r="H102" s="1">
        <v>50</v>
      </c>
      <c r="I102" s="1" t="s">
        <v>43</v>
      </c>
      <c r="J102" s="1"/>
      <c r="K102" s="1">
        <v>45</v>
      </c>
      <c r="L102" s="1">
        <f t="shared" ref="L102:L133" si="34">E102-K102</f>
        <v>-2</v>
      </c>
      <c r="M102" s="1">
        <f t="shared" ref="M102:M133" si="35">E102-N102</f>
        <v>43</v>
      </c>
      <c r="N102" s="1"/>
      <c r="O102" s="1">
        <v>0</v>
      </c>
      <c r="P102" s="1"/>
      <c r="Q102" s="1">
        <f t="shared" ref="Q102:Q108" si="36">M102/5</f>
        <v>8.6</v>
      </c>
      <c r="R102" s="5">
        <f>10*Q102-P102-O102-F102</f>
        <v>74</v>
      </c>
      <c r="S102" s="5"/>
      <c r="T102" s="1"/>
      <c r="U102" s="1"/>
      <c r="V102" s="1">
        <f t="shared" ref="V102:V108" si="37">(F102+O102+P102+R102)/Q102</f>
        <v>10</v>
      </c>
      <c r="W102" s="1">
        <f t="shared" ref="W102:W108" si="38">(F102+O102+P102)/Q102</f>
        <v>1.3953488372093024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 t="s">
        <v>58</v>
      </c>
      <c r="AI102" s="1">
        <f t="shared" si="33"/>
        <v>20.720000000000002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144</v>
      </c>
      <c r="B103" s="1" t="s">
        <v>38</v>
      </c>
      <c r="C103" s="1"/>
      <c r="D103" s="1">
        <v>48.13</v>
      </c>
      <c r="E103" s="1">
        <v>48.338999999999999</v>
      </c>
      <c r="F103" s="1">
        <v>-0.20899999999999999</v>
      </c>
      <c r="G103" s="8">
        <v>1</v>
      </c>
      <c r="H103" s="1">
        <v>60</v>
      </c>
      <c r="I103" s="1" t="s">
        <v>43</v>
      </c>
      <c r="J103" s="1"/>
      <c r="K103" s="1">
        <v>52.8</v>
      </c>
      <c r="L103" s="1">
        <f t="shared" si="34"/>
        <v>-4.4609999999999985</v>
      </c>
      <c r="M103" s="1">
        <f t="shared" si="35"/>
        <v>48.338999999999999</v>
      </c>
      <c r="N103" s="1"/>
      <c r="O103" s="1">
        <v>50</v>
      </c>
      <c r="P103" s="1"/>
      <c r="Q103" s="1">
        <f t="shared" si="36"/>
        <v>9.6677999999999997</v>
      </c>
      <c r="R103" s="5">
        <f t="shared" si="32"/>
        <v>85.558199999999999</v>
      </c>
      <c r="S103" s="5"/>
      <c r="T103" s="1"/>
      <c r="U103" s="1"/>
      <c r="V103" s="1">
        <f t="shared" si="37"/>
        <v>14</v>
      </c>
      <c r="W103" s="1">
        <f t="shared" si="38"/>
        <v>5.1501892881524229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 t="s">
        <v>58</v>
      </c>
      <c r="AI103" s="1">
        <f t="shared" si="33"/>
        <v>85.558199999999999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145</v>
      </c>
      <c r="B104" s="1" t="s">
        <v>42</v>
      </c>
      <c r="C104" s="1"/>
      <c r="D104" s="1">
        <v>20</v>
      </c>
      <c r="E104" s="1">
        <v>18</v>
      </c>
      <c r="F104" s="1"/>
      <c r="G104" s="8">
        <v>0.15</v>
      </c>
      <c r="H104" s="1">
        <v>45</v>
      </c>
      <c r="I104" s="1" t="s">
        <v>43</v>
      </c>
      <c r="J104" s="1"/>
      <c r="K104" s="1">
        <v>29</v>
      </c>
      <c r="L104" s="1">
        <f t="shared" si="34"/>
        <v>-11</v>
      </c>
      <c r="M104" s="1">
        <f t="shared" si="35"/>
        <v>18</v>
      </c>
      <c r="N104" s="1"/>
      <c r="O104" s="1">
        <v>0</v>
      </c>
      <c r="P104" s="1"/>
      <c r="Q104" s="1">
        <f t="shared" si="36"/>
        <v>3.6</v>
      </c>
      <c r="R104" s="5">
        <f>9*Q104-P104-O104-F104</f>
        <v>32.4</v>
      </c>
      <c r="S104" s="5"/>
      <c r="T104" s="1"/>
      <c r="U104" s="1"/>
      <c r="V104" s="1">
        <f t="shared" si="37"/>
        <v>9</v>
      </c>
      <c r="W104" s="1">
        <f t="shared" si="38"/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 t="s">
        <v>58</v>
      </c>
      <c r="AI104" s="1">
        <f t="shared" si="33"/>
        <v>4.8599999999999994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146</v>
      </c>
      <c r="B105" s="1" t="s">
        <v>38</v>
      </c>
      <c r="C105" s="1"/>
      <c r="D105" s="1">
        <v>222.00800000000001</v>
      </c>
      <c r="E105" s="1">
        <v>135.34899999999999</v>
      </c>
      <c r="F105" s="1">
        <v>57.884999999999998</v>
      </c>
      <c r="G105" s="8">
        <v>1</v>
      </c>
      <c r="H105" s="1">
        <v>50</v>
      </c>
      <c r="I105" s="1" t="s">
        <v>43</v>
      </c>
      <c r="J105" s="1"/>
      <c r="K105" s="1">
        <v>131.80000000000001</v>
      </c>
      <c r="L105" s="1">
        <f t="shared" si="34"/>
        <v>3.5489999999999782</v>
      </c>
      <c r="M105" s="1">
        <f t="shared" si="35"/>
        <v>135.34899999999999</v>
      </c>
      <c r="N105" s="1"/>
      <c r="O105" s="1">
        <v>50</v>
      </c>
      <c r="P105" s="1"/>
      <c r="Q105" s="1">
        <f t="shared" si="36"/>
        <v>27.069799999999997</v>
      </c>
      <c r="R105" s="5">
        <f>13*Q105-P105-O105-F105</f>
        <v>244.02239999999995</v>
      </c>
      <c r="S105" s="5"/>
      <c r="T105" s="1"/>
      <c r="U105" s="1"/>
      <c r="V105" s="1">
        <f t="shared" si="37"/>
        <v>12.999999999999998</v>
      </c>
      <c r="W105" s="1">
        <f t="shared" si="38"/>
        <v>3.9854376463808379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 t="s">
        <v>58</v>
      </c>
      <c r="AI105" s="1">
        <f t="shared" si="33"/>
        <v>244.02239999999995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147</v>
      </c>
      <c r="B106" s="1" t="s">
        <v>42</v>
      </c>
      <c r="C106" s="1"/>
      <c r="D106" s="1">
        <v>16</v>
      </c>
      <c r="E106" s="1">
        <v>23</v>
      </c>
      <c r="F106" s="1">
        <v>-7</v>
      </c>
      <c r="G106" s="8">
        <v>0.28000000000000003</v>
      </c>
      <c r="H106" s="1">
        <v>50</v>
      </c>
      <c r="I106" s="1" t="s">
        <v>43</v>
      </c>
      <c r="J106" s="1"/>
      <c r="K106" s="1">
        <v>27</v>
      </c>
      <c r="L106" s="1">
        <f t="shared" si="34"/>
        <v>-4</v>
      </c>
      <c r="M106" s="1">
        <f t="shared" si="35"/>
        <v>23</v>
      </c>
      <c r="N106" s="1"/>
      <c r="O106" s="1">
        <v>0</v>
      </c>
      <c r="P106" s="1"/>
      <c r="Q106" s="1">
        <f t="shared" si="36"/>
        <v>4.5999999999999996</v>
      </c>
      <c r="R106" s="5">
        <f>8*Q106-P106-O106-F106</f>
        <v>43.8</v>
      </c>
      <c r="S106" s="5"/>
      <c r="T106" s="1"/>
      <c r="U106" s="1"/>
      <c r="V106" s="1">
        <f t="shared" si="37"/>
        <v>8</v>
      </c>
      <c r="W106" s="1">
        <f t="shared" si="38"/>
        <v>-1.5217391304347827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 t="s">
        <v>58</v>
      </c>
      <c r="AI106" s="1">
        <f t="shared" si="33"/>
        <v>12.264000000000001</v>
      </c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3" t="s">
        <v>148</v>
      </c>
      <c r="B107" s="13" t="s">
        <v>42</v>
      </c>
      <c r="C107" s="13">
        <v>24</v>
      </c>
      <c r="D107" s="13">
        <v>67</v>
      </c>
      <c r="E107" s="16">
        <v>47</v>
      </c>
      <c r="F107" s="16">
        <v>40</v>
      </c>
      <c r="G107" s="14">
        <v>0</v>
      </c>
      <c r="H107" s="13" t="e">
        <v>#N/A</v>
      </c>
      <c r="I107" s="13" t="s">
        <v>149</v>
      </c>
      <c r="J107" s="13" t="s">
        <v>110</v>
      </c>
      <c r="K107" s="13">
        <v>45</v>
      </c>
      <c r="L107" s="13">
        <f t="shared" si="34"/>
        <v>2</v>
      </c>
      <c r="M107" s="13">
        <f t="shared" si="35"/>
        <v>47</v>
      </c>
      <c r="N107" s="13"/>
      <c r="O107" s="13">
        <v>0</v>
      </c>
      <c r="P107" s="13"/>
      <c r="Q107" s="13">
        <f t="shared" si="36"/>
        <v>9.4</v>
      </c>
      <c r="R107" s="15"/>
      <c r="S107" s="15"/>
      <c r="T107" s="13"/>
      <c r="U107" s="13"/>
      <c r="V107" s="13">
        <f t="shared" si="37"/>
        <v>4.2553191489361701</v>
      </c>
      <c r="W107" s="13">
        <f t="shared" si="38"/>
        <v>4.2553191489361701</v>
      </c>
      <c r="X107" s="13">
        <v>10</v>
      </c>
      <c r="Y107" s="13">
        <v>5.8</v>
      </c>
      <c r="Z107" s="13">
        <v>5.2</v>
      </c>
      <c r="AA107" s="13">
        <v>3.4</v>
      </c>
      <c r="AB107" s="13">
        <v>10</v>
      </c>
      <c r="AC107" s="13">
        <v>6</v>
      </c>
      <c r="AD107" s="13">
        <v>10.199999999999999</v>
      </c>
      <c r="AE107" s="13">
        <v>6</v>
      </c>
      <c r="AF107" s="13">
        <v>4.8</v>
      </c>
      <c r="AG107" s="13">
        <v>5.2</v>
      </c>
      <c r="AH107" s="13"/>
      <c r="AI107" s="13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3" t="s">
        <v>150</v>
      </c>
      <c r="B108" s="13" t="s">
        <v>38</v>
      </c>
      <c r="C108" s="13">
        <v>10.095000000000001</v>
      </c>
      <c r="D108" s="13">
        <v>80</v>
      </c>
      <c r="E108" s="16">
        <v>53.003999999999998</v>
      </c>
      <c r="F108" s="16">
        <v>38.701999999999998</v>
      </c>
      <c r="G108" s="14">
        <v>0</v>
      </c>
      <c r="H108" s="13" t="e">
        <v>#N/A</v>
      </c>
      <c r="I108" s="13" t="s">
        <v>149</v>
      </c>
      <c r="J108" s="13" t="s">
        <v>111</v>
      </c>
      <c r="K108" s="13">
        <v>53.046999999999997</v>
      </c>
      <c r="L108" s="13">
        <f t="shared" si="34"/>
        <v>-4.2999999999999261E-2</v>
      </c>
      <c r="M108" s="13">
        <f t="shared" si="35"/>
        <v>53.003999999999998</v>
      </c>
      <c r="N108" s="13"/>
      <c r="O108" s="13">
        <v>0</v>
      </c>
      <c r="P108" s="13"/>
      <c r="Q108" s="13">
        <f t="shared" si="36"/>
        <v>10.6008</v>
      </c>
      <c r="R108" s="15"/>
      <c r="S108" s="15"/>
      <c r="T108" s="13"/>
      <c r="U108" s="13"/>
      <c r="V108" s="13">
        <f t="shared" si="37"/>
        <v>3.6508565391291223</v>
      </c>
      <c r="W108" s="13">
        <f t="shared" si="38"/>
        <v>3.6508565391291223</v>
      </c>
      <c r="X108" s="13">
        <v>10.352</v>
      </c>
      <c r="Y108" s="13">
        <v>7.5202</v>
      </c>
      <c r="Z108" s="13">
        <v>7.7866</v>
      </c>
      <c r="AA108" s="13">
        <v>8.3276000000000003</v>
      </c>
      <c r="AB108" s="13">
        <v>9.8574000000000002</v>
      </c>
      <c r="AC108" s="13">
        <v>10.724</v>
      </c>
      <c r="AD108" s="13">
        <v>8.2745999999999995</v>
      </c>
      <c r="AE108" s="13">
        <v>11.054</v>
      </c>
      <c r="AF108" s="13">
        <v>4.3925999999999998</v>
      </c>
      <c r="AG108" s="13">
        <v>5.3148</v>
      </c>
      <c r="AH108" s="13"/>
      <c r="AI108" s="13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</sheetData>
  <autoFilter ref="A3:AI10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2025-10-21T16:06:54Z</dcterms:created>
  <dcterms:modified xsi:type="dcterms:W3CDTF">2025-10-21T16:24:30Z</dcterms:modified>
</cp:coreProperties>
</file>