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Симф КИ ПУД\"/>
    </mc:Choice>
  </mc:AlternateContent>
  <xr:revisionPtr revIDLastSave="0" documentId="13_ncr:1_{0AF11ECE-1AB3-41C5-BBBB-8D78F6E5E5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W8" i="1"/>
  <c r="Z8" i="1" s="1"/>
  <c r="W9" i="1"/>
  <c r="Z9" i="1" s="1"/>
  <c r="W11" i="1"/>
  <c r="Z11" i="1" s="1"/>
  <c r="W12" i="1"/>
  <c r="Z12" i="1" s="1"/>
  <c r="W13" i="1"/>
  <c r="Z13" i="1" s="1"/>
  <c r="W14" i="1"/>
  <c r="Z14" i="1" s="1"/>
  <c r="W15" i="1"/>
  <c r="Z15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2" i="1"/>
  <c r="Z92" i="1" s="1"/>
  <c r="W93" i="1"/>
  <c r="Z93" i="1" s="1"/>
  <c r="W94" i="1"/>
  <c r="Z94" i="1" s="1"/>
  <c r="W96" i="1"/>
  <c r="Z96" i="1" s="1"/>
  <c r="W98" i="1"/>
  <c r="Z98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7" i="1"/>
  <c r="Z7" i="1" s="1"/>
  <c r="AD10" i="1"/>
  <c r="AD6" i="1" s="1"/>
  <c r="AD12" i="1"/>
  <c r="AD16" i="1"/>
  <c r="W16" i="1" s="1"/>
  <c r="Z16" i="1" s="1"/>
  <c r="AD39" i="1"/>
  <c r="W39" i="1" s="1"/>
  <c r="Z39" i="1" s="1"/>
  <c r="AD56" i="1"/>
  <c r="W56" i="1" s="1"/>
  <c r="Z56" i="1" s="1"/>
  <c r="AD64" i="1"/>
  <c r="AD80" i="1"/>
  <c r="W80" i="1" s="1"/>
  <c r="Z80" i="1" s="1"/>
  <c r="AD81" i="1"/>
  <c r="W81" i="1" s="1"/>
  <c r="Z81" i="1" s="1"/>
  <c r="AD90" i="1"/>
  <c r="W90" i="1" s="1"/>
  <c r="Z90" i="1" s="1"/>
  <c r="AD91" i="1"/>
  <c r="W91" i="1" s="1"/>
  <c r="Z91" i="1" s="1"/>
  <c r="AD95" i="1"/>
  <c r="W95" i="1" s="1"/>
  <c r="Z95" i="1" s="1"/>
  <c r="AD97" i="1"/>
  <c r="W97" i="1" s="1"/>
  <c r="Z97" i="1" s="1"/>
  <c r="AD99" i="1"/>
  <c r="W99" i="1" s="1"/>
  <c r="Z99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Y8" i="1" s="1"/>
  <c r="L9" i="1"/>
  <c r="Y9" i="1" s="1"/>
  <c r="L10" i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M7" i="1" l="1"/>
  <c r="AL7" i="1"/>
  <c r="AK7" i="1"/>
  <c r="AJ7" i="1"/>
  <c r="AM105" i="1"/>
  <c r="AL105" i="1"/>
  <c r="AK105" i="1"/>
  <c r="AJ105" i="1"/>
  <c r="AM101" i="1"/>
  <c r="AL101" i="1"/>
  <c r="AK101" i="1"/>
  <c r="AJ101" i="1"/>
  <c r="AM97" i="1"/>
  <c r="AL97" i="1"/>
  <c r="AK97" i="1"/>
  <c r="AJ97" i="1"/>
  <c r="AM93" i="1"/>
  <c r="AL93" i="1"/>
  <c r="AK93" i="1"/>
  <c r="AJ93" i="1"/>
  <c r="AM89" i="1"/>
  <c r="AL89" i="1"/>
  <c r="AK89" i="1"/>
  <c r="AJ89" i="1"/>
  <c r="AM85" i="1"/>
  <c r="AL85" i="1"/>
  <c r="AK85" i="1"/>
  <c r="AJ85" i="1"/>
  <c r="AM81" i="1"/>
  <c r="AL81" i="1"/>
  <c r="AK81" i="1"/>
  <c r="AJ81" i="1"/>
  <c r="AM77" i="1"/>
  <c r="AL77" i="1"/>
  <c r="AK77" i="1"/>
  <c r="AJ77" i="1"/>
  <c r="AL73" i="1"/>
  <c r="AM73" i="1"/>
  <c r="AK73" i="1"/>
  <c r="AJ73" i="1"/>
  <c r="AL69" i="1"/>
  <c r="AM69" i="1"/>
  <c r="AK69" i="1"/>
  <c r="AJ69" i="1"/>
  <c r="AL65" i="1"/>
  <c r="AM65" i="1"/>
  <c r="AK65" i="1"/>
  <c r="AJ65" i="1"/>
  <c r="AL61" i="1"/>
  <c r="AM61" i="1"/>
  <c r="AK61" i="1"/>
  <c r="AJ61" i="1"/>
  <c r="AL57" i="1"/>
  <c r="AM57" i="1"/>
  <c r="AK57" i="1"/>
  <c r="AJ57" i="1"/>
  <c r="AL53" i="1"/>
  <c r="AK53" i="1"/>
  <c r="AM53" i="1"/>
  <c r="AJ53" i="1"/>
  <c r="AL49" i="1"/>
  <c r="AM49" i="1"/>
  <c r="AK49" i="1"/>
  <c r="AJ49" i="1"/>
  <c r="AL45" i="1"/>
  <c r="AK45" i="1"/>
  <c r="AM45" i="1"/>
  <c r="AJ45" i="1"/>
  <c r="AL41" i="1"/>
  <c r="AM41" i="1"/>
  <c r="AK41" i="1"/>
  <c r="AJ41" i="1"/>
  <c r="AL37" i="1"/>
  <c r="AK37" i="1"/>
  <c r="AM37" i="1"/>
  <c r="AJ37" i="1"/>
  <c r="AL33" i="1"/>
  <c r="AM33" i="1"/>
  <c r="AK33" i="1"/>
  <c r="AJ33" i="1"/>
  <c r="AL29" i="1"/>
  <c r="AK29" i="1"/>
  <c r="AM29" i="1"/>
  <c r="AJ29" i="1"/>
  <c r="AL25" i="1"/>
  <c r="AM25" i="1"/>
  <c r="AK25" i="1"/>
  <c r="AJ25" i="1"/>
  <c r="AL21" i="1"/>
  <c r="AK21" i="1"/>
  <c r="AM21" i="1"/>
  <c r="AJ21" i="1"/>
  <c r="AL17" i="1"/>
  <c r="AM17" i="1"/>
  <c r="AK17" i="1"/>
  <c r="AJ17" i="1"/>
  <c r="W10" i="1"/>
  <c r="Z10" i="1" s="1"/>
  <c r="AM107" i="1"/>
  <c r="AL107" i="1"/>
  <c r="AK107" i="1"/>
  <c r="AJ107" i="1"/>
  <c r="AM103" i="1"/>
  <c r="AL103" i="1"/>
  <c r="AK103" i="1"/>
  <c r="AJ103" i="1"/>
  <c r="AM99" i="1"/>
  <c r="AL99" i="1"/>
  <c r="AK99" i="1"/>
  <c r="AJ99" i="1"/>
  <c r="AM95" i="1"/>
  <c r="AL95" i="1"/>
  <c r="AK95" i="1"/>
  <c r="AJ95" i="1"/>
  <c r="AM91" i="1"/>
  <c r="AL91" i="1"/>
  <c r="AK91" i="1"/>
  <c r="AJ91" i="1"/>
  <c r="AM87" i="1"/>
  <c r="AL87" i="1"/>
  <c r="AK87" i="1"/>
  <c r="AJ87" i="1"/>
  <c r="AM83" i="1"/>
  <c r="AL83" i="1"/>
  <c r="AK83" i="1"/>
  <c r="AJ83" i="1"/>
  <c r="AM79" i="1"/>
  <c r="AL79" i="1"/>
  <c r="AK79" i="1"/>
  <c r="AJ79" i="1"/>
  <c r="AM75" i="1"/>
  <c r="AL75" i="1"/>
  <c r="AK75" i="1"/>
  <c r="AJ75" i="1"/>
  <c r="AM71" i="1"/>
  <c r="AL71" i="1"/>
  <c r="AK71" i="1"/>
  <c r="AJ71" i="1"/>
  <c r="AM67" i="1"/>
  <c r="AL67" i="1"/>
  <c r="AK67" i="1"/>
  <c r="AJ67" i="1"/>
  <c r="AM63" i="1"/>
  <c r="AL63" i="1"/>
  <c r="AK63" i="1"/>
  <c r="AJ63" i="1"/>
  <c r="AM59" i="1"/>
  <c r="AL59" i="1"/>
  <c r="AK59" i="1"/>
  <c r="AJ59" i="1"/>
  <c r="AM55" i="1"/>
  <c r="AL55" i="1"/>
  <c r="AK55" i="1"/>
  <c r="AJ55" i="1"/>
  <c r="AM51" i="1"/>
  <c r="AL51" i="1"/>
  <c r="AK51" i="1"/>
  <c r="AJ51" i="1"/>
  <c r="AM47" i="1"/>
  <c r="AL47" i="1"/>
  <c r="AK47" i="1"/>
  <c r="AJ47" i="1"/>
  <c r="AM43" i="1"/>
  <c r="AL43" i="1"/>
  <c r="AK43" i="1"/>
  <c r="AJ43" i="1"/>
  <c r="AM39" i="1"/>
  <c r="AL39" i="1"/>
  <c r="AK39" i="1"/>
  <c r="AJ39" i="1"/>
  <c r="AM35" i="1"/>
  <c r="AL35" i="1"/>
  <c r="AK35" i="1"/>
  <c r="AJ35" i="1"/>
  <c r="AM31" i="1"/>
  <c r="AL31" i="1"/>
  <c r="AK31" i="1"/>
  <c r="AJ31" i="1"/>
  <c r="AM27" i="1"/>
  <c r="AL27" i="1"/>
  <c r="AK27" i="1"/>
  <c r="AJ27" i="1"/>
  <c r="AM23" i="1"/>
  <c r="AL23" i="1"/>
  <c r="AK23" i="1"/>
  <c r="AJ23" i="1"/>
  <c r="AM19" i="1"/>
  <c r="AL19" i="1"/>
  <c r="AK19" i="1"/>
  <c r="AJ19" i="1"/>
  <c r="AM15" i="1"/>
  <c r="AL15" i="1"/>
  <c r="AK15" i="1"/>
  <c r="AJ15" i="1"/>
  <c r="AL13" i="1"/>
  <c r="AK13" i="1"/>
  <c r="AM13" i="1"/>
  <c r="AJ13" i="1"/>
  <c r="AM11" i="1"/>
  <c r="AL11" i="1"/>
  <c r="AK11" i="1"/>
  <c r="AJ11" i="1"/>
  <c r="AL9" i="1"/>
  <c r="AM9" i="1"/>
  <c r="AK9" i="1"/>
  <c r="AJ9" i="1"/>
  <c r="AM108" i="1"/>
  <c r="AL108" i="1"/>
  <c r="AK108" i="1"/>
  <c r="AJ108" i="1"/>
  <c r="AM106" i="1"/>
  <c r="AL106" i="1"/>
  <c r="AK106" i="1"/>
  <c r="AJ106" i="1"/>
  <c r="AM104" i="1"/>
  <c r="AL104" i="1"/>
  <c r="AK104" i="1"/>
  <c r="AJ104" i="1"/>
  <c r="AM102" i="1"/>
  <c r="AL102" i="1"/>
  <c r="AK102" i="1"/>
  <c r="AJ102" i="1"/>
  <c r="AM100" i="1"/>
  <c r="AL100" i="1"/>
  <c r="AK100" i="1"/>
  <c r="AJ100" i="1"/>
  <c r="AM98" i="1"/>
  <c r="AL98" i="1"/>
  <c r="AK98" i="1"/>
  <c r="AJ98" i="1"/>
  <c r="AM96" i="1"/>
  <c r="AL96" i="1"/>
  <c r="AK96" i="1"/>
  <c r="AJ96" i="1"/>
  <c r="AM94" i="1"/>
  <c r="AL94" i="1"/>
  <c r="AK94" i="1"/>
  <c r="AJ94" i="1"/>
  <c r="AM92" i="1"/>
  <c r="AL92" i="1"/>
  <c r="AK92" i="1"/>
  <c r="AJ92" i="1"/>
  <c r="AM90" i="1"/>
  <c r="AL90" i="1"/>
  <c r="AK90" i="1"/>
  <c r="AJ90" i="1"/>
  <c r="AM88" i="1"/>
  <c r="AL88" i="1"/>
  <c r="AK88" i="1"/>
  <c r="AJ88" i="1"/>
  <c r="AM86" i="1"/>
  <c r="AL86" i="1"/>
  <c r="AK86" i="1"/>
  <c r="AJ86" i="1"/>
  <c r="AM84" i="1"/>
  <c r="AL84" i="1"/>
  <c r="AK84" i="1"/>
  <c r="AJ84" i="1"/>
  <c r="AM82" i="1"/>
  <c r="AL82" i="1"/>
  <c r="AK82" i="1"/>
  <c r="AJ82" i="1"/>
  <c r="AM80" i="1"/>
  <c r="AL80" i="1"/>
  <c r="AK80" i="1"/>
  <c r="AJ80" i="1"/>
  <c r="AM78" i="1"/>
  <c r="AL78" i="1"/>
  <c r="AK78" i="1"/>
  <c r="AJ78" i="1"/>
  <c r="AM76" i="1"/>
  <c r="AL76" i="1"/>
  <c r="AK76" i="1"/>
  <c r="AJ76" i="1"/>
  <c r="AM74" i="1"/>
  <c r="AL74" i="1"/>
  <c r="AK74" i="1"/>
  <c r="AJ74" i="1"/>
  <c r="AM72" i="1"/>
  <c r="AL72" i="1"/>
  <c r="AK72" i="1"/>
  <c r="AJ72" i="1"/>
  <c r="AM70" i="1"/>
  <c r="AL70" i="1"/>
  <c r="AK70" i="1"/>
  <c r="AJ70" i="1"/>
  <c r="AM68" i="1"/>
  <c r="AL68" i="1"/>
  <c r="AK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L60" i="1"/>
  <c r="AK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L52" i="1"/>
  <c r="AK52" i="1"/>
  <c r="AJ52" i="1"/>
  <c r="AM50" i="1"/>
  <c r="AL50" i="1"/>
  <c r="AK50" i="1"/>
  <c r="AJ50" i="1"/>
  <c r="AM48" i="1"/>
  <c r="AL48" i="1"/>
  <c r="AK48" i="1"/>
  <c r="AJ48" i="1"/>
  <c r="AM46" i="1"/>
  <c r="AL46" i="1"/>
  <c r="AK46" i="1"/>
  <c r="AJ46" i="1"/>
  <c r="AM44" i="1"/>
  <c r="AL44" i="1"/>
  <c r="AK44" i="1"/>
  <c r="AJ44" i="1"/>
  <c r="AM42" i="1"/>
  <c r="AL42" i="1"/>
  <c r="AK42" i="1"/>
  <c r="AJ42" i="1"/>
  <c r="AM40" i="1"/>
  <c r="AL40" i="1"/>
  <c r="AK40" i="1"/>
  <c r="AJ40" i="1"/>
  <c r="AM38" i="1"/>
  <c r="AL38" i="1"/>
  <c r="AK38" i="1"/>
  <c r="AJ38" i="1"/>
  <c r="AM36" i="1"/>
  <c r="AL36" i="1"/>
  <c r="AK36" i="1"/>
  <c r="AJ36" i="1"/>
  <c r="AM34" i="1"/>
  <c r="AL34" i="1"/>
  <c r="AK34" i="1"/>
  <c r="AJ34" i="1"/>
  <c r="AM32" i="1"/>
  <c r="AL32" i="1"/>
  <c r="AK32" i="1"/>
  <c r="AJ32" i="1"/>
  <c r="AM30" i="1"/>
  <c r="AL30" i="1"/>
  <c r="AK30" i="1"/>
  <c r="AJ30" i="1"/>
  <c r="AM28" i="1"/>
  <c r="AL28" i="1"/>
  <c r="AK28" i="1"/>
  <c r="AJ28" i="1"/>
  <c r="AM26" i="1"/>
  <c r="AL26" i="1"/>
  <c r="AK26" i="1"/>
  <c r="AJ26" i="1"/>
  <c r="AM24" i="1"/>
  <c r="AL24" i="1"/>
  <c r="AK24" i="1"/>
  <c r="AJ24" i="1"/>
  <c r="AM22" i="1"/>
  <c r="AL22" i="1"/>
  <c r="AK22" i="1"/>
  <c r="AJ22" i="1"/>
  <c r="AM20" i="1"/>
  <c r="AL20" i="1"/>
  <c r="AK20" i="1"/>
  <c r="AJ20" i="1"/>
  <c r="AM18" i="1"/>
  <c r="AL18" i="1"/>
  <c r="AK18" i="1"/>
  <c r="AJ18" i="1"/>
  <c r="AM16" i="1"/>
  <c r="AL16" i="1"/>
  <c r="AK16" i="1"/>
  <c r="AJ16" i="1"/>
  <c r="AM14" i="1"/>
  <c r="AL14" i="1"/>
  <c r="AK14" i="1"/>
  <c r="AJ14" i="1"/>
  <c r="AM12" i="1"/>
  <c r="AL12" i="1"/>
  <c r="AK12" i="1"/>
  <c r="AJ12" i="1"/>
  <c r="AM10" i="1"/>
  <c r="AL10" i="1"/>
  <c r="AK10" i="1"/>
  <c r="AJ10" i="1"/>
  <c r="AM8" i="1"/>
  <c r="AM6" i="1" s="1"/>
  <c r="AL8" i="1"/>
  <c r="AK8" i="1"/>
  <c r="AJ8" i="1"/>
  <c r="L6" i="1"/>
  <c r="Y11" i="1"/>
  <c r="AG6" i="1"/>
  <c r="AK6" i="1"/>
  <c r="AL6" i="1"/>
  <c r="AJ6" i="1"/>
  <c r="AH6" i="1"/>
  <c r="AF6" i="1"/>
  <c r="AE6" i="1"/>
  <c r="W6" i="1"/>
  <c r="M6" i="1"/>
  <c r="K6" i="1"/>
  <c r="J6" i="1"/>
  <c r="Y10" i="1" l="1"/>
</calcChain>
</file>

<file path=xl/sharedStrings.xml><?xml version="1.0" encoding="utf-8"?>
<sst xmlns="http://schemas.openxmlformats.org/spreadsheetml/2006/main" count="262" uniqueCount="141">
  <si>
    <t>Период: 15.10.2025 - 22.10.2025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</si>
  <si>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</si>
  <si>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</si>
  <si>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</si>
  <si>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</si>
  <si>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</si>
  <si>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</si>
  <si>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</si>
  <si>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</si>
  <si>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</si>
  <si>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</si>
  <si>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</si>
  <si>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</si>
  <si>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</si>
  <si>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</si>
  <si>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</si>
  <si>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</si>
  <si>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</si>
  <si>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</si>
  <si>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</si>
  <si>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</si>
  <si>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</si>
  <si>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</si>
  <si>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</si>
  <si>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</si>
  <si>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</si>
  <si>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</si>
  <si>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</si>
  <si>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</si>
  <si>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</si>
  <si>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</si>
  <si>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</si>
  <si>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</si>
  <si>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</si>
  <si>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</si>
  <si>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</si>
  <si>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</si>
  <si>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</si>
  <si>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</si>
  <si>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</si>
  <si>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</si>
  <si>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</si>
  <si>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</si>
  <si>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</si>
  <si>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</si>
  <si>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</si>
  <si>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</si>
  <si>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</si>
  <si>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</si>
  <si>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</si>
  <si>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</si>
  <si>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</si>
  <si>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</si>
  <si>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</si>
  <si>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</si>
  <si>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</si>
  <si>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</si>
  <si>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</si>
  <si>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</si>
  <si>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</si>
  <si>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</si>
  <si>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</si>
  <si>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</si>
  <si>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</si>
  <si>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</si>
  <si>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</si>
  <si>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</si>
  <si>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</si>
  <si>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</si>
  <si>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</si>
  <si>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</si>
  <si>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</si>
  <si>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</si>
  <si>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</si>
  <si>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</si>
  <si>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</si>
  <si>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</si>
  <si>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</si>
  <si>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</si>
  <si>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</si>
  <si>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</si>
  <si>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</si>
  <si>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</si>
  <si>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</si>
  <si>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</si>
  <si>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</si>
  <si>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</si>
  <si>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</si>
  <si>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</si>
  <si>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</si>
  <si>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</si>
  <si>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</si>
  <si>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</si>
  <si>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</si>
  <si>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</si>
  <si>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</si>
  <si>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</si>
  <si>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</si>
  <si>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</si>
  <si>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</si>
  <si>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</si>
  <si>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</si>
  <si>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</si>
  <si>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</si>
  <si>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</si>
  <si>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</si>
  <si>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</si>
  <si>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</si>
  <si>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</si>
  <si>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</si>
  <si>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</si>
  <si>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</si>
  <si>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</si>
  <si>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</si>
  <si>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</si>
  <si>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</si>
  <si>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</si>
  <si>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</si>
  <si>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</si>
  <si>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</si>
  <si>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</si>
  <si>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</si>
  <si>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</si>
  <si>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</si>
  <si>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</si>
  <si>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</si>
  <si>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</si>
  <si>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</si>
  <si>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22,10-2</t>
  </si>
  <si>
    <t>23,10,</t>
  </si>
  <si>
    <t>27,10,</t>
  </si>
  <si>
    <t>27,10п</t>
  </si>
  <si>
    <t>27-2,</t>
  </si>
  <si>
    <t>28,10,</t>
  </si>
  <si>
    <t>03,10,</t>
  </si>
  <si>
    <t>10,10,</t>
  </si>
  <si>
    <t>17,10,</t>
  </si>
  <si>
    <t>22,10,</t>
  </si>
  <si>
    <t>27,п</t>
  </si>
  <si>
    <t>13,3т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</si>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</sst>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10.10.2025 - 17.10.2025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20,10,</v>
          </cell>
          <cell r="M5" t="str">
            <v>21,10,</v>
          </cell>
          <cell r="N5" t="str">
            <v>22,10м</v>
          </cell>
          <cell r="O5" t="str">
            <v>22,10-2</v>
          </cell>
          <cell r="X5" t="str">
            <v>23,10,</v>
          </cell>
          <cell r="AE5" t="str">
            <v>26,09,</v>
          </cell>
          <cell r="AF5" t="str">
            <v>03,10,</v>
          </cell>
          <cell r="AG5" t="str">
            <v>10,10,</v>
          </cell>
          <cell r="AH5" t="str">
            <v>17,10,</v>
          </cell>
        </row>
        <row r="6">
          <cell r="E6">
            <v>129500.88099999999</v>
          </cell>
          <cell r="F6">
            <v>85673.752999999982</v>
          </cell>
          <cell r="J6">
            <v>132671.86300000001</v>
          </cell>
          <cell r="K6">
            <v>-3170.9820000000004</v>
          </cell>
          <cell r="L6">
            <v>20390</v>
          </cell>
          <cell r="M6">
            <v>27220</v>
          </cell>
          <cell r="N6">
            <v>3600</v>
          </cell>
          <cell r="O6">
            <v>27720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23426.547000000002</v>
          </cell>
          <cell r="X6">
            <v>25720</v>
          </cell>
          <cell r="AA6">
            <v>0</v>
          </cell>
          <cell r="AB6">
            <v>0</v>
          </cell>
          <cell r="AC6">
            <v>0</v>
          </cell>
          <cell r="AD6">
            <v>12368.146000000001</v>
          </cell>
          <cell r="AE6">
            <v>26252.693200000016</v>
          </cell>
          <cell r="AF6">
            <v>25990.851599999998</v>
          </cell>
          <cell r="AG6">
            <v>25302.067199999998</v>
          </cell>
          <cell r="AH6">
            <v>22993.068999999996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296.30599999999998</v>
          </cell>
          <cell r="D7">
            <v>440.416</v>
          </cell>
          <cell r="E7">
            <v>414.262</v>
          </cell>
          <cell r="F7">
            <v>313.00299999999999</v>
          </cell>
          <cell r="G7" t="str">
            <v>н</v>
          </cell>
          <cell r="H7">
            <v>1</v>
          </cell>
          <cell r="I7">
            <v>45</v>
          </cell>
          <cell r="J7">
            <v>433.38299999999998</v>
          </cell>
          <cell r="K7">
            <v>-19.120999999999981</v>
          </cell>
          <cell r="L7">
            <v>100</v>
          </cell>
          <cell r="M7">
            <v>100</v>
          </cell>
          <cell r="N7">
            <v>0</v>
          </cell>
          <cell r="O7">
            <v>80</v>
          </cell>
          <cell r="W7">
            <v>82.852400000000003</v>
          </cell>
          <cell r="X7">
            <v>100</v>
          </cell>
          <cell r="Y7">
            <v>8.3643080948771544</v>
          </cell>
          <cell r="Z7">
            <v>3.7778386624889562</v>
          </cell>
          <cell r="AD7">
            <v>0</v>
          </cell>
          <cell r="AE7">
            <v>120.7056</v>
          </cell>
          <cell r="AF7">
            <v>108.2268</v>
          </cell>
          <cell r="AG7">
            <v>94.0488</v>
          </cell>
          <cell r="AH7">
            <v>86.962999999999994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54.676000000000002</v>
          </cell>
          <cell r="D8">
            <v>937.98599999999999</v>
          </cell>
          <cell r="E8">
            <v>530.29</v>
          </cell>
          <cell r="F8">
            <v>442.01600000000002</v>
          </cell>
          <cell r="G8" t="str">
            <v>ябл</v>
          </cell>
          <cell r="H8">
            <v>1</v>
          </cell>
          <cell r="I8">
            <v>45</v>
          </cell>
          <cell r="J8">
            <v>549.19000000000005</v>
          </cell>
          <cell r="K8">
            <v>-18.900000000000091</v>
          </cell>
          <cell r="L8">
            <v>100</v>
          </cell>
          <cell r="M8">
            <v>100</v>
          </cell>
          <cell r="N8">
            <v>0</v>
          </cell>
          <cell r="O8">
            <v>70</v>
          </cell>
          <cell r="W8">
            <v>106.05799999999999</v>
          </cell>
          <cell r="X8">
            <v>140</v>
          </cell>
          <cell r="Y8">
            <v>8.0334911086386711</v>
          </cell>
          <cell r="Z8">
            <v>4.1676818344679329</v>
          </cell>
          <cell r="AD8">
            <v>0</v>
          </cell>
          <cell r="AE8">
            <v>129.86520000000002</v>
          </cell>
          <cell r="AF8">
            <v>116.8104</v>
          </cell>
          <cell r="AG8">
            <v>127.3104</v>
          </cell>
          <cell r="AH8">
            <v>103.759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232.05600000000001</v>
          </cell>
          <cell r="D9">
            <v>3290.665</v>
          </cell>
          <cell r="E9">
            <v>2015.6469999999999</v>
          </cell>
          <cell r="F9">
            <v>1461.0260000000001</v>
          </cell>
          <cell r="G9">
            <v>0</v>
          </cell>
          <cell r="H9">
            <v>1</v>
          </cell>
          <cell r="I9">
            <v>45</v>
          </cell>
          <cell r="J9">
            <v>2044.703</v>
          </cell>
          <cell r="K9">
            <v>-29.05600000000004</v>
          </cell>
          <cell r="L9">
            <v>300</v>
          </cell>
          <cell r="M9">
            <v>550</v>
          </cell>
          <cell r="N9">
            <v>0</v>
          </cell>
          <cell r="O9">
            <v>300</v>
          </cell>
          <cell r="W9">
            <v>403.12939999999998</v>
          </cell>
          <cell r="X9">
            <v>600</v>
          </cell>
          <cell r="Y9">
            <v>7.9652488754231277</v>
          </cell>
          <cell r="Z9">
            <v>3.6242109853560671</v>
          </cell>
          <cell r="AD9">
            <v>0</v>
          </cell>
          <cell r="AE9">
            <v>528.71760000000006</v>
          </cell>
          <cell r="AF9">
            <v>448.86919999999998</v>
          </cell>
          <cell r="AG9">
            <v>457.65559999999994</v>
          </cell>
          <cell r="AH9">
            <v>509.61799999999999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1809</v>
          </cell>
          <cell r="D10">
            <v>3277</v>
          </cell>
          <cell r="E10">
            <v>3308</v>
          </cell>
          <cell r="F10">
            <v>1724</v>
          </cell>
          <cell r="G10" t="str">
            <v>ябл</v>
          </cell>
          <cell r="H10">
            <v>0.4</v>
          </cell>
          <cell r="I10">
            <v>45</v>
          </cell>
          <cell r="J10">
            <v>3377</v>
          </cell>
          <cell r="K10">
            <v>-69</v>
          </cell>
          <cell r="L10">
            <v>500</v>
          </cell>
          <cell r="M10">
            <v>500</v>
          </cell>
          <cell r="N10">
            <v>0</v>
          </cell>
          <cell r="O10">
            <v>300</v>
          </cell>
          <cell r="W10">
            <v>427.6</v>
          </cell>
          <cell r="X10">
            <v>600</v>
          </cell>
          <cell r="Y10">
            <v>8.4752104770813848</v>
          </cell>
          <cell r="Z10">
            <v>4.0318054256314309</v>
          </cell>
          <cell r="AD10">
            <v>1170</v>
          </cell>
          <cell r="AE10">
            <v>509</v>
          </cell>
          <cell r="AF10">
            <v>463.8</v>
          </cell>
          <cell r="AG10">
            <v>455.8</v>
          </cell>
          <cell r="AH10">
            <v>439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982</v>
          </cell>
          <cell r="D11">
            <v>6208</v>
          </cell>
          <cell r="E11">
            <v>4646</v>
          </cell>
          <cell r="F11">
            <v>2425</v>
          </cell>
          <cell r="G11">
            <v>0</v>
          </cell>
          <cell r="H11">
            <v>0.45</v>
          </cell>
          <cell r="I11">
            <v>45</v>
          </cell>
          <cell r="J11">
            <v>4788</v>
          </cell>
          <cell r="K11">
            <v>-142</v>
          </cell>
          <cell r="L11">
            <v>1400</v>
          </cell>
          <cell r="M11">
            <v>1200</v>
          </cell>
          <cell r="N11">
            <v>0</v>
          </cell>
          <cell r="O11">
            <v>1500</v>
          </cell>
          <cell r="W11">
            <v>929.2</v>
          </cell>
          <cell r="X11">
            <v>900</v>
          </cell>
          <cell r="Y11">
            <v>7.990744726646577</v>
          </cell>
          <cell r="Z11">
            <v>2.6097718467498923</v>
          </cell>
          <cell r="AD11">
            <v>0</v>
          </cell>
          <cell r="AE11">
            <v>912.2</v>
          </cell>
          <cell r="AF11">
            <v>825.4</v>
          </cell>
          <cell r="AG11">
            <v>941.6</v>
          </cell>
          <cell r="AH11">
            <v>918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3061</v>
          </cell>
          <cell r="D12">
            <v>4631</v>
          </cell>
          <cell r="E12">
            <v>5084</v>
          </cell>
          <cell r="F12">
            <v>2554</v>
          </cell>
          <cell r="G12">
            <v>0</v>
          </cell>
          <cell r="H12">
            <v>0.45</v>
          </cell>
          <cell r="I12">
            <v>45</v>
          </cell>
          <cell r="J12">
            <v>5161</v>
          </cell>
          <cell r="K12">
            <v>-77</v>
          </cell>
          <cell r="L12">
            <v>400</v>
          </cell>
          <cell r="M12">
            <v>800</v>
          </cell>
          <cell r="N12">
            <v>0</v>
          </cell>
          <cell r="O12">
            <v>1000</v>
          </cell>
          <cell r="W12">
            <v>676</v>
          </cell>
          <cell r="X12">
            <v>600</v>
          </cell>
          <cell r="Y12">
            <v>7.9201183431952664</v>
          </cell>
          <cell r="Z12">
            <v>3.7781065088757395</v>
          </cell>
          <cell r="AD12">
            <v>1704</v>
          </cell>
          <cell r="AE12">
            <v>999.4</v>
          </cell>
          <cell r="AF12">
            <v>990.8</v>
          </cell>
          <cell r="AG12">
            <v>780</v>
          </cell>
          <cell r="AH12">
            <v>666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39</v>
          </cell>
          <cell r="D13">
            <v>115</v>
          </cell>
          <cell r="E13">
            <v>61</v>
          </cell>
          <cell r="F13">
            <v>88</v>
          </cell>
          <cell r="G13">
            <v>0</v>
          </cell>
          <cell r="H13">
            <v>0.4</v>
          </cell>
          <cell r="I13">
            <v>50</v>
          </cell>
          <cell r="J13">
            <v>66</v>
          </cell>
          <cell r="K13">
            <v>-5</v>
          </cell>
          <cell r="L13">
            <v>0</v>
          </cell>
          <cell r="M13">
            <v>0</v>
          </cell>
          <cell r="N13">
            <v>0</v>
          </cell>
          <cell r="O13">
            <v>30</v>
          </cell>
          <cell r="W13">
            <v>12.2</v>
          </cell>
          <cell r="Y13">
            <v>9.6721311475409841</v>
          </cell>
          <cell r="Z13">
            <v>7.2131147540983607</v>
          </cell>
          <cell r="AD13">
            <v>0</v>
          </cell>
          <cell r="AE13">
            <v>15.8</v>
          </cell>
          <cell r="AF13">
            <v>15.8</v>
          </cell>
          <cell r="AG13">
            <v>17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148</v>
          </cell>
          <cell r="D14">
            <v>627</v>
          </cell>
          <cell r="E14">
            <v>280</v>
          </cell>
          <cell r="F14">
            <v>492</v>
          </cell>
          <cell r="G14">
            <v>0</v>
          </cell>
          <cell r="H14">
            <v>0.17</v>
          </cell>
          <cell r="I14">
            <v>180</v>
          </cell>
          <cell r="J14">
            <v>284</v>
          </cell>
          <cell r="K14">
            <v>-4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56</v>
          </cell>
          <cell r="Y14">
            <v>8.7857142857142865</v>
          </cell>
          <cell r="Z14">
            <v>8.7857142857142865</v>
          </cell>
          <cell r="AD14">
            <v>0</v>
          </cell>
          <cell r="AE14">
            <v>72.400000000000006</v>
          </cell>
          <cell r="AF14">
            <v>81.400000000000006</v>
          </cell>
          <cell r="AG14">
            <v>66.400000000000006</v>
          </cell>
          <cell r="AH14">
            <v>21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101</v>
          </cell>
          <cell r="D15">
            <v>602</v>
          </cell>
          <cell r="E15">
            <v>402</v>
          </cell>
          <cell r="F15">
            <v>290</v>
          </cell>
          <cell r="G15">
            <v>0</v>
          </cell>
          <cell r="H15">
            <v>0.3</v>
          </cell>
          <cell r="I15">
            <v>40</v>
          </cell>
          <cell r="J15">
            <v>419</v>
          </cell>
          <cell r="K15">
            <v>-17</v>
          </cell>
          <cell r="L15">
            <v>50</v>
          </cell>
          <cell r="M15">
            <v>70</v>
          </cell>
          <cell r="N15">
            <v>0</v>
          </cell>
          <cell r="O15">
            <v>130</v>
          </cell>
          <cell r="W15">
            <v>80.400000000000006</v>
          </cell>
          <cell r="X15">
            <v>100</v>
          </cell>
          <cell r="Y15">
            <v>7.9601990049751237</v>
          </cell>
          <cell r="Z15">
            <v>3.6069651741293529</v>
          </cell>
          <cell r="AD15">
            <v>0</v>
          </cell>
          <cell r="AE15">
            <v>101</v>
          </cell>
          <cell r="AF15">
            <v>85.2</v>
          </cell>
          <cell r="AG15">
            <v>84.8</v>
          </cell>
          <cell r="AH15">
            <v>72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904</v>
          </cell>
          <cell r="D16">
            <v>2591</v>
          </cell>
          <cell r="E16">
            <v>1625</v>
          </cell>
          <cell r="F16">
            <v>1854</v>
          </cell>
          <cell r="G16">
            <v>0</v>
          </cell>
          <cell r="H16">
            <v>0.17</v>
          </cell>
          <cell r="I16">
            <v>180</v>
          </cell>
          <cell r="J16">
            <v>1647</v>
          </cell>
          <cell r="K16">
            <v>-22</v>
          </cell>
          <cell r="L16">
            <v>0</v>
          </cell>
          <cell r="M16">
            <v>500</v>
          </cell>
          <cell r="N16">
            <v>0</v>
          </cell>
          <cell r="O16">
            <v>0</v>
          </cell>
          <cell r="W16">
            <v>274</v>
          </cell>
          <cell r="Y16">
            <v>8.5912408759124084</v>
          </cell>
          <cell r="Z16">
            <v>6.7664233576642339</v>
          </cell>
          <cell r="AD16">
            <v>255</v>
          </cell>
          <cell r="AE16">
            <v>317.39999999999998</v>
          </cell>
          <cell r="AF16">
            <v>334</v>
          </cell>
          <cell r="AG16">
            <v>308.39999999999998</v>
          </cell>
          <cell r="AH16">
            <v>205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181</v>
          </cell>
          <cell r="D17">
            <v>163</v>
          </cell>
          <cell r="E17">
            <v>237</v>
          </cell>
          <cell r="F17">
            <v>98</v>
          </cell>
          <cell r="G17">
            <v>0</v>
          </cell>
          <cell r="H17">
            <v>0.35</v>
          </cell>
          <cell r="I17">
            <v>45</v>
          </cell>
          <cell r="J17">
            <v>257</v>
          </cell>
          <cell r="K17">
            <v>-20</v>
          </cell>
          <cell r="L17">
            <v>140</v>
          </cell>
          <cell r="M17">
            <v>100</v>
          </cell>
          <cell r="N17">
            <v>0</v>
          </cell>
          <cell r="O17">
            <v>50</v>
          </cell>
          <cell r="W17">
            <v>47.4</v>
          </cell>
          <cell r="X17">
            <v>30</v>
          </cell>
          <cell r="Y17">
            <v>8.8185654008438821</v>
          </cell>
          <cell r="Z17">
            <v>2.0675105485232068</v>
          </cell>
          <cell r="AD17">
            <v>0</v>
          </cell>
          <cell r="AE17">
            <v>103.4</v>
          </cell>
          <cell r="AF17">
            <v>19.600000000000001</v>
          </cell>
          <cell r="AG17">
            <v>23.4</v>
          </cell>
          <cell r="AH17">
            <v>35</v>
          </cell>
          <cell r="AI17">
            <v>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99</v>
          </cell>
          <cell r="D18">
            <v>80</v>
          </cell>
          <cell r="E18">
            <v>108</v>
          </cell>
          <cell r="F18">
            <v>68</v>
          </cell>
          <cell r="G18" t="str">
            <v>н</v>
          </cell>
          <cell r="H18">
            <v>0.35</v>
          </cell>
          <cell r="I18">
            <v>45</v>
          </cell>
          <cell r="J18">
            <v>121</v>
          </cell>
          <cell r="K18">
            <v>-13</v>
          </cell>
          <cell r="L18">
            <v>20</v>
          </cell>
          <cell r="M18">
            <v>20</v>
          </cell>
          <cell r="N18">
            <v>0</v>
          </cell>
          <cell r="O18">
            <v>60</v>
          </cell>
          <cell r="W18">
            <v>21.6</v>
          </cell>
          <cell r="X18">
            <v>20</v>
          </cell>
          <cell r="Y18">
            <v>8.7037037037037024</v>
          </cell>
          <cell r="Z18">
            <v>3.1481481481481479</v>
          </cell>
          <cell r="AD18">
            <v>0</v>
          </cell>
          <cell r="AE18">
            <v>23.4</v>
          </cell>
          <cell r="AF18">
            <v>25.6</v>
          </cell>
          <cell r="AG18">
            <v>20.399999999999999</v>
          </cell>
          <cell r="AH18">
            <v>13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116</v>
          </cell>
          <cell r="D19">
            <v>129</v>
          </cell>
          <cell r="E19">
            <v>152</v>
          </cell>
          <cell r="F19">
            <v>90</v>
          </cell>
          <cell r="G19">
            <v>0</v>
          </cell>
          <cell r="H19">
            <v>0.35</v>
          </cell>
          <cell r="I19">
            <v>45</v>
          </cell>
          <cell r="J19">
            <v>164</v>
          </cell>
          <cell r="K19">
            <v>-12</v>
          </cell>
          <cell r="L19">
            <v>100</v>
          </cell>
          <cell r="M19">
            <v>50</v>
          </cell>
          <cell r="N19">
            <v>0</v>
          </cell>
          <cell r="O19">
            <v>50</v>
          </cell>
          <cell r="W19">
            <v>30.4</v>
          </cell>
          <cell r="Y19">
            <v>9.5394736842105274</v>
          </cell>
          <cell r="Z19">
            <v>2.9605263157894739</v>
          </cell>
          <cell r="AD19">
            <v>0</v>
          </cell>
          <cell r="AE19">
            <v>31.2</v>
          </cell>
          <cell r="AF19">
            <v>31.2</v>
          </cell>
          <cell r="AG19">
            <v>31.6</v>
          </cell>
          <cell r="AH19">
            <v>7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432</v>
          </cell>
          <cell r="D20">
            <v>475</v>
          </cell>
          <cell r="E20">
            <v>530</v>
          </cell>
          <cell r="F20">
            <v>362</v>
          </cell>
          <cell r="G20">
            <v>0</v>
          </cell>
          <cell r="H20">
            <v>0.35</v>
          </cell>
          <cell r="I20">
            <v>45</v>
          </cell>
          <cell r="J20">
            <v>580</v>
          </cell>
          <cell r="K20">
            <v>-50</v>
          </cell>
          <cell r="L20">
            <v>150</v>
          </cell>
          <cell r="M20">
            <v>100</v>
          </cell>
          <cell r="N20">
            <v>0</v>
          </cell>
          <cell r="O20">
            <v>120</v>
          </cell>
          <cell r="W20">
            <v>106</v>
          </cell>
          <cell r="X20">
            <v>150</v>
          </cell>
          <cell r="Y20">
            <v>8.3207547169811313</v>
          </cell>
          <cell r="Z20">
            <v>3.4150943396226414</v>
          </cell>
          <cell r="AD20">
            <v>0</v>
          </cell>
          <cell r="AE20">
            <v>114.4</v>
          </cell>
          <cell r="AF20">
            <v>111.6</v>
          </cell>
          <cell r="AG20">
            <v>107.2</v>
          </cell>
          <cell r="AH20">
            <v>129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202.80199999999999</v>
          </cell>
          <cell r="D21">
            <v>817.26900000000001</v>
          </cell>
          <cell r="E21">
            <v>593.774</v>
          </cell>
          <cell r="F21">
            <v>414.53800000000001</v>
          </cell>
          <cell r="G21">
            <v>0</v>
          </cell>
          <cell r="H21">
            <v>1</v>
          </cell>
          <cell r="I21">
            <v>50</v>
          </cell>
          <cell r="J21">
            <v>588.05700000000002</v>
          </cell>
          <cell r="K21">
            <v>5.7169999999999845</v>
          </cell>
          <cell r="L21">
            <v>150</v>
          </cell>
          <cell r="M21">
            <v>150</v>
          </cell>
          <cell r="N21">
            <v>0</v>
          </cell>
          <cell r="O21">
            <v>150</v>
          </cell>
          <cell r="W21">
            <v>118.7548</v>
          </cell>
          <cell r="X21">
            <v>100</v>
          </cell>
          <cell r="Y21">
            <v>8.1220969594492178</v>
          </cell>
          <cell r="Z21">
            <v>3.4907052178101434</v>
          </cell>
          <cell r="AD21">
            <v>0</v>
          </cell>
          <cell r="AE21">
            <v>115.4742</v>
          </cell>
          <cell r="AF21">
            <v>118.34739999999999</v>
          </cell>
          <cell r="AG21">
            <v>132.7902</v>
          </cell>
          <cell r="AH21">
            <v>111.52800000000001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1815.665</v>
          </cell>
          <cell r="D22">
            <v>6416.2169999999996</v>
          </cell>
          <cell r="E22">
            <v>5214.2929999999997</v>
          </cell>
          <cell r="F22">
            <v>2942.8510000000001</v>
          </cell>
          <cell r="G22">
            <v>0</v>
          </cell>
          <cell r="H22">
            <v>1</v>
          </cell>
          <cell r="I22">
            <v>50</v>
          </cell>
          <cell r="J22">
            <v>5321.5280000000002</v>
          </cell>
          <cell r="K22">
            <v>-107.23500000000058</v>
          </cell>
          <cell r="L22">
            <v>1500</v>
          </cell>
          <cell r="M22">
            <v>1200</v>
          </cell>
          <cell r="N22">
            <v>700</v>
          </cell>
          <cell r="O22">
            <v>500</v>
          </cell>
          <cell r="W22">
            <v>1027.8863999999999</v>
          </cell>
          <cell r="X22">
            <v>1250</v>
          </cell>
          <cell r="Y22">
            <v>7.8732931966022717</v>
          </cell>
          <cell r="Z22">
            <v>2.863011904817498</v>
          </cell>
          <cell r="AD22">
            <v>74.861000000000004</v>
          </cell>
          <cell r="AE22">
            <v>1103.8036</v>
          </cell>
          <cell r="AF22">
            <v>1101.6816000000001</v>
          </cell>
          <cell r="AG22">
            <v>1039.364</v>
          </cell>
          <cell r="AH22">
            <v>1064.0070000000001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242.995</v>
          </cell>
          <cell r="D23">
            <v>281.72800000000001</v>
          </cell>
          <cell r="E23">
            <v>350.83499999999998</v>
          </cell>
          <cell r="F23">
            <v>161.517</v>
          </cell>
          <cell r="G23">
            <v>0</v>
          </cell>
          <cell r="H23">
            <v>1</v>
          </cell>
          <cell r="I23">
            <v>50</v>
          </cell>
          <cell r="J23">
            <v>354.06400000000002</v>
          </cell>
          <cell r="K23">
            <v>-3.2290000000000418</v>
          </cell>
          <cell r="L23">
            <v>80</v>
          </cell>
          <cell r="M23">
            <v>90</v>
          </cell>
          <cell r="N23">
            <v>0</v>
          </cell>
          <cell r="O23">
            <v>100</v>
          </cell>
          <cell r="W23">
            <v>70.167000000000002</v>
          </cell>
          <cell r="X23">
            <v>130</v>
          </cell>
          <cell r="Y23">
            <v>8.0025795601921139</v>
          </cell>
          <cell r="Z23">
            <v>2.3018940527598444</v>
          </cell>
          <cell r="AD23">
            <v>0</v>
          </cell>
          <cell r="AE23">
            <v>71.898600000000002</v>
          </cell>
          <cell r="AF23">
            <v>78.405799999999999</v>
          </cell>
          <cell r="AG23">
            <v>61.5398</v>
          </cell>
          <cell r="AH23">
            <v>75.486000000000004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454.839</v>
          </cell>
          <cell r="D24">
            <v>2528.69</v>
          </cell>
          <cell r="E24">
            <v>1781.8019999999999</v>
          </cell>
          <cell r="F24">
            <v>1176.2049999999999</v>
          </cell>
          <cell r="G24">
            <v>0</v>
          </cell>
          <cell r="H24">
            <v>1</v>
          </cell>
          <cell r="I24">
            <v>60</v>
          </cell>
          <cell r="J24">
            <v>1773.867</v>
          </cell>
          <cell r="K24">
            <v>7.9349999999999454</v>
          </cell>
          <cell r="L24">
            <v>100</v>
          </cell>
          <cell r="M24">
            <v>400</v>
          </cell>
          <cell r="N24">
            <v>0</v>
          </cell>
          <cell r="O24">
            <v>440</v>
          </cell>
          <cell r="W24">
            <v>356.36039999999997</v>
          </cell>
          <cell r="X24">
            <v>720</v>
          </cell>
          <cell r="Y24">
            <v>7.9588107994041994</v>
          </cell>
          <cell r="Z24">
            <v>3.3006052299862723</v>
          </cell>
          <cell r="AD24">
            <v>0</v>
          </cell>
          <cell r="AE24">
            <v>355.51480000000004</v>
          </cell>
          <cell r="AF24">
            <v>348.15320000000003</v>
          </cell>
          <cell r="AG24">
            <v>364.89140000000003</v>
          </cell>
          <cell r="AH24">
            <v>450.66899999999998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269.95100000000002</v>
          </cell>
          <cell r="D25">
            <v>769.99699999999996</v>
          </cell>
          <cell r="E25">
            <v>639.87</v>
          </cell>
          <cell r="F25">
            <v>384.86700000000002</v>
          </cell>
          <cell r="G25">
            <v>0</v>
          </cell>
          <cell r="H25">
            <v>1</v>
          </cell>
          <cell r="I25">
            <v>50</v>
          </cell>
          <cell r="J25">
            <v>641.26400000000001</v>
          </cell>
          <cell r="K25">
            <v>-1.3940000000000055</v>
          </cell>
          <cell r="L25">
            <v>180</v>
          </cell>
          <cell r="M25">
            <v>180</v>
          </cell>
          <cell r="N25">
            <v>0</v>
          </cell>
          <cell r="O25">
            <v>120</v>
          </cell>
          <cell r="W25">
            <v>127.974</v>
          </cell>
          <cell r="X25">
            <v>160</v>
          </cell>
          <cell r="Y25">
            <v>8.0084001437792054</v>
          </cell>
          <cell r="Z25">
            <v>3.007384312438464</v>
          </cell>
          <cell r="AD25">
            <v>0</v>
          </cell>
          <cell r="AE25">
            <v>138.27699999999999</v>
          </cell>
          <cell r="AF25">
            <v>130.0026</v>
          </cell>
          <cell r="AG25">
            <v>130.45999999999998</v>
          </cell>
          <cell r="AH25">
            <v>113.913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71.161000000000001</v>
          </cell>
          <cell r="D26">
            <v>254.41200000000001</v>
          </cell>
          <cell r="E26">
            <v>147.30699999999999</v>
          </cell>
          <cell r="F26">
            <v>167.82400000000001</v>
          </cell>
          <cell r="G26">
            <v>0</v>
          </cell>
          <cell r="H26">
            <v>1</v>
          </cell>
          <cell r="I26">
            <v>60</v>
          </cell>
          <cell r="J26">
            <v>151.73099999999999</v>
          </cell>
          <cell r="K26">
            <v>-4.4240000000000066</v>
          </cell>
          <cell r="L26">
            <v>0</v>
          </cell>
          <cell r="M26">
            <v>30</v>
          </cell>
          <cell r="N26">
            <v>0</v>
          </cell>
          <cell r="O26">
            <v>30</v>
          </cell>
          <cell r="W26">
            <v>29.461399999999998</v>
          </cell>
          <cell r="X26">
            <v>20</v>
          </cell>
          <cell r="Y26">
            <v>8.4118202122098751</v>
          </cell>
          <cell r="Z26">
            <v>5.6964027507178896</v>
          </cell>
          <cell r="AD26">
            <v>0</v>
          </cell>
          <cell r="AE26">
            <v>36.849800000000002</v>
          </cell>
          <cell r="AF26">
            <v>35.1736</v>
          </cell>
          <cell r="AG26">
            <v>37.077399999999997</v>
          </cell>
          <cell r="AH26">
            <v>22.923999999999999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316.25599999999997</v>
          </cell>
          <cell r="D27">
            <v>553.52599999999995</v>
          </cell>
          <cell r="E27">
            <v>450.88600000000002</v>
          </cell>
          <cell r="F27">
            <v>399.65899999999999</v>
          </cell>
          <cell r="G27">
            <v>0</v>
          </cell>
          <cell r="H27">
            <v>1</v>
          </cell>
          <cell r="I27">
            <v>60</v>
          </cell>
          <cell r="J27">
            <v>464.55799999999999</v>
          </cell>
          <cell r="K27">
            <v>-13.671999999999969</v>
          </cell>
          <cell r="L27">
            <v>50</v>
          </cell>
          <cell r="M27">
            <v>100</v>
          </cell>
          <cell r="N27">
            <v>0</v>
          </cell>
          <cell r="O27">
            <v>150</v>
          </cell>
          <cell r="W27">
            <v>90.177199999999999</v>
          </cell>
          <cell r="X27">
            <v>30</v>
          </cell>
          <cell r="Y27">
            <v>8.0913911720479241</v>
          </cell>
          <cell r="Z27">
            <v>4.4319295786518103</v>
          </cell>
          <cell r="AD27">
            <v>0</v>
          </cell>
          <cell r="AE27">
            <v>38.438800000000001</v>
          </cell>
          <cell r="AF27">
            <v>85.236599999999996</v>
          </cell>
          <cell r="AG27">
            <v>107.95340000000002</v>
          </cell>
          <cell r="AH27">
            <v>83.385999999999996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143.03299999999999</v>
          </cell>
          <cell r="D28">
            <v>600.05700000000002</v>
          </cell>
          <cell r="E28">
            <v>355.59500000000003</v>
          </cell>
          <cell r="F28">
            <v>367.26799999999997</v>
          </cell>
          <cell r="G28">
            <v>0</v>
          </cell>
          <cell r="H28">
            <v>1</v>
          </cell>
          <cell r="I28">
            <v>60</v>
          </cell>
          <cell r="J28">
            <v>359.70600000000002</v>
          </cell>
          <cell r="K28">
            <v>-4.11099999999999</v>
          </cell>
          <cell r="L28">
            <v>0</v>
          </cell>
          <cell r="M28">
            <v>50</v>
          </cell>
          <cell r="N28">
            <v>0</v>
          </cell>
          <cell r="O28">
            <v>40</v>
          </cell>
          <cell r="W28">
            <v>71.119</v>
          </cell>
          <cell r="X28">
            <v>110</v>
          </cell>
          <cell r="Y28">
            <v>7.9763213768472561</v>
          </cell>
          <cell r="Z28">
            <v>5.1641333539560454</v>
          </cell>
          <cell r="AD28">
            <v>0</v>
          </cell>
          <cell r="AE28">
            <v>98.478999999999999</v>
          </cell>
          <cell r="AF28">
            <v>86.090800000000002</v>
          </cell>
          <cell r="AG28">
            <v>94.656199999999998</v>
          </cell>
          <cell r="AH28">
            <v>94.847999999999999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90.608000000000004</v>
          </cell>
          <cell r="D29">
            <v>109.56699999999999</v>
          </cell>
          <cell r="E29">
            <v>103.465</v>
          </cell>
          <cell r="F29">
            <v>83.397999999999996</v>
          </cell>
          <cell r="G29">
            <v>0</v>
          </cell>
          <cell r="H29">
            <v>1</v>
          </cell>
          <cell r="I29">
            <v>30</v>
          </cell>
          <cell r="J29">
            <v>109.738</v>
          </cell>
          <cell r="K29">
            <v>-6.2729999999999961</v>
          </cell>
          <cell r="L29">
            <v>0</v>
          </cell>
          <cell r="M29">
            <v>20</v>
          </cell>
          <cell r="N29">
            <v>0</v>
          </cell>
          <cell r="O29">
            <v>20</v>
          </cell>
          <cell r="W29">
            <v>20.693000000000001</v>
          </cell>
          <cell r="X29">
            <v>40</v>
          </cell>
          <cell r="Y29">
            <v>7.8962934325617349</v>
          </cell>
          <cell r="Z29">
            <v>4.0302517759628858</v>
          </cell>
          <cell r="AD29">
            <v>0</v>
          </cell>
          <cell r="AE29">
            <v>26.1082</v>
          </cell>
          <cell r="AF29">
            <v>23.0336</v>
          </cell>
          <cell r="AG29">
            <v>22.844000000000001</v>
          </cell>
          <cell r="AH29">
            <v>24.280999999999999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45.756</v>
          </cell>
          <cell r="D30">
            <v>243.20099999999999</v>
          </cell>
          <cell r="E30">
            <v>147.34100000000001</v>
          </cell>
          <cell r="F30">
            <v>140.16</v>
          </cell>
          <cell r="G30" t="str">
            <v>н</v>
          </cell>
          <cell r="H30">
            <v>1</v>
          </cell>
          <cell r="I30">
            <v>30</v>
          </cell>
          <cell r="J30">
            <v>138.15299999999999</v>
          </cell>
          <cell r="K30">
            <v>9.1880000000000166</v>
          </cell>
          <cell r="L30">
            <v>0</v>
          </cell>
          <cell r="M30">
            <v>0</v>
          </cell>
          <cell r="N30">
            <v>0</v>
          </cell>
          <cell r="O30">
            <v>20</v>
          </cell>
          <cell r="W30">
            <v>29.468200000000003</v>
          </cell>
          <cell r="X30">
            <v>70</v>
          </cell>
          <cell r="Y30">
            <v>7.8104533022037304</v>
          </cell>
          <cell r="Z30">
            <v>4.7563135854921574</v>
          </cell>
          <cell r="AD30">
            <v>0</v>
          </cell>
          <cell r="AE30">
            <v>35.2134</v>
          </cell>
          <cell r="AF30">
            <v>28.717599999999997</v>
          </cell>
          <cell r="AG30">
            <v>32.590600000000002</v>
          </cell>
          <cell r="AH30">
            <v>46.805999999999997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632.85199999999998</v>
          </cell>
          <cell r="D31">
            <v>1985.7</v>
          </cell>
          <cell r="E31">
            <v>1397.1790000000001</v>
          </cell>
          <cell r="F31">
            <v>1192.1869999999999</v>
          </cell>
          <cell r="G31">
            <v>0</v>
          </cell>
          <cell r="H31">
            <v>1</v>
          </cell>
          <cell r="I31">
            <v>30</v>
          </cell>
          <cell r="J31">
            <v>1429.0170000000001</v>
          </cell>
          <cell r="K31">
            <v>-31.837999999999965</v>
          </cell>
          <cell r="L31">
            <v>100</v>
          </cell>
          <cell r="M31">
            <v>220</v>
          </cell>
          <cell r="N31">
            <v>0</v>
          </cell>
          <cell r="O31">
            <v>270</v>
          </cell>
          <cell r="W31">
            <v>279.43580000000003</v>
          </cell>
          <cell r="X31">
            <v>420</v>
          </cell>
          <cell r="Y31">
            <v>7.8808334508319966</v>
          </cell>
          <cell r="Z31">
            <v>4.2664075254494946</v>
          </cell>
          <cell r="AD31">
            <v>0</v>
          </cell>
          <cell r="AE31">
            <v>401.41219999999998</v>
          </cell>
          <cell r="AF31">
            <v>369.26100000000002</v>
          </cell>
          <cell r="AG31">
            <v>338.57920000000001</v>
          </cell>
          <cell r="AH31">
            <v>329.11900000000003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65.358000000000004</v>
          </cell>
          <cell r="D32">
            <v>160.22399999999999</v>
          </cell>
          <cell r="E32">
            <v>69.304000000000002</v>
          </cell>
          <cell r="F32">
            <v>153.352</v>
          </cell>
          <cell r="G32">
            <v>0</v>
          </cell>
          <cell r="H32">
            <v>1</v>
          </cell>
          <cell r="I32">
            <v>40</v>
          </cell>
          <cell r="J32">
            <v>67.052999999999997</v>
          </cell>
          <cell r="K32">
            <v>2.2510000000000048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W32">
            <v>13.860800000000001</v>
          </cell>
          <cell r="Y32">
            <v>11.063719265843242</v>
          </cell>
          <cell r="Z32">
            <v>11.063719265843242</v>
          </cell>
          <cell r="AD32">
            <v>0</v>
          </cell>
          <cell r="AE32">
            <v>27.809800000000003</v>
          </cell>
          <cell r="AF32">
            <v>18.463799999999999</v>
          </cell>
          <cell r="AG32">
            <v>18.7164</v>
          </cell>
          <cell r="AH32">
            <v>22.963999999999999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20.484000000000002</v>
          </cell>
          <cell r="D33">
            <v>219.696</v>
          </cell>
          <cell r="E33">
            <v>74.769000000000005</v>
          </cell>
          <cell r="F33">
            <v>164.00399999999999</v>
          </cell>
          <cell r="G33" t="str">
            <v>н</v>
          </cell>
          <cell r="H33">
            <v>1</v>
          </cell>
          <cell r="I33">
            <v>35</v>
          </cell>
          <cell r="J33">
            <v>87</v>
          </cell>
          <cell r="K33">
            <v>-12.230999999999995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14.953800000000001</v>
          </cell>
          <cell r="Y33">
            <v>10.967379528949161</v>
          </cell>
          <cell r="Z33">
            <v>10.967379528949161</v>
          </cell>
          <cell r="AD33">
            <v>0</v>
          </cell>
          <cell r="AE33">
            <v>29.194799999999997</v>
          </cell>
          <cell r="AF33">
            <v>15.586400000000001</v>
          </cell>
          <cell r="AG33">
            <v>28.036200000000001</v>
          </cell>
          <cell r="AH33">
            <v>16.044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169.83</v>
          </cell>
          <cell r="D34">
            <v>1250.258</v>
          </cell>
          <cell r="E34">
            <v>1152.9929999999999</v>
          </cell>
          <cell r="F34">
            <v>226.63300000000001</v>
          </cell>
          <cell r="G34">
            <v>0</v>
          </cell>
          <cell r="H34">
            <v>1</v>
          </cell>
          <cell r="I34">
            <v>30</v>
          </cell>
          <cell r="J34">
            <v>1103.5619999999999</v>
          </cell>
          <cell r="K34">
            <v>49.43100000000004</v>
          </cell>
          <cell r="L34">
            <v>500</v>
          </cell>
          <cell r="M34">
            <v>300</v>
          </cell>
          <cell r="N34">
            <v>0</v>
          </cell>
          <cell r="O34">
            <v>500</v>
          </cell>
          <cell r="W34">
            <v>230.59859999999998</v>
          </cell>
          <cell r="X34">
            <v>300</v>
          </cell>
          <cell r="Y34">
            <v>7.9212666512285859</v>
          </cell>
          <cell r="Z34">
            <v>0.98280301788475743</v>
          </cell>
          <cell r="AD34">
            <v>0</v>
          </cell>
          <cell r="AE34">
            <v>31.2606</v>
          </cell>
          <cell r="AF34">
            <v>133.37899999999999</v>
          </cell>
          <cell r="AG34">
            <v>136.048</v>
          </cell>
          <cell r="AH34">
            <v>205.12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10.904999999999999</v>
          </cell>
          <cell r="D35">
            <v>21.68</v>
          </cell>
          <cell r="E35">
            <v>12.733000000000001</v>
          </cell>
          <cell r="F35">
            <v>18.073</v>
          </cell>
          <cell r="G35" t="str">
            <v>н</v>
          </cell>
          <cell r="H35">
            <v>1</v>
          </cell>
          <cell r="I35">
            <v>45</v>
          </cell>
          <cell r="J35">
            <v>12.4</v>
          </cell>
          <cell r="K35">
            <v>0.33300000000000018</v>
          </cell>
          <cell r="L35">
            <v>0</v>
          </cell>
          <cell r="M35">
            <v>0</v>
          </cell>
          <cell r="N35">
            <v>0</v>
          </cell>
          <cell r="O35">
            <v>10</v>
          </cell>
          <cell r="W35">
            <v>2.5466000000000002</v>
          </cell>
          <cell r="Y35">
            <v>11.023717898374302</v>
          </cell>
          <cell r="Z35">
            <v>7.0969135317678473</v>
          </cell>
          <cell r="AD35">
            <v>0</v>
          </cell>
          <cell r="AE35">
            <v>0.89300000000000002</v>
          </cell>
          <cell r="AF35">
            <v>0.71679999999999999</v>
          </cell>
          <cell r="AG35">
            <v>3.9938000000000002</v>
          </cell>
          <cell r="AH35">
            <v>0.91300000000000003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24.28</v>
          </cell>
          <cell r="E36">
            <v>3.5720000000000001</v>
          </cell>
          <cell r="F36">
            <v>20.707999999999998</v>
          </cell>
          <cell r="G36" t="str">
            <v>н</v>
          </cell>
          <cell r="H36">
            <v>1</v>
          </cell>
          <cell r="I36">
            <v>45</v>
          </cell>
          <cell r="J36">
            <v>4</v>
          </cell>
          <cell r="K36">
            <v>-0.42799999999999994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0.71440000000000003</v>
          </cell>
          <cell r="Y36">
            <v>28.986562150055988</v>
          </cell>
          <cell r="Z36">
            <v>28.986562150055988</v>
          </cell>
          <cell r="AD36">
            <v>0</v>
          </cell>
          <cell r="AE36">
            <v>0.18560000000000001</v>
          </cell>
          <cell r="AF36">
            <v>1.7934000000000001</v>
          </cell>
          <cell r="AG36">
            <v>1.9762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9.1140000000000008</v>
          </cell>
          <cell r="D37">
            <v>32.377000000000002</v>
          </cell>
          <cell r="E37">
            <v>6.35</v>
          </cell>
          <cell r="F37">
            <v>31.408000000000001</v>
          </cell>
          <cell r="G37" t="str">
            <v>н</v>
          </cell>
          <cell r="H37">
            <v>1</v>
          </cell>
          <cell r="I37">
            <v>45</v>
          </cell>
          <cell r="J37">
            <v>7</v>
          </cell>
          <cell r="K37">
            <v>-0.65000000000000036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1.27</v>
          </cell>
          <cell r="Y37">
            <v>24.730708661417324</v>
          </cell>
          <cell r="Z37">
            <v>24.730708661417324</v>
          </cell>
          <cell r="AD37">
            <v>0</v>
          </cell>
          <cell r="AE37">
            <v>0.54400000000000004</v>
          </cell>
          <cell r="AF37">
            <v>1.9920000000000002</v>
          </cell>
          <cell r="AG37">
            <v>3.0824000000000003</v>
          </cell>
          <cell r="AH37">
            <v>0.90500000000000003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1825</v>
          </cell>
          <cell r="D38">
            <v>434</v>
          </cell>
          <cell r="E38">
            <v>1203</v>
          </cell>
          <cell r="F38">
            <v>1025</v>
          </cell>
          <cell r="G38" t="str">
            <v>отк</v>
          </cell>
          <cell r="H38">
            <v>0.35</v>
          </cell>
          <cell r="I38">
            <v>40</v>
          </cell>
          <cell r="J38">
            <v>1241</v>
          </cell>
          <cell r="K38">
            <v>-38</v>
          </cell>
          <cell r="L38">
            <v>200</v>
          </cell>
          <cell r="M38">
            <v>100</v>
          </cell>
          <cell r="N38">
            <v>0</v>
          </cell>
          <cell r="O38">
            <v>430</v>
          </cell>
          <cell r="W38">
            <v>240.6</v>
          </cell>
          <cell r="X38">
            <v>200</v>
          </cell>
          <cell r="Y38">
            <v>8.1255195344970907</v>
          </cell>
          <cell r="Z38">
            <v>4.2601828761429763</v>
          </cell>
          <cell r="AD38">
            <v>0</v>
          </cell>
          <cell r="AE38">
            <v>466.2</v>
          </cell>
          <cell r="AF38">
            <v>434.2</v>
          </cell>
          <cell r="AG38">
            <v>258.8</v>
          </cell>
          <cell r="AH38">
            <v>190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1269</v>
          </cell>
          <cell r="D39">
            <v>4186</v>
          </cell>
          <cell r="E39">
            <v>3336</v>
          </cell>
          <cell r="F39">
            <v>2021</v>
          </cell>
          <cell r="G39">
            <v>0</v>
          </cell>
          <cell r="H39">
            <v>0.4</v>
          </cell>
          <cell r="I39">
            <v>40</v>
          </cell>
          <cell r="J39">
            <v>3445</v>
          </cell>
          <cell r="K39">
            <v>-109</v>
          </cell>
          <cell r="L39">
            <v>300</v>
          </cell>
          <cell r="M39">
            <v>700</v>
          </cell>
          <cell r="N39">
            <v>0</v>
          </cell>
          <cell r="O39">
            <v>1000</v>
          </cell>
          <cell r="W39">
            <v>556.79999999999995</v>
          </cell>
          <cell r="X39">
            <v>420</v>
          </cell>
          <cell r="Y39">
            <v>7.9759339080459775</v>
          </cell>
          <cell r="Z39">
            <v>3.6296695402298855</v>
          </cell>
          <cell r="AD39">
            <v>552</v>
          </cell>
          <cell r="AE39">
            <v>753.6</v>
          </cell>
          <cell r="AF39">
            <v>651.6</v>
          </cell>
          <cell r="AG39">
            <v>651.4</v>
          </cell>
          <cell r="AH39">
            <v>477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2522</v>
          </cell>
          <cell r="D40">
            <v>4096</v>
          </cell>
          <cell r="E40">
            <v>4239</v>
          </cell>
          <cell r="F40">
            <v>2291</v>
          </cell>
          <cell r="G40">
            <v>0</v>
          </cell>
          <cell r="H40">
            <v>0.45</v>
          </cell>
          <cell r="I40">
            <v>45</v>
          </cell>
          <cell r="J40">
            <v>4359</v>
          </cell>
          <cell r="K40">
            <v>-120</v>
          </cell>
          <cell r="L40">
            <v>900</v>
          </cell>
          <cell r="M40">
            <v>900</v>
          </cell>
          <cell r="N40">
            <v>0</v>
          </cell>
          <cell r="O40">
            <v>470</v>
          </cell>
          <cell r="W40">
            <v>647.79999999999995</v>
          </cell>
          <cell r="X40">
            <v>1000</v>
          </cell>
          <cell r="Y40">
            <v>8.5844396418647744</v>
          </cell>
          <cell r="Z40">
            <v>3.5365853658536586</v>
          </cell>
          <cell r="AD40">
            <v>1000</v>
          </cell>
          <cell r="AE40">
            <v>692</v>
          </cell>
          <cell r="AF40">
            <v>625.20000000000005</v>
          </cell>
          <cell r="AG40">
            <v>666.6</v>
          </cell>
          <cell r="AH40">
            <v>612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636.846</v>
          </cell>
          <cell r="D41">
            <v>1827.4680000000001</v>
          </cell>
          <cell r="E41">
            <v>1486.0239999999999</v>
          </cell>
          <cell r="F41">
            <v>930.01900000000001</v>
          </cell>
          <cell r="G41">
            <v>0</v>
          </cell>
          <cell r="H41">
            <v>1</v>
          </cell>
          <cell r="I41">
            <v>40</v>
          </cell>
          <cell r="J41">
            <v>1429.9459999999999</v>
          </cell>
          <cell r="K41">
            <v>56.077999999999975</v>
          </cell>
          <cell r="L41">
            <v>200</v>
          </cell>
          <cell r="M41">
            <v>350</v>
          </cell>
          <cell r="N41">
            <v>0</v>
          </cell>
          <cell r="O41">
            <v>580</v>
          </cell>
          <cell r="W41">
            <v>297.20479999999998</v>
          </cell>
          <cell r="X41">
            <v>300</v>
          </cell>
          <cell r="Y41">
            <v>7.9407163006788597</v>
          </cell>
          <cell r="Z41">
            <v>3.1292193127432668</v>
          </cell>
          <cell r="AD41">
            <v>0</v>
          </cell>
          <cell r="AE41">
            <v>267.31119999999999</v>
          </cell>
          <cell r="AF41">
            <v>315.68060000000003</v>
          </cell>
          <cell r="AG41">
            <v>313.0204</v>
          </cell>
          <cell r="AH41">
            <v>274.745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929</v>
          </cell>
          <cell r="D42">
            <v>1023</v>
          </cell>
          <cell r="E42">
            <v>737</v>
          </cell>
          <cell r="F42">
            <v>1194</v>
          </cell>
          <cell r="G42">
            <v>0</v>
          </cell>
          <cell r="H42">
            <v>0.1</v>
          </cell>
          <cell r="I42">
            <v>730</v>
          </cell>
          <cell r="J42">
            <v>772</v>
          </cell>
          <cell r="K42">
            <v>-35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W42">
            <v>147.4</v>
          </cell>
          <cell r="Y42">
            <v>8.1004070556309351</v>
          </cell>
          <cell r="Z42">
            <v>8.1004070556309351</v>
          </cell>
          <cell r="AD42">
            <v>0</v>
          </cell>
          <cell r="AE42">
            <v>175.2</v>
          </cell>
          <cell r="AF42">
            <v>212.8</v>
          </cell>
          <cell r="AG42">
            <v>192.8</v>
          </cell>
          <cell r="AH42">
            <v>147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442</v>
          </cell>
          <cell r="D43">
            <v>1293</v>
          </cell>
          <cell r="E43">
            <v>1050</v>
          </cell>
          <cell r="F43">
            <v>637</v>
          </cell>
          <cell r="G43">
            <v>0</v>
          </cell>
          <cell r="H43">
            <v>0.35</v>
          </cell>
          <cell r="I43">
            <v>40</v>
          </cell>
          <cell r="J43">
            <v>1100</v>
          </cell>
          <cell r="K43">
            <v>-50</v>
          </cell>
          <cell r="L43">
            <v>200</v>
          </cell>
          <cell r="M43">
            <v>270</v>
          </cell>
          <cell r="N43">
            <v>0</v>
          </cell>
          <cell r="O43">
            <v>380</v>
          </cell>
          <cell r="W43">
            <v>210</v>
          </cell>
          <cell r="X43">
            <v>180</v>
          </cell>
          <cell r="Y43">
            <v>7.9380952380952383</v>
          </cell>
          <cell r="Z43">
            <v>3.0333333333333332</v>
          </cell>
          <cell r="AD43">
            <v>0</v>
          </cell>
          <cell r="AE43">
            <v>240.2</v>
          </cell>
          <cell r="AF43">
            <v>246.6</v>
          </cell>
          <cell r="AG43">
            <v>226.8</v>
          </cell>
          <cell r="AH43">
            <v>148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158.82599999999999</v>
          </cell>
          <cell r="D44">
            <v>275.75599999999997</v>
          </cell>
          <cell r="E44">
            <v>255.95599999999999</v>
          </cell>
          <cell r="F44">
            <v>170.69900000000001</v>
          </cell>
          <cell r="G44">
            <v>0</v>
          </cell>
          <cell r="H44">
            <v>1</v>
          </cell>
          <cell r="I44">
            <v>40</v>
          </cell>
          <cell r="J44">
            <v>265.536</v>
          </cell>
          <cell r="K44">
            <v>-9.5800000000000125</v>
          </cell>
          <cell r="L44">
            <v>50</v>
          </cell>
          <cell r="M44">
            <v>50</v>
          </cell>
          <cell r="N44">
            <v>0</v>
          </cell>
          <cell r="O44">
            <v>80</v>
          </cell>
          <cell r="W44">
            <v>51.191199999999995</v>
          </cell>
          <cell r="X44">
            <v>60</v>
          </cell>
          <cell r="Y44">
            <v>8.0228437700229733</v>
          </cell>
          <cell r="Z44">
            <v>3.3345379674631581</v>
          </cell>
          <cell r="AD44">
            <v>0</v>
          </cell>
          <cell r="AE44">
            <v>63.243399999999994</v>
          </cell>
          <cell r="AF44">
            <v>60.691800000000001</v>
          </cell>
          <cell r="AG44">
            <v>54.489200000000004</v>
          </cell>
          <cell r="AH44">
            <v>54.13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661</v>
          </cell>
          <cell r="D45">
            <v>656</v>
          </cell>
          <cell r="E45">
            <v>650</v>
          </cell>
          <cell r="F45">
            <v>651</v>
          </cell>
          <cell r="G45">
            <v>0</v>
          </cell>
          <cell r="H45">
            <v>0.4</v>
          </cell>
          <cell r="I45">
            <v>35</v>
          </cell>
          <cell r="J45">
            <v>667</v>
          </cell>
          <cell r="K45">
            <v>-17</v>
          </cell>
          <cell r="L45">
            <v>0</v>
          </cell>
          <cell r="M45">
            <v>120</v>
          </cell>
          <cell r="N45">
            <v>0</v>
          </cell>
          <cell r="O45">
            <v>270</v>
          </cell>
          <cell r="W45">
            <v>130</v>
          </cell>
          <cell r="Y45">
            <v>8.0076923076923077</v>
          </cell>
          <cell r="Z45">
            <v>5.0076923076923077</v>
          </cell>
          <cell r="AD45">
            <v>0</v>
          </cell>
          <cell r="AE45">
            <v>198.8</v>
          </cell>
          <cell r="AF45">
            <v>190.4</v>
          </cell>
          <cell r="AG45">
            <v>173.2</v>
          </cell>
          <cell r="AH45">
            <v>68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303</v>
          </cell>
          <cell r="D46">
            <v>2693</v>
          </cell>
          <cell r="E46">
            <v>1677</v>
          </cell>
          <cell r="F46">
            <v>1291</v>
          </cell>
          <cell r="G46">
            <v>0</v>
          </cell>
          <cell r="H46">
            <v>0.4</v>
          </cell>
          <cell r="I46">
            <v>40</v>
          </cell>
          <cell r="J46">
            <v>1703</v>
          </cell>
          <cell r="K46">
            <v>-26</v>
          </cell>
          <cell r="L46">
            <v>400</v>
          </cell>
          <cell r="M46">
            <v>500</v>
          </cell>
          <cell r="N46">
            <v>0</v>
          </cell>
          <cell r="O46">
            <v>400</v>
          </cell>
          <cell r="W46">
            <v>335.4</v>
          </cell>
          <cell r="X46">
            <v>100</v>
          </cell>
          <cell r="Y46">
            <v>8.0232558139534884</v>
          </cell>
          <cell r="Z46">
            <v>3.8491353607632681</v>
          </cell>
          <cell r="AD46">
            <v>0</v>
          </cell>
          <cell r="AE46">
            <v>416.8</v>
          </cell>
          <cell r="AF46">
            <v>397.2</v>
          </cell>
          <cell r="AG46">
            <v>397</v>
          </cell>
          <cell r="AH46">
            <v>332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67.659000000000006</v>
          </cell>
          <cell r="D47">
            <v>208.24299999999999</v>
          </cell>
          <cell r="E47">
            <v>152.18299999999999</v>
          </cell>
          <cell r="F47">
            <v>117.17100000000001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157.398</v>
          </cell>
          <cell r="K47">
            <v>-5.2150000000000034</v>
          </cell>
          <cell r="L47">
            <v>30</v>
          </cell>
          <cell r="M47">
            <v>30</v>
          </cell>
          <cell r="N47">
            <v>0</v>
          </cell>
          <cell r="O47">
            <v>60</v>
          </cell>
          <cell r="W47">
            <v>30.436599999999999</v>
          </cell>
          <cell r="X47">
            <v>30</v>
          </cell>
          <cell r="Y47">
            <v>8.7779515451791603</v>
          </cell>
          <cell r="Z47">
            <v>3.8496744051569496</v>
          </cell>
          <cell r="AD47">
            <v>0</v>
          </cell>
          <cell r="AE47">
            <v>32.924400000000006</v>
          </cell>
          <cell r="AF47">
            <v>29.843599999999999</v>
          </cell>
          <cell r="AG47">
            <v>31.595999999999997</v>
          </cell>
          <cell r="AH47">
            <v>24.684999999999999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301.89999999999998</v>
          </cell>
          <cell r="D48">
            <v>783.67399999999998</v>
          </cell>
          <cell r="E48">
            <v>634.82399999999996</v>
          </cell>
          <cell r="F48">
            <v>421.75799999999998</v>
          </cell>
          <cell r="G48">
            <v>0</v>
          </cell>
          <cell r="H48">
            <v>1</v>
          </cell>
          <cell r="I48">
            <v>40</v>
          </cell>
          <cell r="J48">
            <v>658.43399999999997</v>
          </cell>
          <cell r="K48">
            <v>-23.610000000000014</v>
          </cell>
          <cell r="L48">
            <v>150</v>
          </cell>
          <cell r="M48">
            <v>160</v>
          </cell>
          <cell r="N48">
            <v>0</v>
          </cell>
          <cell r="O48">
            <v>200</v>
          </cell>
          <cell r="W48">
            <v>126.9648</v>
          </cell>
          <cell r="X48">
            <v>100</v>
          </cell>
          <cell r="Y48">
            <v>8.1263310775900095</v>
          </cell>
          <cell r="Z48">
            <v>3.3218498355449699</v>
          </cell>
          <cell r="AD48">
            <v>0</v>
          </cell>
          <cell r="AE48">
            <v>144.7886</v>
          </cell>
          <cell r="AF48">
            <v>152.44220000000001</v>
          </cell>
          <cell r="AG48">
            <v>135.0538</v>
          </cell>
          <cell r="AH48">
            <v>117.402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760</v>
          </cell>
          <cell r="D49">
            <v>1341</v>
          </cell>
          <cell r="E49">
            <v>1215</v>
          </cell>
          <cell r="F49">
            <v>853</v>
          </cell>
          <cell r="G49" t="str">
            <v>лид, я</v>
          </cell>
          <cell r="H49">
            <v>0.35</v>
          </cell>
          <cell r="I49">
            <v>40</v>
          </cell>
          <cell r="J49">
            <v>1260</v>
          </cell>
          <cell r="K49">
            <v>-45</v>
          </cell>
          <cell r="L49">
            <v>100</v>
          </cell>
          <cell r="M49">
            <v>250</v>
          </cell>
          <cell r="N49">
            <v>0</v>
          </cell>
          <cell r="O49">
            <v>400</v>
          </cell>
          <cell r="W49">
            <v>243</v>
          </cell>
          <cell r="X49">
            <v>350</v>
          </cell>
          <cell r="Y49">
            <v>8.0370370370370363</v>
          </cell>
          <cell r="Z49">
            <v>3.5102880658436213</v>
          </cell>
          <cell r="AD49">
            <v>0</v>
          </cell>
          <cell r="AE49">
            <v>288.39999999999998</v>
          </cell>
          <cell r="AF49">
            <v>281.2</v>
          </cell>
          <cell r="AG49">
            <v>274.2</v>
          </cell>
          <cell r="AH49">
            <v>247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437</v>
          </cell>
          <cell r="D50">
            <v>2862</v>
          </cell>
          <cell r="E50">
            <v>2001</v>
          </cell>
          <cell r="F50">
            <v>1242</v>
          </cell>
          <cell r="G50" t="str">
            <v>оконч</v>
          </cell>
          <cell r="H50">
            <v>0.35</v>
          </cell>
          <cell r="I50">
            <v>40</v>
          </cell>
          <cell r="J50">
            <v>2096</v>
          </cell>
          <cell r="K50">
            <v>-95</v>
          </cell>
          <cell r="L50">
            <v>600</v>
          </cell>
          <cell r="M50">
            <v>550</v>
          </cell>
          <cell r="N50">
            <v>0</v>
          </cell>
          <cell r="O50">
            <v>620</v>
          </cell>
          <cell r="W50">
            <v>400.2</v>
          </cell>
          <cell r="X50">
            <v>200</v>
          </cell>
          <cell r="Y50">
            <v>8.0259870064967522</v>
          </cell>
          <cell r="Z50">
            <v>3.103448275862069</v>
          </cell>
          <cell r="AD50">
            <v>0</v>
          </cell>
          <cell r="AE50">
            <v>510.2</v>
          </cell>
          <cell r="AF50">
            <v>417.4</v>
          </cell>
          <cell r="AG50">
            <v>386.2</v>
          </cell>
          <cell r="AH50">
            <v>315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453</v>
          </cell>
          <cell r="D51">
            <v>1440</v>
          </cell>
          <cell r="E51">
            <v>1079</v>
          </cell>
          <cell r="F51">
            <v>778</v>
          </cell>
          <cell r="G51">
            <v>0</v>
          </cell>
          <cell r="H51">
            <v>0.4</v>
          </cell>
          <cell r="I51">
            <v>35</v>
          </cell>
          <cell r="J51">
            <v>1134</v>
          </cell>
          <cell r="K51">
            <v>-55</v>
          </cell>
          <cell r="L51">
            <v>100</v>
          </cell>
          <cell r="M51">
            <v>220</v>
          </cell>
          <cell r="N51">
            <v>0</v>
          </cell>
          <cell r="O51">
            <v>360</v>
          </cell>
          <cell r="W51">
            <v>215.8</v>
          </cell>
          <cell r="X51">
            <v>270</v>
          </cell>
          <cell r="Y51">
            <v>8.007414272474513</v>
          </cell>
          <cell r="Z51">
            <v>3.6051899907321592</v>
          </cell>
          <cell r="AD51">
            <v>0</v>
          </cell>
          <cell r="AE51">
            <v>281.60000000000002</v>
          </cell>
          <cell r="AF51">
            <v>242.6</v>
          </cell>
          <cell r="AG51">
            <v>245</v>
          </cell>
          <cell r="AH51">
            <v>195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170.101</v>
          </cell>
          <cell r="D52">
            <v>1545.43</v>
          </cell>
          <cell r="E52">
            <v>896.423</v>
          </cell>
          <cell r="F52">
            <v>759.34699999999998</v>
          </cell>
          <cell r="G52">
            <v>0</v>
          </cell>
          <cell r="H52">
            <v>1</v>
          </cell>
          <cell r="I52">
            <v>50</v>
          </cell>
          <cell r="J52">
            <v>942.74400000000003</v>
          </cell>
          <cell r="K52">
            <v>-46.321000000000026</v>
          </cell>
          <cell r="L52">
            <v>100</v>
          </cell>
          <cell r="M52">
            <v>150</v>
          </cell>
          <cell r="N52">
            <v>0</v>
          </cell>
          <cell r="O52">
            <v>290</v>
          </cell>
          <cell r="W52">
            <v>179.28460000000001</v>
          </cell>
          <cell r="X52">
            <v>150</v>
          </cell>
          <cell r="Y52">
            <v>8.0840574148588331</v>
          </cell>
          <cell r="Z52">
            <v>4.2354279174006022</v>
          </cell>
          <cell r="AD52">
            <v>0</v>
          </cell>
          <cell r="AE52">
            <v>70.16040000000001</v>
          </cell>
          <cell r="AF52">
            <v>141.61359999999999</v>
          </cell>
          <cell r="AG52">
            <v>204.70679999999999</v>
          </cell>
          <cell r="AH52">
            <v>128.179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1327.94</v>
          </cell>
          <cell r="D53">
            <v>331.822</v>
          </cell>
          <cell r="E53">
            <v>543.42499999999995</v>
          </cell>
          <cell r="F53">
            <v>1106.8109999999999</v>
          </cell>
          <cell r="G53" t="str">
            <v>н</v>
          </cell>
          <cell r="H53">
            <v>1</v>
          </cell>
          <cell r="I53">
            <v>50</v>
          </cell>
          <cell r="J53">
            <v>550.33799999999997</v>
          </cell>
          <cell r="K53">
            <v>-6.9130000000000109</v>
          </cell>
          <cell r="L53">
            <v>100</v>
          </cell>
          <cell r="M53">
            <v>0</v>
          </cell>
          <cell r="N53">
            <v>0</v>
          </cell>
          <cell r="O53">
            <v>0</v>
          </cell>
          <cell r="W53">
            <v>108.68499999999999</v>
          </cell>
          <cell r="X53">
            <v>100</v>
          </cell>
          <cell r="Y53">
            <v>12.023839536274556</v>
          </cell>
          <cell r="Z53">
            <v>10.183659198601463</v>
          </cell>
          <cell r="AD53">
            <v>0</v>
          </cell>
          <cell r="AE53">
            <v>238.5532</v>
          </cell>
          <cell r="AF53">
            <v>160.51600000000002</v>
          </cell>
          <cell r="AG53">
            <v>126.14500000000001</v>
          </cell>
          <cell r="AH53">
            <v>101.886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52.688000000000002</v>
          </cell>
          <cell r="D54">
            <v>12.084</v>
          </cell>
          <cell r="E54">
            <v>21.114000000000001</v>
          </cell>
          <cell r="F54">
            <v>43.658000000000001</v>
          </cell>
          <cell r="G54">
            <v>0</v>
          </cell>
          <cell r="H54">
            <v>1</v>
          </cell>
          <cell r="I54">
            <v>50</v>
          </cell>
          <cell r="J54">
            <v>26.8</v>
          </cell>
          <cell r="K54">
            <v>-5.6859999999999999</v>
          </cell>
          <cell r="L54">
            <v>0</v>
          </cell>
          <cell r="M54">
            <v>0</v>
          </cell>
          <cell r="N54">
            <v>0</v>
          </cell>
          <cell r="O54">
            <v>10</v>
          </cell>
          <cell r="W54">
            <v>4.2228000000000003</v>
          </cell>
          <cell r="Y54">
            <v>12.706734867860186</v>
          </cell>
          <cell r="Z54">
            <v>10.33863787060718</v>
          </cell>
          <cell r="AD54">
            <v>0</v>
          </cell>
          <cell r="AE54">
            <v>4.2051999999999996</v>
          </cell>
          <cell r="AF54">
            <v>7.8337999999999992</v>
          </cell>
          <cell r="AG54">
            <v>6.0213999999999999</v>
          </cell>
          <cell r="AH54">
            <v>1.512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1696.6679999999999</v>
          </cell>
          <cell r="D55">
            <v>4839.4970000000003</v>
          </cell>
          <cell r="E55">
            <v>4493.1090000000004</v>
          </cell>
          <cell r="F55">
            <v>2002.17</v>
          </cell>
          <cell r="G55">
            <v>0</v>
          </cell>
          <cell r="H55">
            <v>1</v>
          </cell>
          <cell r="I55">
            <v>40</v>
          </cell>
          <cell r="J55">
            <v>4481.5860000000002</v>
          </cell>
          <cell r="K55">
            <v>11.523000000000138</v>
          </cell>
          <cell r="L55">
            <v>1300</v>
          </cell>
          <cell r="M55">
            <v>1250</v>
          </cell>
          <cell r="N55">
            <v>0</v>
          </cell>
          <cell r="O55">
            <v>850</v>
          </cell>
          <cell r="W55">
            <v>898.62180000000012</v>
          </cell>
          <cell r="X55">
            <v>1800</v>
          </cell>
          <cell r="Y55">
            <v>8.0146842642811453</v>
          </cell>
          <cell r="Z55">
            <v>2.2280452132365358</v>
          </cell>
          <cell r="AD55">
            <v>0</v>
          </cell>
          <cell r="AE55">
            <v>886.07540000000006</v>
          </cell>
          <cell r="AF55">
            <v>846.47559999999999</v>
          </cell>
          <cell r="AG55">
            <v>840.17240000000004</v>
          </cell>
          <cell r="AH55">
            <v>1141.3810000000001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2740</v>
          </cell>
          <cell r="D56">
            <v>3568</v>
          </cell>
          <cell r="E56">
            <v>4860</v>
          </cell>
          <cell r="F56">
            <v>1404</v>
          </cell>
          <cell r="G56" t="str">
            <v>оконч</v>
          </cell>
          <cell r="H56">
            <v>0.45</v>
          </cell>
          <cell r="I56">
            <v>50</v>
          </cell>
          <cell r="J56">
            <v>4928</v>
          </cell>
          <cell r="K56">
            <v>-68</v>
          </cell>
          <cell r="L56">
            <v>600</v>
          </cell>
          <cell r="M56">
            <v>400</v>
          </cell>
          <cell r="N56">
            <v>0</v>
          </cell>
          <cell r="O56">
            <v>700</v>
          </cell>
          <cell r="W56">
            <v>472</v>
          </cell>
          <cell r="X56">
            <v>700</v>
          </cell>
          <cell r="Y56">
            <v>8.0593220338983045</v>
          </cell>
          <cell r="Z56">
            <v>2.9745762711864407</v>
          </cell>
          <cell r="AD56">
            <v>2500</v>
          </cell>
          <cell r="AE56">
            <v>1078.8</v>
          </cell>
          <cell r="AF56">
            <v>620.6</v>
          </cell>
          <cell r="AG56">
            <v>473.8</v>
          </cell>
          <cell r="AH56">
            <v>474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2100</v>
          </cell>
          <cell r="D57">
            <v>4196</v>
          </cell>
          <cell r="E57">
            <v>4311</v>
          </cell>
          <cell r="F57">
            <v>1885</v>
          </cell>
          <cell r="G57">
            <v>0</v>
          </cell>
          <cell r="H57">
            <v>0.45</v>
          </cell>
          <cell r="I57">
            <v>50</v>
          </cell>
          <cell r="J57">
            <v>4446</v>
          </cell>
          <cell r="K57">
            <v>-135</v>
          </cell>
          <cell r="L57">
            <v>1100</v>
          </cell>
          <cell r="M57">
            <v>1100</v>
          </cell>
          <cell r="N57">
            <v>0</v>
          </cell>
          <cell r="O57">
            <v>1300</v>
          </cell>
          <cell r="W57">
            <v>782.2</v>
          </cell>
          <cell r="X57">
            <v>900</v>
          </cell>
          <cell r="Y57">
            <v>8.0350294042444386</v>
          </cell>
          <cell r="Z57">
            <v>2.4098695985681409</v>
          </cell>
          <cell r="AD57">
            <v>400</v>
          </cell>
          <cell r="AE57">
            <v>897.2</v>
          </cell>
          <cell r="AF57">
            <v>880.2</v>
          </cell>
          <cell r="AG57">
            <v>787.6</v>
          </cell>
          <cell r="AH57">
            <v>714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695</v>
          </cell>
          <cell r="D58">
            <v>2244</v>
          </cell>
          <cell r="E58">
            <v>1679</v>
          </cell>
          <cell r="F58">
            <v>1201</v>
          </cell>
          <cell r="G58">
            <v>0</v>
          </cell>
          <cell r="H58">
            <v>0.45</v>
          </cell>
          <cell r="I58">
            <v>50</v>
          </cell>
          <cell r="J58">
            <v>1731</v>
          </cell>
          <cell r="K58">
            <v>-52</v>
          </cell>
          <cell r="L58">
            <v>400</v>
          </cell>
          <cell r="M58">
            <v>300</v>
          </cell>
          <cell r="N58">
            <v>0</v>
          </cell>
          <cell r="O58">
            <v>450</v>
          </cell>
          <cell r="W58">
            <v>335.8</v>
          </cell>
          <cell r="X58">
            <v>330</v>
          </cell>
          <cell r="Y58">
            <v>7.9839189994044073</v>
          </cell>
          <cell r="Z58">
            <v>3.5765336509827277</v>
          </cell>
          <cell r="AD58">
            <v>0</v>
          </cell>
          <cell r="AE58">
            <v>287.39999999999998</v>
          </cell>
          <cell r="AF58">
            <v>364</v>
          </cell>
          <cell r="AG58">
            <v>376.6</v>
          </cell>
          <cell r="AH58">
            <v>331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254</v>
          </cell>
          <cell r="D59">
            <v>268</v>
          </cell>
          <cell r="E59">
            <v>287</v>
          </cell>
          <cell r="F59">
            <v>227</v>
          </cell>
          <cell r="G59">
            <v>0</v>
          </cell>
          <cell r="H59">
            <v>0.4</v>
          </cell>
          <cell r="I59">
            <v>40</v>
          </cell>
          <cell r="J59">
            <v>294</v>
          </cell>
          <cell r="K59">
            <v>-7</v>
          </cell>
          <cell r="L59">
            <v>50</v>
          </cell>
          <cell r="M59">
            <v>60</v>
          </cell>
          <cell r="N59">
            <v>0</v>
          </cell>
          <cell r="O59">
            <v>60</v>
          </cell>
          <cell r="W59">
            <v>57.4</v>
          </cell>
          <cell r="X59">
            <v>70</v>
          </cell>
          <cell r="Y59">
            <v>8.1358885017421603</v>
          </cell>
          <cell r="Z59">
            <v>3.9547038327526134</v>
          </cell>
          <cell r="AD59">
            <v>0</v>
          </cell>
          <cell r="AE59">
            <v>95.6</v>
          </cell>
          <cell r="AF59">
            <v>78.599999999999994</v>
          </cell>
          <cell r="AG59">
            <v>65.8</v>
          </cell>
          <cell r="AH59">
            <v>51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429</v>
          </cell>
          <cell r="D60">
            <v>51</v>
          </cell>
          <cell r="E60">
            <v>269</v>
          </cell>
          <cell r="F60">
            <v>179</v>
          </cell>
          <cell r="G60">
            <v>0</v>
          </cell>
          <cell r="H60">
            <v>0.4</v>
          </cell>
          <cell r="I60">
            <v>40</v>
          </cell>
          <cell r="J60">
            <v>288</v>
          </cell>
          <cell r="K60">
            <v>-19</v>
          </cell>
          <cell r="L60">
            <v>70</v>
          </cell>
          <cell r="M60">
            <v>70</v>
          </cell>
          <cell r="N60">
            <v>0</v>
          </cell>
          <cell r="O60">
            <v>40</v>
          </cell>
          <cell r="W60">
            <v>53.8</v>
          </cell>
          <cell r="X60">
            <v>80</v>
          </cell>
          <cell r="Y60">
            <v>8.1598513011152427</v>
          </cell>
          <cell r="Z60">
            <v>3.3271375464684017</v>
          </cell>
          <cell r="AD60">
            <v>0</v>
          </cell>
          <cell r="AE60">
            <v>63.2</v>
          </cell>
          <cell r="AF60">
            <v>70.400000000000006</v>
          </cell>
          <cell r="AG60">
            <v>61</v>
          </cell>
          <cell r="AH60">
            <v>43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244.81200000000001</v>
          </cell>
          <cell r="D61">
            <v>1084.345</v>
          </cell>
          <cell r="E61">
            <v>894.8</v>
          </cell>
          <cell r="F61">
            <v>422.23899999999998</v>
          </cell>
          <cell r="G61">
            <v>0</v>
          </cell>
          <cell r="H61">
            <v>1</v>
          </cell>
          <cell r="I61">
            <v>50</v>
          </cell>
          <cell r="J61">
            <v>896.31700000000001</v>
          </cell>
          <cell r="K61">
            <v>-1.5170000000000528</v>
          </cell>
          <cell r="L61">
            <v>300</v>
          </cell>
          <cell r="M61">
            <v>220</v>
          </cell>
          <cell r="N61">
            <v>0</v>
          </cell>
          <cell r="O61">
            <v>150</v>
          </cell>
          <cell r="W61">
            <v>178.95999999999998</v>
          </cell>
          <cell r="X61">
            <v>320</v>
          </cell>
          <cell r="Y61">
            <v>7.8913667858739398</v>
          </cell>
          <cell r="Z61">
            <v>2.3594043361645061</v>
          </cell>
          <cell r="AD61">
            <v>0</v>
          </cell>
          <cell r="AE61">
            <v>177.6302</v>
          </cell>
          <cell r="AF61">
            <v>168.93779999999998</v>
          </cell>
          <cell r="AG61">
            <v>163.12039999999999</v>
          </cell>
          <cell r="AH61">
            <v>242.05799999999999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1291</v>
          </cell>
          <cell r="D62">
            <v>21</v>
          </cell>
          <cell r="E62">
            <v>497</v>
          </cell>
          <cell r="F62">
            <v>798</v>
          </cell>
          <cell r="G62">
            <v>0</v>
          </cell>
          <cell r="H62">
            <v>0.1</v>
          </cell>
          <cell r="I62">
            <v>730</v>
          </cell>
          <cell r="J62">
            <v>518</v>
          </cell>
          <cell r="K62">
            <v>-21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99.4</v>
          </cell>
          <cell r="Y62">
            <v>8.0281690140845061</v>
          </cell>
          <cell r="Z62">
            <v>8.0281690140845061</v>
          </cell>
          <cell r="AD62">
            <v>0</v>
          </cell>
          <cell r="AE62">
            <v>112.4</v>
          </cell>
          <cell r="AF62">
            <v>130.80000000000001</v>
          </cell>
          <cell r="AG62">
            <v>126.2</v>
          </cell>
          <cell r="AH62">
            <v>71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242.46299999999999</v>
          </cell>
          <cell r="D63">
            <v>1413.5219999999999</v>
          </cell>
          <cell r="E63">
            <v>983.97900000000004</v>
          </cell>
          <cell r="F63">
            <v>627.86699999999996</v>
          </cell>
          <cell r="G63">
            <v>0</v>
          </cell>
          <cell r="H63">
            <v>1</v>
          </cell>
          <cell r="I63">
            <v>50</v>
          </cell>
          <cell r="J63">
            <v>1009.364</v>
          </cell>
          <cell r="K63">
            <v>-25.384999999999991</v>
          </cell>
          <cell r="L63">
            <v>200</v>
          </cell>
          <cell r="M63">
            <v>170</v>
          </cell>
          <cell r="N63">
            <v>0</v>
          </cell>
          <cell r="O63">
            <v>310</v>
          </cell>
          <cell r="W63">
            <v>196.79580000000001</v>
          </cell>
          <cell r="X63">
            <v>260</v>
          </cell>
          <cell r="Y63">
            <v>7.9669738886703874</v>
          </cell>
          <cell r="Z63">
            <v>3.1904491864155635</v>
          </cell>
          <cell r="AD63">
            <v>0</v>
          </cell>
          <cell r="AE63">
            <v>45.511600000000001</v>
          </cell>
          <cell r="AF63">
            <v>138.70580000000001</v>
          </cell>
          <cell r="AG63">
            <v>206.8536</v>
          </cell>
          <cell r="AH63">
            <v>190.822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1014</v>
          </cell>
          <cell r="D64">
            <v>4428</v>
          </cell>
          <cell r="E64">
            <v>3575</v>
          </cell>
          <cell r="F64">
            <v>1797</v>
          </cell>
          <cell r="G64">
            <v>0</v>
          </cell>
          <cell r="H64">
            <v>0.4</v>
          </cell>
          <cell r="I64">
            <v>40</v>
          </cell>
          <cell r="J64">
            <v>3677</v>
          </cell>
          <cell r="K64">
            <v>-102</v>
          </cell>
          <cell r="L64">
            <v>400</v>
          </cell>
          <cell r="M64">
            <v>700</v>
          </cell>
          <cell r="N64">
            <v>0</v>
          </cell>
          <cell r="O64">
            <v>820</v>
          </cell>
          <cell r="W64">
            <v>535</v>
          </cell>
          <cell r="X64">
            <v>500</v>
          </cell>
          <cell r="Y64">
            <v>7.8822429906542055</v>
          </cell>
          <cell r="Z64">
            <v>3.3588785046728971</v>
          </cell>
          <cell r="AD64">
            <v>900</v>
          </cell>
          <cell r="AE64">
            <v>587.20000000000005</v>
          </cell>
          <cell r="AF64">
            <v>586.79999999999995</v>
          </cell>
          <cell r="AG64">
            <v>593.79999999999995</v>
          </cell>
          <cell r="AH64">
            <v>506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819</v>
          </cell>
          <cell r="D65">
            <v>3031</v>
          </cell>
          <cell r="E65">
            <v>2297</v>
          </cell>
          <cell r="F65">
            <v>1472</v>
          </cell>
          <cell r="G65">
            <v>0</v>
          </cell>
          <cell r="H65">
            <v>0.4</v>
          </cell>
          <cell r="I65">
            <v>40</v>
          </cell>
          <cell r="J65">
            <v>2385</v>
          </cell>
          <cell r="K65">
            <v>-88</v>
          </cell>
          <cell r="L65">
            <v>300</v>
          </cell>
          <cell r="M65">
            <v>600</v>
          </cell>
          <cell r="N65">
            <v>0</v>
          </cell>
          <cell r="O65">
            <v>780</v>
          </cell>
          <cell r="W65">
            <v>459.4</v>
          </cell>
          <cell r="X65">
            <v>500</v>
          </cell>
          <cell r="Y65">
            <v>7.9494993469743145</v>
          </cell>
          <cell r="Z65">
            <v>3.2041793643883327</v>
          </cell>
          <cell r="AD65">
            <v>0</v>
          </cell>
          <cell r="AE65">
            <v>482.6</v>
          </cell>
          <cell r="AF65">
            <v>497.4</v>
          </cell>
          <cell r="AG65">
            <v>502.8</v>
          </cell>
          <cell r="AH65">
            <v>442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159.488</v>
          </cell>
          <cell r="D66">
            <v>632.69500000000005</v>
          </cell>
          <cell r="E66">
            <v>510.03800000000001</v>
          </cell>
          <cell r="F66">
            <v>266.86700000000002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489.13900000000001</v>
          </cell>
          <cell r="K66">
            <v>20.899000000000001</v>
          </cell>
          <cell r="L66">
            <v>200</v>
          </cell>
          <cell r="M66">
            <v>100</v>
          </cell>
          <cell r="N66">
            <v>0</v>
          </cell>
          <cell r="O66">
            <v>160</v>
          </cell>
          <cell r="W66">
            <v>102.0076</v>
          </cell>
          <cell r="X66">
            <v>90</v>
          </cell>
          <cell r="Y66">
            <v>8.0079033326928588</v>
          </cell>
          <cell r="Z66">
            <v>2.6161482085648524</v>
          </cell>
          <cell r="AD66">
            <v>0</v>
          </cell>
          <cell r="AE66">
            <v>93.475800000000007</v>
          </cell>
          <cell r="AF66">
            <v>114.39659999999999</v>
          </cell>
          <cell r="AG66">
            <v>99.501800000000003</v>
          </cell>
          <cell r="AH66">
            <v>99.152000000000001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130.73699999999999</v>
          </cell>
          <cell r="D67">
            <v>284.30200000000002</v>
          </cell>
          <cell r="E67">
            <v>231.48</v>
          </cell>
          <cell r="F67">
            <v>175.476</v>
          </cell>
          <cell r="G67">
            <v>0</v>
          </cell>
          <cell r="H67">
            <v>1</v>
          </cell>
          <cell r="I67">
            <v>40</v>
          </cell>
          <cell r="J67">
            <v>229.28299999999999</v>
          </cell>
          <cell r="K67">
            <v>2.1970000000000027</v>
          </cell>
          <cell r="L67">
            <v>50</v>
          </cell>
          <cell r="M67">
            <v>50</v>
          </cell>
          <cell r="N67">
            <v>0</v>
          </cell>
          <cell r="O67">
            <v>60</v>
          </cell>
          <cell r="W67">
            <v>46.295999999999999</v>
          </cell>
          <cell r="X67">
            <v>40</v>
          </cell>
          <cell r="Y67">
            <v>8.1103335061344399</v>
          </cell>
          <cell r="Z67">
            <v>3.7903058579574909</v>
          </cell>
          <cell r="AD67">
            <v>0</v>
          </cell>
          <cell r="AE67">
            <v>48.9696</v>
          </cell>
          <cell r="AF67">
            <v>49.362200000000001</v>
          </cell>
          <cell r="AG67">
            <v>50.681599999999996</v>
          </cell>
          <cell r="AH67">
            <v>45.838999999999999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465.35700000000003</v>
          </cell>
          <cell r="D68">
            <v>2527.2840000000001</v>
          </cell>
          <cell r="E68">
            <v>1720.5340000000001</v>
          </cell>
          <cell r="F68">
            <v>1232.2739999999999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1654.31</v>
          </cell>
          <cell r="K68">
            <v>66.22400000000016</v>
          </cell>
          <cell r="L68">
            <v>300</v>
          </cell>
          <cell r="M68">
            <v>360</v>
          </cell>
          <cell r="N68">
            <v>0</v>
          </cell>
          <cell r="O68">
            <v>620</v>
          </cell>
          <cell r="W68">
            <v>344.10680000000002</v>
          </cell>
          <cell r="X68">
            <v>210</v>
          </cell>
          <cell r="Y68">
            <v>7.9111310790719616</v>
          </cell>
          <cell r="Z68">
            <v>3.5810800600278747</v>
          </cell>
          <cell r="AD68">
            <v>0</v>
          </cell>
          <cell r="AE68">
            <v>302.5034</v>
          </cell>
          <cell r="AF68">
            <v>383.97539999999998</v>
          </cell>
          <cell r="AG68">
            <v>390.1694</v>
          </cell>
          <cell r="AH68">
            <v>287.94400000000002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36.646999999999998</v>
          </cell>
          <cell r="D69">
            <v>369.62900000000002</v>
          </cell>
          <cell r="E69">
            <v>291.63499999999999</v>
          </cell>
          <cell r="F69">
            <v>107.43300000000001</v>
          </cell>
          <cell r="G69">
            <v>0</v>
          </cell>
          <cell r="H69">
            <v>1</v>
          </cell>
          <cell r="I69">
            <v>40</v>
          </cell>
          <cell r="J69">
            <v>297.09100000000001</v>
          </cell>
          <cell r="K69">
            <v>-5.4560000000000173</v>
          </cell>
          <cell r="L69">
            <v>90</v>
          </cell>
          <cell r="M69">
            <v>80</v>
          </cell>
          <cell r="N69">
            <v>0</v>
          </cell>
          <cell r="O69">
            <v>80</v>
          </cell>
          <cell r="W69">
            <v>58.326999999999998</v>
          </cell>
          <cell r="X69">
            <v>100</v>
          </cell>
          <cell r="Y69">
            <v>7.8425600493767895</v>
          </cell>
          <cell r="Z69">
            <v>1.8419085500711507</v>
          </cell>
          <cell r="AD69">
            <v>0</v>
          </cell>
          <cell r="AE69">
            <v>47.210799999999999</v>
          </cell>
          <cell r="AF69">
            <v>49.498800000000003</v>
          </cell>
          <cell r="AG69">
            <v>41.956000000000003</v>
          </cell>
          <cell r="AH69">
            <v>63.866999999999997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57</v>
          </cell>
          <cell r="D70">
            <v>148</v>
          </cell>
          <cell r="E70">
            <v>121</v>
          </cell>
          <cell r="F70">
            <v>82</v>
          </cell>
          <cell r="G70" t="str">
            <v>дк</v>
          </cell>
          <cell r="H70">
            <v>0.6</v>
          </cell>
          <cell r="I70">
            <v>60</v>
          </cell>
          <cell r="J70">
            <v>123</v>
          </cell>
          <cell r="K70">
            <v>-2</v>
          </cell>
          <cell r="L70">
            <v>30</v>
          </cell>
          <cell r="M70">
            <v>30</v>
          </cell>
          <cell r="N70">
            <v>0</v>
          </cell>
          <cell r="O70">
            <v>0</v>
          </cell>
          <cell r="W70">
            <v>24.2</v>
          </cell>
          <cell r="X70">
            <v>60</v>
          </cell>
          <cell r="Y70">
            <v>8.3471074380165291</v>
          </cell>
          <cell r="Z70">
            <v>3.388429752066116</v>
          </cell>
          <cell r="AD70">
            <v>0</v>
          </cell>
          <cell r="AE70">
            <v>27.8</v>
          </cell>
          <cell r="AF70">
            <v>26.8</v>
          </cell>
          <cell r="AG70">
            <v>23.6</v>
          </cell>
          <cell r="AH70">
            <v>29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173</v>
          </cell>
          <cell r="D71">
            <v>480</v>
          </cell>
          <cell r="E71">
            <v>361</v>
          </cell>
          <cell r="F71">
            <v>278</v>
          </cell>
          <cell r="G71" t="str">
            <v>ябл</v>
          </cell>
          <cell r="H71">
            <v>0.6</v>
          </cell>
          <cell r="I71">
            <v>60</v>
          </cell>
          <cell r="J71">
            <v>369</v>
          </cell>
          <cell r="K71">
            <v>-8</v>
          </cell>
          <cell r="L71">
            <v>50</v>
          </cell>
          <cell r="M71">
            <v>90</v>
          </cell>
          <cell r="N71">
            <v>0</v>
          </cell>
          <cell r="O71">
            <v>50</v>
          </cell>
          <cell r="W71">
            <v>72.2</v>
          </cell>
          <cell r="X71">
            <v>100</v>
          </cell>
          <cell r="Y71">
            <v>7.8670360110803319</v>
          </cell>
          <cell r="Z71">
            <v>3.8504155124653736</v>
          </cell>
          <cell r="AD71">
            <v>0</v>
          </cell>
          <cell r="AE71">
            <v>93.4</v>
          </cell>
          <cell r="AF71">
            <v>85.6</v>
          </cell>
          <cell r="AG71">
            <v>82.6</v>
          </cell>
          <cell r="AH71">
            <v>94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108</v>
          </cell>
          <cell r="D72">
            <v>742</v>
          </cell>
          <cell r="E72">
            <v>549</v>
          </cell>
          <cell r="F72">
            <v>296</v>
          </cell>
          <cell r="G72" t="str">
            <v>ябл</v>
          </cell>
          <cell r="H72">
            <v>0.6</v>
          </cell>
          <cell r="I72">
            <v>60</v>
          </cell>
          <cell r="J72">
            <v>537</v>
          </cell>
          <cell r="K72">
            <v>12</v>
          </cell>
          <cell r="L72">
            <v>150</v>
          </cell>
          <cell r="M72">
            <v>130</v>
          </cell>
          <cell r="N72">
            <v>0</v>
          </cell>
          <cell r="O72">
            <v>180</v>
          </cell>
          <cell r="W72">
            <v>109.8</v>
          </cell>
          <cell r="X72">
            <v>110</v>
          </cell>
          <cell r="Y72">
            <v>7.8870673952641166</v>
          </cell>
          <cell r="Z72">
            <v>2.6958105646630237</v>
          </cell>
          <cell r="AD72">
            <v>0</v>
          </cell>
          <cell r="AE72">
            <v>111.2</v>
          </cell>
          <cell r="AF72">
            <v>112.4</v>
          </cell>
          <cell r="AG72">
            <v>111.8</v>
          </cell>
          <cell r="AH72">
            <v>122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71.257999999999996</v>
          </cell>
          <cell r="D73">
            <v>292.33600000000001</v>
          </cell>
          <cell r="E73">
            <v>186.82</v>
          </cell>
          <cell r="F73">
            <v>174.114</v>
          </cell>
          <cell r="G73">
            <v>0</v>
          </cell>
          <cell r="H73">
            <v>1</v>
          </cell>
          <cell r="I73">
            <v>30</v>
          </cell>
          <cell r="J73">
            <v>195.86500000000001</v>
          </cell>
          <cell r="K73">
            <v>-9.0450000000000159</v>
          </cell>
          <cell r="L73">
            <v>0</v>
          </cell>
          <cell r="M73">
            <v>20</v>
          </cell>
          <cell r="N73">
            <v>0</v>
          </cell>
          <cell r="O73">
            <v>70</v>
          </cell>
          <cell r="W73">
            <v>37.363999999999997</v>
          </cell>
          <cell r="X73">
            <v>40</v>
          </cell>
          <cell r="Y73">
            <v>8.1392249223851856</v>
          </cell>
          <cell r="Z73">
            <v>4.6599400492452636</v>
          </cell>
          <cell r="AD73">
            <v>0</v>
          </cell>
          <cell r="AE73">
            <v>42.158200000000001</v>
          </cell>
          <cell r="AF73">
            <v>39.160600000000002</v>
          </cell>
          <cell r="AG73">
            <v>44.260800000000003</v>
          </cell>
          <cell r="AH73">
            <v>13.18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368</v>
          </cell>
          <cell r="D74">
            <v>535</v>
          </cell>
          <cell r="E74">
            <v>683</v>
          </cell>
          <cell r="F74">
            <v>206</v>
          </cell>
          <cell r="G74" t="str">
            <v>ябл,дк</v>
          </cell>
          <cell r="H74">
            <v>0.6</v>
          </cell>
          <cell r="I74">
            <v>60</v>
          </cell>
          <cell r="J74">
            <v>693</v>
          </cell>
          <cell r="K74">
            <v>-10</v>
          </cell>
          <cell r="L74">
            <v>250</v>
          </cell>
          <cell r="M74">
            <v>150</v>
          </cell>
          <cell r="N74">
            <v>0</v>
          </cell>
          <cell r="O74">
            <v>170</v>
          </cell>
          <cell r="W74">
            <v>136.6</v>
          </cell>
          <cell r="X74">
            <v>300</v>
          </cell>
          <cell r="Y74">
            <v>7.8770131771595899</v>
          </cell>
          <cell r="Z74">
            <v>1.5080527086383602</v>
          </cell>
          <cell r="AD74">
            <v>0</v>
          </cell>
          <cell r="AE74">
            <v>138.19999999999999</v>
          </cell>
          <cell r="AF74">
            <v>137.4</v>
          </cell>
          <cell r="AG74">
            <v>112.6</v>
          </cell>
          <cell r="AH74">
            <v>176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216</v>
          </cell>
          <cell r="D75">
            <v>1135</v>
          </cell>
          <cell r="E75">
            <v>929</v>
          </cell>
          <cell r="F75">
            <v>389</v>
          </cell>
          <cell r="G75" t="str">
            <v>ябл,дк</v>
          </cell>
          <cell r="H75">
            <v>0.6</v>
          </cell>
          <cell r="I75">
            <v>60</v>
          </cell>
          <cell r="J75">
            <v>948</v>
          </cell>
          <cell r="K75">
            <v>-19</v>
          </cell>
          <cell r="L75">
            <v>300</v>
          </cell>
          <cell r="M75">
            <v>190</v>
          </cell>
          <cell r="N75">
            <v>0</v>
          </cell>
          <cell r="O75">
            <v>240</v>
          </cell>
          <cell r="W75">
            <v>185.8</v>
          </cell>
          <cell r="X75">
            <v>350</v>
          </cell>
          <cell r="Y75">
            <v>7.9063509149623243</v>
          </cell>
          <cell r="Z75">
            <v>2.0936490850376748</v>
          </cell>
          <cell r="AD75">
            <v>0</v>
          </cell>
          <cell r="AE75">
            <v>202.4</v>
          </cell>
          <cell r="AF75">
            <v>164.4</v>
          </cell>
          <cell r="AG75">
            <v>172.2</v>
          </cell>
          <cell r="AH75">
            <v>231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261</v>
          </cell>
          <cell r="D76">
            <v>902</v>
          </cell>
          <cell r="E76">
            <v>653</v>
          </cell>
          <cell r="F76">
            <v>495</v>
          </cell>
          <cell r="G76">
            <v>0</v>
          </cell>
          <cell r="H76">
            <v>0.4</v>
          </cell>
          <cell r="I76" t="e">
            <v>#N/A</v>
          </cell>
          <cell r="J76">
            <v>670</v>
          </cell>
          <cell r="K76">
            <v>-17</v>
          </cell>
          <cell r="L76">
            <v>100</v>
          </cell>
          <cell r="M76">
            <v>110</v>
          </cell>
          <cell r="N76">
            <v>0</v>
          </cell>
          <cell r="O76">
            <v>190</v>
          </cell>
          <cell r="W76">
            <v>130.6</v>
          </cell>
          <cell r="X76">
            <v>150</v>
          </cell>
          <cell r="Y76">
            <v>8.0015313935681469</v>
          </cell>
          <cell r="Z76">
            <v>3.7901990811638591</v>
          </cell>
          <cell r="AD76">
            <v>0</v>
          </cell>
          <cell r="AE76">
            <v>150.4</v>
          </cell>
          <cell r="AF76">
            <v>150.6</v>
          </cell>
          <cell r="AG76">
            <v>150.80000000000001</v>
          </cell>
          <cell r="AH76">
            <v>135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-5</v>
          </cell>
          <cell r="D77">
            <v>1428</v>
          </cell>
          <cell r="E77">
            <v>769</v>
          </cell>
          <cell r="F77">
            <v>631</v>
          </cell>
          <cell r="G77">
            <v>0</v>
          </cell>
          <cell r="H77">
            <v>0.33</v>
          </cell>
          <cell r="I77">
            <v>60</v>
          </cell>
          <cell r="J77">
            <v>823</v>
          </cell>
          <cell r="K77">
            <v>-54</v>
          </cell>
          <cell r="L77">
            <v>100</v>
          </cell>
          <cell r="M77">
            <v>100</v>
          </cell>
          <cell r="N77">
            <v>0</v>
          </cell>
          <cell r="O77">
            <v>150</v>
          </cell>
          <cell r="W77">
            <v>153.80000000000001</v>
          </cell>
          <cell r="X77">
            <v>240</v>
          </cell>
          <cell r="Y77">
            <v>7.9388816644993492</v>
          </cell>
          <cell r="Z77">
            <v>4.1027308192457737</v>
          </cell>
          <cell r="AD77">
            <v>0</v>
          </cell>
          <cell r="AE77">
            <v>193</v>
          </cell>
          <cell r="AF77">
            <v>174.4</v>
          </cell>
          <cell r="AG77">
            <v>150.80000000000001</v>
          </cell>
          <cell r="AH77">
            <v>131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283</v>
          </cell>
          <cell r="D78">
            <v>697</v>
          </cell>
          <cell r="E78">
            <v>592</v>
          </cell>
          <cell r="F78">
            <v>371</v>
          </cell>
          <cell r="G78">
            <v>0</v>
          </cell>
          <cell r="H78">
            <v>0.35</v>
          </cell>
          <cell r="I78" t="e">
            <v>#N/A</v>
          </cell>
          <cell r="J78">
            <v>618</v>
          </cell>
          <cell r="K78">
            <v>-26</v>
          </cell>
          <cell r="L78">
            <v>100</v>
          </cell>
          <cell r="M78">
            <v>120</v>
          </cell>
          <cell r="N78">
            <v>0</v>
          </cell>
          <cell r="O78">
            <v>260</v>
          </cell>
          <cell r="W78">
            <v>118.4</v>
          </cell>
          <cell r="X78">
            <v>100</v>
          </cell>
          <cell r="Y78">
            <v>8.0320945945945947</v>
          </cell>
          <cell r="Z78">
            <v>3.1334459459459456</v>
          </cell>
          <cell r="AD78">
            <v>0</v>
          </cell>
          <cell r="AE78">
            <v>126.6</v>
          </cell>
          <cell r="AF78">
            <v>134.4</v>
          </cell>
          <cell r="AG78">
            <v>122</v>
          </cell>
          <cell r="AH78">
            <v>89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764</v>
          </cell>
          <cell r="D79">
            <v>61</v>
          </cell>
          <cell r="E79">
            <v>381</v>
          </cell>
          <cell r="F79">
            <v>439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385</v>
          </cell>
          <cell r="K79">
            <v>-4</v>
          </cell>
          <cell r="L79">
            <v>60</v>
          </cell>
          <cell r="M79">
            <v>0</v>
          </cell>
          <cell r="N79">
            <v>0</v>
          </cell>
          <cell r="O79">
            <v>0</v>
          </cell>
          <cell r="W79">
            <v>76.2</v>
          </cell>
          <cell r="X79">
            <v>250</v>
          </cell>
          <cell r="Y79">
            <v>9.8293963254593173</v>
          </cell>
          <cell r="Z79">
            <v>5.7611548556430447</v>
          </cell>
          <cell r="AD79">
            <v>0</v>
          </cell>
          <cell r="AE79">
            <v>67</v>
          </cell>
          <cell r="AF79">
            <v>51</v>
          </cell>
          <cell r="AG79">
            <v>63.8</v>
          </cell>
          <cell r="AH79">
            <v>148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2905</v>
          </cell>
          <cell r="D80">
            <v>7742</v>
          </cell>
          <cell r="E80">
            <v>5946</v>
          </cell>
          <cell r="F80">
            <v>4584</v>
          </cell>
          <cell r="G80">
            <v>0</v>
          </cell>
          <cell r="H80">
            <v>0.35</v>
          </cell>
          <cell r="I80">
            <v>40</v>
          </cell>
          <cell r="J80">
            <v>6081</v>
          </cell>
          <cell r="K80">
            <v>-135</v>
          </cell>
          <cell r="L80">
            <v>400</v>
          </cell>
          <cell r="M80">
            <v>500</v>
          </cell>
          <cell r="N80">
            <v>0</v>
          </cell>
          <cell r="O80">
            <v>1200</v>
          </cell>
          <cell r="W80">
            <v>889.2</v>
          </cell>
          <cell r="X80">
            <v>900</v>
          </cell>
          <cell r="Y80">
            <v>8.5290148448043173</v>
          </cell>
          <cell r="Z80">
            <v>5.1551956815114703</v>
          </cell>
          <cell r="AD80">
            <v>1500</v>
          </cell>
          <cell r="AE80">
            <v>671.4</v>
          </cell>
          <cell r="AF80">
            <v>1099.4000000000001</v>
          </cell>
          <cell r="AG80">
            <v>1077.2</v>
          </cell>
          <cell r="AH80">
            <v>741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3460</v>
          </cell>
          <cell r="D81">
            <v>15755</v>
          </cell>
          <cell r="E81">
            <v>11068</v>
          </cell>
          <cell r="F81">
            <v>7918</v>
          </cell>
          <cell r="G81">
            <v>0</v>
          </cell>
          <cell r="H81">
            <v>0.35</v>
          </cell>
          <cell r="I81">
            <v>45</v>
          </cell>
          <cell r="J81">
            <v>11423</v>
          </cell>
          <cell r="K81">
            <v>-355</v>
          </cell>
          <cell r="L81">
            <v>600</v>
          </cell>
          <cell r="M81">
            <v>2600</v>
          </cell>
          <cell r="N81">
            <v>0</v>
          </cell>
          <cell r="O81">
            <v>3000</v>
          </cell>
          <cell r="W81">
            <v>2022.8</v>
          </cell>
          <cell r="X81">
            <v>1700</v>
          </cell>
          <cell r="Y81">
            <v>7.8198536681827173</v>
          </cell>
          <cell r="Z81">
            <v>3.9143761123195571</v>
          </cell>
          <cell r="AD81">
            <v>954</v>
          </cell>
          <cell r="AE81">
            <v>2216.8000000000002</v>
          </cell>
          <cell r="AF81">
            <v>2347.4</v>
          </cell>
          <cell r="AG81">
            <v>2409.6</v>
          </cell>
          <cell r="AH81">
            <v>2049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639</v>
          </cell>
          <cell r="D82">
            <v>509</v>
          </cell>
          <cell r="E82">
            <v>486</v>
          </cell>
          <cell r="F82">
            <v>653</v>
          </cell>
          <cell r="G82">
            <v>0</v>
          </cell>
          <cell r="H82">
            <v>0.4</v>
          </cell>
          <cell r="I82" t="e">
            <v>#N/A</v>
          </cell>
          <cell r="J82">
            <v>495</v>
          </cell>
          <cell r="K82">
            <v>-9</v>
          </cell>
          <cell r="L82">
            <v>50</v>
          </cell>
          <cell r="M82">
            <v>50</v>
          </cell>
          <cell r="N82">
            <v>0</v>
          </cell>
          <cell r="O82">
            <v>0</v>
          </cell>
          <cell r="W82">
            <v>97.2</v>
          </cell>
          <cell r="X82">
            <v>50</v>
          </cell>
          <cell r="Y82">
            <v>8.2613168724279831</v>
          </cell>
          <cell r="Z82">
            <v>6.7181069958847734</v>
          </cell>
          <cell r="AD82">
            <v>0</v>
          </cell>
          <cell r="AE82">
            <v>163.4</v>
          </cell>
          <cell r="AF82">
            <v>134.19999999999999</v>
          </cell>
          <cell r="AG82">
            <v>110.6</v>
          </cell>
          <cell r="AH82">
            <v>90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171.89</v>
          </cell>
          <cell r="D83">
            <v>209.07300000000001</v>
          </cell>
          <cell r="E83">
            <v>206.143</v>
          </cell>
          <cell r="F83">
            <v>163.31299999999999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209.05099999999999</v>
          </cell>
          <cell r="K83">
            <v>-2.907999999999987</v>
          </cell>
          <cell r="L83">
            <v>60</v>
          </cell>
          <cell r="M83">
            <v>50</v>
          </cell>
          <cell r="N83">
            <v>0</v>
          </cell>
          <cell r="O83">
            <v>50</v>
          </cell>
          <cell r="W83">
            <v>41.2286</v>
          </cell>
          <cell r="X83">
            <v>20</v>
          </cell>
          <cell r="Y83">
            <v>8.327059371407227</v>
          </cell>
          <cell r="Z83">
            <v>3.9611580310755152</v>
          </cell>
          <cell r="AD83">
            <v>0</v>
          </cell>
          <cell r="AE83">
            <v>65.90979999999999</v>
          </cell>
          <cell r="AF83">
            <v>43.490200000000002</v>
          </cell>
          <cell r="AG83">
            <v>44.248200000000004</v>
          </cell>
          <cell r="AH83">
            <v>27.286999999999999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55</v>
          </cell>
          <cell r="D84">
            <v>384</v>
          </cell>
          <cell r="E84">
            <v>264</v>
          </cell>
          <cell r="F84">
            <v>171</v>
          </cell>
          <cell r="G84">
            <v>0</v>
          </cell>
          <cell r="H84">
            <v>0.4</v>
          </cell>
          <cell r="I84" t="e">
            <v>#N/A</v>
          </cell>
          <cell r="J84">
            <v>298</v>
          </cell>
          <cell r="K84">
            <v>-34</v>
          </cell>
          <cell r="L84">
            <v>0</v>
          </cell>
          <cell r="M84">
            <v>50</v>
          </cell>
          <cell r="N84">
            <v>0</v>
          </cell>
          <cell r="O84">
            <v>60</v>
          </cell>
          <cell r="W84">
            <v>52.8</v>
          </cell>
          <cell r="X84">
            <v>140</v>
          </cell>
          <cell r="Y84">
            <v>7.9734848484848486</v>
          </cell>
          <cell r="Z84">
            <v>3.2386363636363638</v>
          </cell>
          <cell r="AD84">
            <v>0</v>
          </cell>
          <cell r="AE84">
            <v>51.6</v>
          </cell>
          <cell r="AF84">
            <v>52</v>
          </cell>
          <cell r="AG84">
            <v>55.6</v>
          </cell>
          <cell r="AH84">
            <v>79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80.153999999999996</v>
          </cell>
          <cell r="D85">
            <v>52.32</v>
          </cell>
          <cell r="E85">
            <v>67.941000000000003</v>
          </cell>
          <cell r="F85">
            <v>58.798000000000002</v>
          </cell>
          <cell r="G85">
            <v>0</v>
          </cell>
          <cell r="H85">
            <v>1</v>
          </cell>
          <cell r="I85" t="e">
            <v>#N/A</v>
          </cell>
          <cell r="J85">
            <v>71.05</v>
          </cell>
          <cell r="K85">
            <v>-3.1089999999999947</v>
          </cell>
          <cell r="L85">
            <v>0</v>
          </cell>
          <cell r="M85">
            <v>20</v>
          </cell>
          <cell r="N85">
            <v>0</v>
          </cell>
          <cell r="O85">
            <v>10</v>
          </cell>
          <cell r="W85">
            <v>13.588200000000001</v>
          </cell>
          <cell r="X85">
            <v>20</v>
          </cell>
          <cell r="Y85">
            <v>8.0068000176623837</v>
          </cell>
          <cell r="Z85">
            <v>4.3271367804418537</v>
          </cell>
          <cell r="AD85">
            <v>0</v>
          </cell>
          <cell r="AE85">
            <v>20.174799999999998</v>
          </cell>
          <cell r="AF85">
            <v>12.748999999999999</v>
          </cell>
          <cell r="AG85">
            <v>14.471799999999998</v>
          </cell>
          <cell r="AH85">
            <v>17.439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750</v>
          </cell>
          <cell r="D86">
            <v>221</v>
          </cell>
          <cell r="E86">
            <v>587</v>
          </cell>
          <cell r="F86">
            <v>363</v>
          </cell>
          <cell r="G86">
            <v>0</v>
          </cell>
          <cell r="H86">
            <v>0.2</v>
          </cell>
          <cell r="I86" t="e">
            <v>#N/A</v>
          </cell>
          <cell r="J86">
            <v>610</v>
          </cell>
          <cell r="K86">
            <v>-23</v>
          </cell>
          <cell r="L86">
            <v>100</v>
          </cell>
          <cell r="M86">
            <v>100</v>
          </cell>
          <cell r="N86">
            <v>0</v>
          </cell>
          <cell r="O86">
            <v>250</v>
          </cell>
          <cell r="W86">
            <v>117.4</v>
          </cell>
          <cell r="X86">
            <v>150</v>
          </cell>
          <cell r="Y86">
            <v>8.2027257240204428</v>
          </cell>
          <cell r="Z86">
            <v>3.0919931856899487</v>
          </cell>
          <cell r="AD86">
            <v>0</v>
          </cell>
          <cell r="AE86">
            <v>123</v>
          </cell>
          <cell r="AF86">
            <v>144.6</v>
          </cell>
          <cell r="AG86">
            <v>121.8</v>
          </cell>
          <cell r="AH86">
            <v>101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726</v>
          </cell>
          <cell r="D87">
            <v>127</v>
          </cell>
          <cell r="E87">
            <v>392</v>
          </cell>
          <cell r="F87">
            <v>454</v>
          </cell>
          <cell r="G87">
            <v>0</v>
          </cell>
          <cell r="H87">
            <v>0.3</v>
          </cell>
          <cell r="I87" t="e">
            <v>#N/A</v>
          </cell>
          <cell r="J87">
            <v>389</v>
          </cell>
          <cell r="K87">
            <v>3</v>
          </cell>
          <cell r="L87">
            <v>0</v>
          </cell>
          <cell r="M87">
            <v>50</v>
          </cell>
          <cell r="N87">
            <v>0</v>
          </cell>
          <cell r="O87">
            <v>0</v>
          </cell>
          <cell r="W87">
            <v>78.400000000000006</v>
          </cell>
          <cell r="X87">
            <v>110</v>
          </cell>
          <cell r="Y87">
            <v>7.8316326530612237</v>
          </cell>
          <cell r="Z87">
            <v>5.7908163265306118</v>
          </cell>
          <cell r="AD87">
            <v>0</v>
          </cell>
          <cell r="AE87">
            <v>192.2</v>
          </cell>
          <cell r="AF87">
            <v>141</v>
          </cell>
          <cell r="AG87">
            <v>66</v>
          </cell>
          <cell r="AH87">
            <v>75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114.40600000000001</v>
          </cell>
          <cell r="D88">
            <v>613.673</v>
          </cell>
          <cell r="E88">
            <v>483.327</v>
          </cell>
          <cell r="F88">
            <v>236.75</v>
          </cell>
          <cell r="G88">
            <v>0</v>
          </cell>
          <cell r="H88">
            <v>1</v>
          </cell>
          <cell r="I88" t="e">
            <v>#N/A</v>
          </cell>
          <cell r="J88">
            <v>494.01799999999997</v>
          </cell>
          <cell r="K88">
            <v>-10.690999999999974</v>
          </cell>
          <cell r="L88">
            <v>120</v>
          </cell>
          <cell r="M88">
            <v>100</v>
          </cell>
          <cell r="N88">
            <v>0</v>
          </cell>
          <cell r="O88">
            <v>120</v>
          </cell>
          <cell r="W88">
            <v>96.665400000000005</v>
          </cell>
          <cell r="X88">
            <v>190</v>
          </cell>
          <cell r="Y88">
            <v>7.9320004882822595</v>
          </cell>
          <cell r="Z88">
            <v>2.4491700236072056</v>
          </cell>
          <cell r="AD88">
            <v>0</v>
          </cell>
          <cell r="AE88">
            <v>84.976599999999991</v>
          </cell>
          <cell r="AF88">
            <v>83.524199999999993</v>
          </cell>
          <cell r="AG88">
            <v>92.956800000000001</v>
          </cell>
          <cell r="AH88">
            <v>138.18700000000001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1561.3030000000001</v>
          </cell>
          <cell r="D89">
            <v>5833.59</v>
          </cell>
          <cell r="E89">
            <v>4505.9769999999999</v>
          </cell>
          <cell r="F89">
            <v>2826.3510000000001</v>
          </cell>
          <cell r="G89">
            <v>0</v>
          </cell>
          <cell r="H89">
            <v>1</v>
          </cell>
          <cell r="I89" t="e">
            <v>#N/A</v>
          </cell>
          <cell r="J89">
            <v>4617.62</v>
          </cell>
          <cell r="K89">
            <v>-111.64300000000003</v>
          </cell>
          <cell r="L89">
            <v>500</v>
          </cell>
          <cell r="M89">
            <v>1300</v>
          </cell>
          <cell r="N89">
            <v>700</v>
          </cell>
          <cell r="O89">
            <v>550</v>
          </cell>
          <cell r="W89">
            <v>901.19539999999995</v>
          </cell>
          <cell r="X89">
            <v>1300</v>
          </cell>
          <cell r="Y89">
            <v>7.9631465051863346</v>
          </cell>
          <cell r="Z89">
            <v>3.1362243970619472</v>
          </cell>
          <cell r="AD89">
            <v>0</v>
          </cell>
          <cell r="AE89">
            <v>864.83359999999993</v>
          </cell>
          <cell r="AF89">
            <v>823.68780000000004</v>
          </cell>
          <cell r="AG89">
            <v>924.17520000000002</v>
          </cell>
          <cell r="AH89">
            <v>1031.241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2771.3739999999998</v>
          </cell>
          <cell r="D90">
            <v>5569.768</v>
          </cell>
          <cell r="E90">
            <v>4969.6580000000004</v>
          </cell>
          <cell r="F90">
            <v>3294.26</v>
          </cell>
          <cell r="G90">
            <v>0</v>
          </cell>
          <cell r="H90">
            <v>1</v>
          </cell>
          <cell r="I90" t="e">
            <v>#N/A</v>
          </cell>
          <cell r="J90">
            <v>5068.7430000000004</v>
          </cell>
          <cell r="K90">
            <v>-99.085000000000036</v>
          </cell>
          <cell r="L90">
            <v>500</v>
          </cell>
          <cell r="M90">
            <v>1300</v>
          </cell>
          <cell r="N90">
            <v>1000</v>
          </cell>
          <cell r="O90">
            <v>700</v>
          </cell>
          <cell r="W90">
            <v>967.11040000000014</v>
          </cell>
          <cell r="X90">
            <v>1000</v>
          </cell>
          <cell r="Y90">
            <v>8.0593280767118198</v>
          </cell>
          <cell r="Z90">
            <v>3.4062915671261522</v>
          </cell>
          <cell r="AD90">
            <v>134.10599999999999</v>
          </cell>
          <cell r="AE90">
            <v>1370.1155999999999</v>
          </cell>
          <cell r="AF90">
            <v>1247.0293999999999</v>
          </cell>
          <cell r="AG90">
            <v>1050.6838</v>
          </cell>
          <cell r="AH90">
            <v>927.33299999999997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2278.5300000000002</v>
          </cell>
          <cell r="D91">
            <v>9624.8080000000009</v>
          </cell>
          <cell r="E91">
            <v>7273.9679999999998</v>
          </cell>
          <cell r="F91">
            <v>4509.8649999999998</v>
          </cell>
          <cell r="G91">
            <v>0</v>
          </cell>
          <cell r="H91">
            <v>1</v>
          </cell>
          <cell r="I91" t="e">
            <v>#N/A</v>
          </cell>
          <cell r="J91">
            <v>7477.8469999999998</v>
          </cell>
          <cell r="K91">
            <v>-203.87899999999991</v>
          </cell>
          <cell r="L91">
            <v>1100</v>
          </cell>
          <cell r="M91">
            <v>2100</v>
          </cell>
          <cell r="N91">
            <v>1200</v>
          </cell>
          <cell r="O91">
            <v>850</v>
          </cell>
          <cell r="W91">
            <v>1430.7577999999999</v>
          </cell>
          <cell r="X91">
            <v>1600</v>
          </cell>
          <cell r="Y91">
            <v>7.9397540240563433</v>
          </cell>
          <cell r="Z91">
            <v>3.1520813655532756</v>
          </cell>
          <cell r="AD91">
            <v>120.179</v>
          </cell>
          <cell r="AE91">
            <v>1273.5524</v>
          </cell>
          <cell r="AF91">
            <v>1427.7892000000002</v>
          </cell>
          <cell r="AG91">
            <v>1448.8162</v>
          </cell>
          <cell r="AH91">
            <v>1385.4760000000001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207.19800000000001</v>
          </cell>
          <cell r="D92">
            <v>132.31299999999999</v>
          </cell>
          <cell r="E92">
            <v>189.23099999999999</v>
          </cell>
          <cell r="F92">
            <v>150.28</v>
          </cell>
          <cell r="G92">
            <v>0</v>
          </cell>
          <cell r="H92">
            <v>1</v>
          </cell>
          <cell r="I92" t="e">
            <v>#N/A</v>
          </cell>
          <cell r="J92">
            <v>193.209</v>
          </cell>
          <cell r="K92">
            <v>-3.9780000000000086</v>
          </cell>
          <cell r="L92">
            <v>0</v>
          </cell>
          <cell r="M92">
            <v>50</v>
          </cell>
          <cell r="N92">
            <v>0</v>
          </cell>
          <cell r="O92">
            <v>50</v>
          </cell>
          <cell r="W92">
            <v>37.846199999999996</v>
          </cell>
          <cell r="X92">
            <v>60</v>
          </cell>
          <cell r="Y92">
            <v>8.1984452864488375</v>
          </cell>
          <cell r="Z92">
            <v>3.9708081656810994</v>
          </cell>
          <cell r="AD92">
            <v>0</v>
          </cell>
          <cell r="AE92">
            <v>40.779000000000003</v>
          </cell>
          <cell r="AF92">
            <v>48.795200000000001</v>
          </cell>
          <cell r="AG92">
            <v>39.6952</v>
          </cell>
          <cell r="AH92">
            <v>42.552999999999997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13</v>
          </cell>
          <cell r="D93">
            <v>238</v>
          </cell>
          <cell r="E93">
            <v>79</v>
          </cell>
          <cell r="F93">
            <v>164</v>
          </cell>
          <cell r="G93">
            <v>0</v>
          </cell>
          <cell r="H93">
            <v>0.5</v>
          </cell>
          <cell r="I93" t="e">
            <v>#N/A</v>
          </cell>
          <cell r="J93">
            <v>90</v>
          </cell>
          <cell r="K93">
            <v>-11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W93">
            <v>15.8</v>
          </cell>
          <cell r="Y93">
            <v>10.379746835443038</v>
          </cell>
          <cell r="Z93">
            <v>10.379746835443038</v>
          </cell>
          <cell r="AD93">
            <v>0</v>
          </cell>
          <cell r="AE93">
            <v>28.8</v>
          </cell>
          <cell r="AF93">
            <v>26.8</v>
          </cell>
          <cell r="AG93">
            <v>31</v>
          </cell>
          <cell r="AH93">
            <v>14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84.561000000000007</v>
          </cell>
          <cell r="E94">
            <v>27.024999999999999</v>
          </cell>
          <cell r="F94">
            <v>57.536000000000001</v>
          </cell>
          <cell r="G94">
            <v>0</v>
          </cell>
          <cell r="H94">
            <v>1</v>
          </cell>
          <cell r="I94" t="e">
            <v>#N/A</v>
          </cell>
          <cell r="J94">
            <v>26.2</v>
          </cell>
          <cell r="K94">
            <v>0.82499999999999929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5.4049999999999994</v>
          </cell>
          <cell r="Y94">
            <v>10.644958371877893</v>
          </cell>
          <cell r="Z94">
            <v>10.644958371877893</v>
          </cell>
          <cell r="AD94">
            <v>0</v>
          </cell>
          <cell r="AE94">
            <v>9.5841999999999992</v>
          </cell>
          <cell r="AF94">
            <v>8.7105999999999995</v>
          </cell>
          <cell r="AG94">
            <v>6.6574</v>
          </cell>
          <cell r="AH94">
            <v>1.518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431</v>
          </cell>
          <cell r="D95">
            <v>2125</v>
          </cell>
          <cell r="E95">
            <v>1721</v>
          </cell>
          <cell r="F95">
            <v>782</v>
          </cell>
          <cell r="G95">
            <v>0</v>
          </cell>
          <cell r="H95">
            <v>0.3</v>
          </cell>
          <cell r="I95" t="e">
            <v>#N/A</v>
          </cell>
          <cell r="J95">
            <v>1784</v>
          </cell>
          <cell r="K95">
            <v>-63</v>
          </cell>
          <cell r="L95">
            <v>250</v>
          </cell>
          <cell r="M95">
            <v>350</v>
          </cell>
          <cell r="N95">
            <v>0</v>
          </cell>
          <cell r="O95">
            <v>450</v>
          </cell>
          <cell r="W95">
            <v>263.8</v>
          </cell>
          <cell r="X95">
            <v>270</v>
          </cell>
          <cell r="Y95">
            <v>7.9681576952236544</v>
          </cell>
          <cell r="Z95">
            <v>2.9643669446550414</v>
          </cell>
          <cell r="AD95">
            <v>402</v>
          </cell>
          <cell r="AE95">
            <v>261.8</v>
          </cell>
          <cell r="AF95">
            <v>285.39999999999998</v>
          </cell>
          <cell r="AG95">
            <v>280.60000000000002</v>
          </cell>
          <cell r="AH95">
            <v>219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354</v>
          </cell>
          <cell r="D96">
            <v>753</v>
          </cell>
          <cell r="E96">
            <v>689</v>
          </cell>
          <cell r="F96">
            <v>394</v>
          </cell>
          <cell r="G96">
            <v>0</v>
          </cell>
          <cell r="H96">
            <v>0.3</v>
          </cell>
          <cell r="I96" t="e">
            <v>#N/A</v>
          </cell>
          <cell r="J96">
            <v>727</v>
          </cell>
          <cell r="K96">
            <v>-38</v>
          </cell>
          <cell r="L96">
            <v>150</v>
          </cell>
          <cell r="M96">
            <v>160</v>
          </cell>
          <cell r="N96">
            <v>0</v>
          </cell>
          <cell r="O96">
            <v>220</v>
          </cell>
          <cell r="W96">
            <v>137.80000000000001</v>
          </cell>
          <cell r="X96">
            <v>170</v>
          </cell>
          <cell r="Y96">
            <v>7.9390420899854854</v>
          </cell>
          <cell r="Z96">
            <v>2.8592162554426701</v>
          </cell>
          <cell r="AD96">
            <v>0</v>
          </cell>
          <cell r="AE96">
            <v>156</v>
          </cell>
          <cell r="AF96">
            <v>155.19999999999999</v>
          </cell>
          <cell r="AG96">
            <v>141.80000000000001</v>
          </cell>
          <cell r="AH96">
            <v>123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377</v>
          </cell>
          <cell r="D97">
            <v>1792</v>
          </cell>
          <cell r="E97">
            <v>1636</v>
          </cell>
          <cell r="F97">
            <v>487</v>
          </cell>
          <cell r="G97">
            <v>0</v>
          </cell>
          <cell r="H97">
            <v>0.3</v>
          </cell>
          <cell r="I97" t="e">
            <v>#N/A</v>
          </cell>
          <cell r="J97">
            <v>1688</v>
          </cell>
          <cell r="K97">
            <v>-52</v>
          </cell>
          <cell r="L97">
            <v>250</v>
          </cell>
          <cell r="M97">
            <v>250</v>
          </cell>
          <cell r="N97">
            <v>0</v>
          </cell>
          <cell r="O97">
            <v>450</v>
          </cell>
          <cell r="W97">
            <v>207.2</v>
          </cell>
          <cell r="X97">
            <v>210</v>
          </cell>
          <cell r="Y97">
            <v>7.948841698841699</v>
          </cell>
          <cell r="Z97">
            <v>2.3503861003861006</v>
          </cell>
          <cell r="AD97">
            <v>600</v>
          </cell>
          <cell r="AE97">
            <v>221.4</v>
          </cell>
          <cell r="AF97">
            <v>205.8</v>
          </cell>
          <cell r="AG97">
            <v>202.6</v>
          </cell>
          <cell r="AH97">
            <v>167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406</v>
          </cell>
          <cell r="D98">
            <v>688</v>
          </cell>
          <cell r="E98">
            <v>696</v>
          </cell>
          <cell r="F98">
            <v>364</v>
          </cell>
          <cell r="G98">
            <v>0</v>
          </cell>
          <cell r="H98">
            <v>0.3</v>
          </cell>
          <cell r="I98" t="e">
            <v>#N/A</v>
          </cell>
          <cell r="J98">
            <v>744</v>
          </cell>
          <cell r="K98">
            <v>-48</v>
          </cell>
          <cell r="L98">
            <v>160</v>
          </cell>
          <cell r="M98">
            <v>180</v>
          </cell>
          <cell r="N98">
            <v>0</v>
          </cell>
          <cell r="O98">
            <v>220</v>
          </cell>
          <cell r="W98">
            <v>139.19999999999999</v>
          </cell>
          <cell r="X98">
            <v>180</v>
          </cell>
          <cell r="Y98">
            <v>7.931034482758621</v>
          </cell>
          <cell r="Z98">
            <v>2.6149425287356323</v>
          </cell>
          <cell r="AD98">
            <v>0</v>
          </cell>
          <cell r="AE98">
            <v>150</v>
          </cell>
          <cell r="AF98">
            <v>143</v>
          </cell>
          <cell r="AG98">
            <v>141.4</v>
          </cell>
          <cell r="AH98">
            <v>129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11</v>
          </cell>
          <cell r="E100">
            <v>2</v>
          </cell>
          <cell r="F100">
            <v>9</v>
          </cell>
          <cell r="G100">
            <v>0</v>
          </cell>
          <cell r="H100">
            <v>0.3</v>
          </cell>
          <cell r="I100" t="e">
            <v>#N/A</v>
          </cell>
          <cell r="J100">
            <v>3</v>
          </cell>
          <cell r="K100">
            <v>-1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0.4</v>
          </cell>
          <cell r="Y100">
            <v>22.5</v>
          </cell>
          <cell r="Z100">
            <v>22.5</v>
          </cell>
          <cell r="AD100">
            <v>0</v>
          </cell>
          <cell r="AE100">
            <v>1.4</v>
          </cell>
          <cell r="AF100">
            <v>1.4</v>
          </cell>
          <cell r="AG100">
            <v>1.4</v>
          </cell>
          <cell r="AH100">
            <v>2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222</v>
          </cell>
          <cell r="D101">
            <v>469</v>
          </cell>
          <cell r="E101">
            <v>275</v>
          </cell>
          <cell r="F101">
            <v>412</v>
          </cell>
          <cell r="G101">
            <v>0</v>
          </cell>
          <cell r="H101">
            <v>0.12</v>
          </cell>
          <cell r="I101" t="e">
            <v>#N/A</v>
          </cell>
          <cell r="J101">
            <v>286</v>
          </cell>
          <cell r="K101">
            <v>-11</v>
          </cell>
          <cell r="L101">
            <v>0</v>
          </cell>
          <cell r="M101">
            <v>80</v>
          </cell>
          <cell r="N101">
            <v>0</v>
          </cell>
          <cell r="O101">
            <v>50</v>
          </cell>
          <cell r="W101">
            <v>55</v>
          </cell>
          <cell r="Y101">
            <v>9.8545454545454554</v>
          </cell>
          <cell r="Z101">
            <v>7.4909090909090912</v>
          </cell>
          <cell r="AD101">
            <v>0</v>
          </cell>
          <cell r="AE101">
            <v>68.599999999999994</v>
          </cell>
          <cell r="AF101">
            <v>67</v>
          </cell>
          <cell r="AG101">
            <v>74.2</v>
          </cell>
          <cell r="AH101">
            <v>19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189</v>
          </cell>
          <cell r="D102">
            <v>1370</v>
          </cell>
          <cell r="E102">
            <v>648</v>
          </cell>
          <cell r="F102">
            <v>890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692</v>
          </cell>
          <cell r="K102">
            <v>-44</v>
          </cell>
          <cell r="L102">
            <v>0</v>
          </cell>
          <cell r="M102">
            <v>150</v>
          </cell>
          <cell r="N102">
            <v>0</v>
          </cell>
          <cell r="O102">
            <v>100</v>
          </cell>
          <cell r="W102">
            <v>129.6</v>
          </cell>
          <cell r="Y102">
            <v>8.7962962962962958</v>
          </cell>
          <cell r="Z102">
            <v>6.867283950617284</v>
          </cell>
          <cell r="AD102">
            <v>0</v>
          </cell>
          <cell r="AE102">
            <v>70.2</v>
          </cell>
          <cell r="AF102">
            <v>104.6</v>
          </cell>
          <cell r="AG102">
            <v>159.80000000000001</v>
          </cell>
          <cell r="AH102">
            <v>131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44</v>
          </cell>
          <cell r="D103">
            <v>391</v>
          </cell>
          <cell r="E103">
            <v>282</v>
          </cell>
          <cell r="F103">
            <v>93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313</v>
          </cell>
          <cell r="K103">
            <v>-31</v>
          </cell>
          <cell r="L103">
            <v>300</v>
          </cell>
          <cell r="M103">
            <v>50</v>
          </cell>
          <cell r="N103">
            <v>0</v>
          </cell>
          <cell r="O103">
            <v>60</v>
          </cell>
          <cell r="W103">
            <v>56.4</v>
          </cell>
          <cell r="Y103">
            <v>8.9184397163120561</v>
          </cell>
          <cell r="Z103">
            <v>1.6489361702127661</v>
          </cell>
          <cell r="AD103">
            <v>0</v>
          </cell>
          <cell r="AE103">
            <v>65</v>
          </cell>
          <cell r="AF103">
            <v>56.2</v>
          </cell>
          <cell r="AG103">
            <v>65.8</v>
          </cell>
          <cell r="AH103">
            <v>26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652</v>
          </cell>
          <cell r="D104">
            <v>1109</v>
          </cell>
          <cell r="E104">
            <v>519</v>
          </cell>
          <cell r="F104">
            <v>1232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530</v>
          </cell>
          <cell r="K104">
            <v>-11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103.8</v>
          </cell>
          <cell r="Y104">
            <v>11.86897880539499</v>
          </cell>
          <cell r="Z104">
            <v>11.86897880539499</v>
          </cell>
          <cell r="AD104">
            <v>0</v>
          </cell>
          <cell r="AE104">
            <v>111</v>
          </cell>
          <cell r="AF104">
            <v>163.6</v>
          </cell>
          <cell r="AG104">
            <v>166.2</v>
          </cell>
          <cell r="AH104">
            <v>97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609</v>
          </cell>
          <cell r="D105">
            <v>1271</v>
          </cell>
          <cell r="E105">
            <v>688</v>
          </cell>
          <cell r="F105">
            <v>1154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737</v>
          </cell>
          <cell r="K105">
            <v>-49</v>
          </cell>
          <cell r="L105">
            <v>0</v>
          </cell>
          <cell r="M105">
            <v>100</v>
          </cell>
          <cell r="N105">
            <v>0</v>
          </cell>
          <cell r="O105">
            <v>50</v>
          </cell>
          <cell r="W105">
            <v>137.6</v>
          </cell>
          <cell r="Y105">
            <v>9.4767441860465116</v>
          </cell>
          <cell r="Z105">
            <v>8.3866279069767451</v>
          </cell>
          <cell r="AD105">
            <v>0</v>
          </cell>
          <cell r="AE105">
            <v>125.4</v>
          </cell>
          <cell r="AF105">
            <v>175</v>
          </cell>
          <cell r="AG105">
            <v>192.4</v>
          </cell>
          <cell r="AH105">
            <v>129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230</v>
          </cell>
          <cell r="D106">
            <v>727</v>
          </cell>
          <cell r="E106">
            <v>283</v>
          </cell>
          <cell r="F106">
            <v>666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293</v>
          </cell>
          <cell r="K106">
            <v>-10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56.6</v>
          </cell>
          <cell r="Y106">
            <v>11.76678445229682</v>
          </cell>
          <cell r="Z106">
            <v>11.76678445229682</v>
          </cell>
          <cell r="AD106">
            <v>0</v>
          </cell>
          <cell r="AE106">
            <v>88.4</v>
          </cell>
          <cell r="AF106">
            <v>75.599999999999994</v>
          </cell>
          <cell r="AG106">
            <v>95</v>
          </cell>
          <cell r="AH106">
            <v>35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311</v>
          </cell>
          <cell r="D107">
            <v>338</v>
          </cell>
          <cell r="E107">
            <v>217</v>
          </cell>
          <cell r="F107">
            <v>422</v>
          </cell>
          <cell r="G107">
            <v>0</v>
          </cell>
          <cell r="H107">
            <v>5.5E-2</v>
          </cell>
          <cell r="I107" t="e">
            <v>#N/A</v>
          </cell>
          <cell r="J107">
            <v>231</v>
          </cell>
          <cell r="K107">
            <v>-14</v>
          </cell>
          <cell r="L107">
            <v>0</v>
          </cell>
          <cell r="M107">
            <v>50</v>
          </cell>
          <cell r="N107">
            <v>0</v>
          </cell>
          <cell r="O107">
            <v>0</v>
          </cell>
          <cell r="W107">
            <v>43.4</v>
          </cell>
          <cell r="Y107">
            <v>10.875576036866359</v>
          </cell>
          <cell r="Z107">
            <v>9.7235023041474662</v>
          </cell>
          <cell r="AD107">
            <v>0</v>
          </cell>
          <cell r="AE107">
            <v>64</v>
          </cell>
          <cell r="AF107">
            <v>58.4</v>
          </cell>
          <cell r="AG107">
            <v>59.6</v>
          </cell>
          <cell r="AH107">
            <v>17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D108">
            <v>168</v>
          </cell>
          <cell r="E108">
            <v>0</v>
          </cell>
          <cell r="F108">
            <v>168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402.20699999999999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529.25199999999995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</v>
          </cell>
          <cell r="F9">
            <v>2057.5419999999999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905</v>
          </cell>
          <cell r="F10">
            <v>3030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</v>
          </cell>
          <cell r="F11">
            <v>4461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2214</v>
          </cell>
          <cell r="F12">
            <v>5483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268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416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223</v>
          </cell>
          <cell r="F17">
            <v>1555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104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3.3</v>
          </cell>
          <cell r="F22">
            <v>606.55899999999997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71</v>
          </cell>
          <cell r="F23">
            <v>5144.7560000000003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2.5499999999999998</v>
          </cell>
          <cell r="F24">
            <v>382.911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2200.1309999999999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1.7</v>
          </cell>
          <cell r="F26">
            <v>606.35900000000004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2.5499999999999998</v>
          </cell>
          <cell r="F27">
            <v>157.804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2.58</v>
          </cell>
          <cell r="F28">
            <v>462.6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4.1500000000000004</v>
          </cell>
          <cell r="F29">
            <v>381.798</v>
          </cell>
        </row>
        <row r="30">
          <cell r="A30" t="str">
            <v xml:space="preserve"> 247  Сардельки Нежные, ВЕС.  ПОКОМ</v>
          </cell>
          <cell r="D30">
            <v>5.3</v>
          </cell>
          <cell r="F30">
            <v>134.97300000000001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146.80600000000001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9.3000000000000007</v>
          </cell>
          <cell r="F32">
            <v>1467.548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86.602999999999994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105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1021.343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4.0999999999999996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1255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834</v>
          </cell>
          <cell r="F40">
            <v>3847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</v>
          </cell>
          <cell r="F41">
            <v>3660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4.7</v>
          </cell>
          <cell r="F43">
            <v>1392.2840000000001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851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1070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3.1</v>
          </cell>
          <cell r="F46">
            <v>242.06399999999999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641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</v>
          </cell>
          <cell r="F48">
            <v>1722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154.90799999999999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13.9</v>
          </cell>
          <cell r="F51">
            <v>684.80700000000002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1288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1899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10</v>
          </cell>
          <cell r="F54">
            <v>1186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5.5</v>
          </cell>
          <cell r="F55">
            <v>852.40300000000002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620.45799999999997</v>
          </cell>
        </row>
        <row r="57">
          <cell r="A57" t="str">
            <v xml:space="preserve"> 316  Колбаса Нежная ТМ Зареченские ВЕС  ПОКОМ</v>
          </cell>
          <cell r="F57">
            <v>19.8</v>
          </cell>
        </row>
        <row r="58">
          <cell r="A58" t="str">
            <v xml:space="preserve"> 318  Сосиски Датские ТМ Зареченские, ВЕС  ПОКОМ</v>
          </cell>
          <cell r="D58">
            <v>33.799999999999997</v>
          </cell>
          <cell r="F58">
            <v>5075.4390000000003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1315</v>
          </cell>
          <cell r="F59">
            <v>3573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26</v>
          </cell>
          <cell r="F60">
            <v>3711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8</v>
          </cell>
          <cell r="F61">
            <v>1587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310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</v>
          </cell>
          <cell r="F63">
            <v>282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6.8</v>
          </cell>
          <cell r="F64">
            <v>823.97500000000002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4</v>
          </cell>
          <cell r="F65">
            <v>526</v>
          </cell>
        </row>
        <row r="66">
          <cell r="A66" t="str">
            <v xml:space="preserve"> 335  Колбаса Сливушка ТМ Вязанка. ВЕС.  ПОКОМ </v>
          </cell>
          <cell r="D66">
            <v>5.3</v>
          </cell>
          <cell r="F66">
            <v>994.33900000000006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515</v>
          </cell>
          <cell r="F67">
            <v>3370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2438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3.4</v>
          </cell>
          <cell r="F69">
            <v>463.77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234.583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11.5</v>
          </cell>
          <cell r="F71">
            <v>1854.7560000000001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0.9</v>
          </cell>
          <cell r="F72">
            <v>280.13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126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377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</v>
          </cell>
          <cell r="F75">
            <v>532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171.02199999999999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641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4</v>
          </cell>
          <cell r="F78">
            <v>939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5</v>
          </cell>
          <cell r="F80">
            <v>736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869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638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</v>
          </cell>
          <cell r="F83">
            <v>422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1280</v>
          </cell>
          <cell r="F84">
            <v>6331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435</v>
          </cell>
          <cell r="F85">
            <v>10669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516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176.74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317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72.563000000000002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14</v>
          </cell>
          <cell r="F92">
            <v>624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288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4.0999999999999996</v>
          </cell>
          <cell r="F94">
            <v>541.06299999999999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45</v>
          </cell>
          <cell r="F95">
            <v>5017.3249999999998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172.5</v>
          </cell>
          <cell r="F96">
            <v>5384.2240000000002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172.5</v>
          </cell>
          <cell r="F97">
            <v>7851.7259999999997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180.10300000000001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120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6.7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1010</v>
          </cell>
          <cell r="F101">
            <v>2369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</v>
          </cell>
          <cell r="F102">
            <v>713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260</v>
          </cell>
          <cell r="F103">
            <v>1345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7</v>
          </cell>
          <cell r="F104">
            <v>751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102</v>
          </cell>
          <cell r="F105">
            <v>102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1.3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2</v>
          </cell>
          <cell r="F107">
            <v>17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4</v>
          </cell>
          <cell r="F108">
            <v>252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1</v>
          </cell>
          <cell r="F109">
            <v>650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5</v>
          </cell>
          <cell r="F110">
            <v>278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541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647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8</v>
          </cell>
          <cell r="F113">
            <v>278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6</v>
          </cell>
          <cell r="F114">
            <v>198</v>
          </cell>
        </row>
        <row r="115">
          <cell r="A115" t="str">
            <v xml:space="preserve"> 544  Сосиски Мясные для гриля ТС Ядрена копоть 0,3 кг  ПОКОМ</v>
          </cell>
          <cell r="F115">
            <v>30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8.5</v>
          </cell>
          <cell r="F116">
            <v>8.5</v>
          </cell>
        </row>
        <row r="117">
          <cell r="A117" t="str">
            <v>0447 Сыр Голландский 45% Нарезка 125г ТМ Папа может ОСТАНКИНО</v>
          </cell>
          <cell r="D117">
            <v>23</v>
          </cell>
          <cell r="F117">
            <v>23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35</v>
          </cell>
          <cell r="F118">
            <v>35</v>
          </cell>
        </row>
        <row r="119">
          <cell r="A119" t="str">
            <v>3215 ВЕТЧ.МЯСНАЯ Папа может п/о 0.4кг 8шт.    ОСТАНКИНО</v>
          </cell>
          <cell r="D119">
            <v>650</v>
          </cell>
          <cell r="F119">
            <v>651</v>
          </cell>
        </row>
        <row r="120">
          <cell r="A120" t="str">
            <v>3684 ПРЕСИЖН с/к в/у 1/250 8шт.   ОСТАНКИНО</v>
          </cell>
          <cell r="D120">
            <v>56</v>
          </cell>
          <cell r="F120">
            <v>57</v>
          </cell>
        </row>
        <row r="121">
          <cell r="A121" t="str">
            <v>3986 Ароматная с/к в/у 1/250 ОСТАНКИНО</v>
          </cell>
          <cell r="D121">
            <v>626</v>
          </cell>
          <cell r="F121">
            <v>627</v>
          </cell>
        </row>
        <row r="122">
          <cell r="A122" t="str">
            <v>4063 МЯСНАЯ Папа может вар п/о_Л   ОСТАНКИНО</v>
          </cell>
          <cell r="D122">
            <v>1296.8050000000001</v>
          </cell>
          <cell r="F122">
            <v>1299.8050000000001</v>
          </cell>
        </row>
        <row r="123">
          <cell r="A123" t="str">
            <v>4117 ЭКСТРА Папа может с/к в/у_Л   ОСТАНКИНО</v>
          </cell>
          <cell r="D123">
            <v>39.9</v>
          </cell>
          <cell r="F123">
            <v>39.9</v>
          </cell>
        </row>
        <row r="124">
          <cell r="A124" t="str">
            <v>4163 Сыр Боккончини копченый 40% 100 гр.  ОСТАНКИНО</v>
          </cell>
          <cell r="D124">
            <v>87</v>
          </cell>
          <cell r="F124">
            <v>87</v>
          </cell>
        </row>
        <row r="125">
          <cell r="A125" t="str">
            <v>4170 Сыр Скаморца свежий 40% 100 гр.  ОСТАНКИНО</v>
          </cell>
          <cell r="D125">
            <v>14</v>
          </cell>
          <cell r="F125">
            <v>14</v>
          </cell>
        </row>
        <row r="126">
          <cell r="A126" t="str">
            <v>4187 Сыр Чечил свежий 45% 100г/6шт ТМ Папа Может  ОСТАНКИНО</v>
          </cell>
          <cell r="D126">
            <v>220</v>
          </cell>
          <cell r="F126">
            <v>220</v>
          </cell>
        </row>
        <row r="127">
          <cell r="A127" t="str">
            <v>4194 Сыр Чечил копченый 43% 100г/6шт ТМ Папа Может  ОСТАНКИНО</v>
          </cell>
          <cell r="D127">
            <v>154</v>
          </cell>
          <cell r="F127">
            <v>154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100.9</v>
          </cell>
          <cell r="F128">
            <v>100.9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493.28399999999999</v>
          </cell>
          <cell r="F130">
            <v>494.61</v>
          </cell>
        </row>
        <row r="131">
          <cell r="A131" t="str">
            <v>4819 Сыр "Пармезан" 40% кусок 180 гр  ОСТАНКИНО</v>
          </cell>
          <cell r="D131">
            <v>52</v>
          </cell>
          <cell r="F131">
            <v>52</v>
          </cell>
        </row>
        <row r="132">
          <cell r="A132" t="str">
            <v>4903 Сыр Перлини 40% 100гр (8шт)  ОСТАНКИНО</v>
          </cell>
          <cell r="D132">
            <v>104</v>
          </cell>
          <cell r="F132">
            <v>104</v>
          </cell>
        </row>
        <row r="133">
          <cell r="A133" t="str">
            <v>4910 Сыр Перлини копченый 40% 100гр (8шт)  ОСТАНКИНО</v>
          </cell>
          <cell r="D133">
            <v>53</v>
          </cell>
          <cell r="F133">
            <v>53</v>
          </cell>
        </row>
        <row r="134">
          <cell r="A134" t="str">
            <v>4927 Сыр Перлини со вкусом Васаби 40% 100гр (8шт)  ОСТАНКИНО</v>
          </cell>
          <cell r="D134">
            <v>23</v>
          </cell>
          <cell r="F134">
            <v>23</v>
          </cell>
        </row>
        <row r="135">
          <cell r="A135" t="str">
            <v>4993 САЛЯМИ ИТАЛЬЯНСКАЯ с/к в/у 1/250*8_120c ОСТАНКИНО</v>
          </cell>
          <cell r="D135">
            <v>347</v>
          </cell>
          <cell r="F135">
            <v>349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116.5</v>
          </cell>
          <cell r="F136">
            <v>116.5</v>
          </cell>
        </row>
        <row r="137">
          <cell r="A137" t="str">
            <v>5235 Сыр полутвердый "Голландский" 45%, брус ВЕС  ОСТАНКИНО</v>
          </cell>
          <cell r="D137">
            <v>19.100000000000001</v>
          </cell>
          <cell r="F137">
            <v>19.100000000000001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26.5</v>
          </cell>
          <cell r="F138">
            <v>26.5</v>
          </cell>
        </row>
        <row r="139">
          <cell r="A139" t="str">
            <v>5246 ДОКТОРСКАЯ ПРЕМИУМ вар б/о мгс_30с ОСТАНКИНО</v>
          </cell>
          <cell r="D139">
            <v>130.19999999999999</v>
          </cell>
          <cell r="F139">
            <v>130.19999999999999</v>
          </cell>
        </row>
        <row r="140">
          <cell r="A140" t="str">
            <v>5247 РУССКАЯ ПРЕМИУМ вар б/о мгс_30с ОСТАНКИНО</v>
          </cell>
          <cell r="D140">
            <v>43.7</v>
          </cell>
          <cell r="F140">
            <v>43.7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3</v>
          </cell>
          <cell r="F141">
            <v>3</v>
          </cell>
        </row>
        <row r="142">
          <cell r="A142" t="str">
            <v>5483 ЭКСТРА Папа может с/к в/у 1/250 8шт.   ОСТАНКИНО</v>
          </cell>
          <cell r="D142">
            <v>737</v>
          </cell>
          <cell r="F142">
            <v>740</v>
          </cell>
        </row>
        <row r="143">
          <cell r="A143" t="str">
            <v>5544 Сервелат Финский в/к в/у_45с НОВАЯ ОСТАНКИНО</v>
          </cell>
          <cell r="D143">
            <v>1017.1420000000001</v>
          </cell>
          <cell r="F143">
            <v>1019.1420000000001</v>
          </cell>
        </row>
        <row r="144">
          <cell r="A144" t="str">
            <v>5679 САЛЯМИ ИТАЛЬЯНСКАЯ с/к в/у 1/150_60с ОСТАНКИНО</v>
          </cell>
          <cell r="D144">
            <v>252</v>
          </cell>
          <cell r="F144">
            <v>252</v>
          </cell>
        </row>
        <row r="145">
          <cell r="A145" t="str">
            <v>5682 САЛЯМИ МЕЛКОЗЕРНЕНАЯ с/к в/у 1/120_60с   ОСТАНКИНО</v>
          </cell>
          <cell r="D145">
            <v>1779</v>
          </cell>
          <cell r="F145">
            <v>1787</v>
          </cell>
        </row>
        <row r="146">
          <cell r="A146" t="str">
            <v>5706 АРОМАТНАЯ Папа может с/к в/у 1/250 8шт.  ОСТАНКИНО</v>
          </cell>
          <cell r="D146">
            <v>75</v>
          </cell>
          <cell r="F146">
            <v>75</v>
          </cell>
        </row>
        <row r="147">
          <cell r="A147" t="str">
            <v>5708 ПОСОЛЬСКАЯ Папа может с/к в/у ОСТАНКИНО</v>
          </cell>
          <cell r="D147">
            <v>35.299999999999997</v>
          </cell>
          <cell r="F147">
            <v>35.299999999999997</v>
          </cell>
        </row>
        <row r="148">
          <cell r="A148" t="str">
            <v>5851 ЭКСТРА Папа может вар п/о   ОСТАНКИНО</v>
          </cell>
          <cell r="D148">
            <v>210.9</v>
          </cell>
          <cell r="F148">
            <v>210.9</v>
          </cell>
        </row>
        <row r="149">
          <cell r="A149" t="str">
            <v>5931 ОХОТНИЧЬЯ Папа может с/к в/у 1/220 8шт.   ОСТАНКИНО</v>
          </cell>
          <cell r="D149">
            <v>1146</v>
          </cell>
          <cell r="F149">
            <v>1159</v>
          </cell>
        </row>
        <row r="150">
          <cell r="A150" t="str">
            <v>5992 ВРЕМЯ ОКРОШКИ Папа может вар п/о 0.4кг   ОСТАНКИНО</v>
          </cell>
          <cell r="D150">
            <v>91</v>
          </cell>
          <cell r="F150">
            <v>91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6220 ГОВЯЖЬЯ Папа может вар п/о  ОСТАНКИНО</v>
          </cell>
          <cell r="D152">
            <v>7.8</v>
          </cell>
          <cell r="F152">
            <v>7.8</v>
          </cell>
        </row>
        <row r="153">
          <cell r="A153" t="str">
            <v>6221 НЕАПОЛИТАНСКИЙ ДУЭТ с/к с/н мгс 1/90  ОСТАНКИНО</v>
          </cell>
          <cell r="D153">
            <v>492</v>
          </cell>
          <cell r="F153">
            <v>496</v>
          </cell>
        </row>
        <row r="154">
          <cell r="A154" t="str">
            <v>6228 МЯСНОЕ АССОРТИ к/з с/н мгс 1/90 10шт.  ОСТАНКИНО</v>
          </cell>
          <cell r="D154">
            <v>331</v>
          </cell>
          <cell r="F154">
            <v>331</v>
          </cell>
        </row>
        <row r="155">
          <cell r="A155" t="str">
            <v>6247 ДОМАШНЯЯ Папа может вар п/о 0,4кг 8шт.  ОСТАНКИНО</v>
          </cell>
          <cell r="D155">
            <v>127</v>
          </cell>
          <cell r="F155">
            <v>127</v>
          </cell>
        </row>
        <row r="156">
          <cell r="A156" t="str">
            <v>6268 ГОВЯЖЬЯ Папа может вар п/о 0,4кг 8 шт.  ОСТАНКИНО</v>
          </cell>
          <cell r="D156">
            <v>728</v>
          </cell>
          <cell r="F156">
            <v>733</v>
          </cell>
        </row>
        <row r="157">
          <cell r="A157" t="str">
            <v>6279 КОРЕЙКА ПО-ОСТ.к/в в/с с/н в/у 1/150_45с  ОСТАНКИНО</v>
          </cell>
          <cell r="D157">
            <v>475</v>
          </cell>
          <cell r="F157">
            <v>480</v>
          </cell>
        </row>
        <row r="158">
          <cell r="A158" t="str">
            <v>6303 МЯСНЫЕ Папа может сос п/о мгс 1.5*3  ОСТАНКИНО</v>
          </cell>
          <cell r="D158">
            <v>456</v>
          </cell>
          <cell r="F158">
            <v>456</v>
          </cell>
        </row>
        <row r="159">
          <cell r="A159" t="str">
            <v>6324 ДОКТОРСКАЯ ГОСТ вар п/о 0.4кг 8шт.  ОСТАНКИНО</v>
          </cell>
          <cell r="D159">
            <v>77</v>
          </cell>
          <cell r="F159">
            <v>77</v>
          </cell>
        </row>
        <row r="160">
          <cell r="A160" t="str">
            <v>6325 ДОКТОРСКАЯ ПРЕМИУМ вар п/о 0.4кг 8шт.  ОСТАНКИНО</v>
          </cell>
          <cell r="D160">
            <v>1431</v>
          </cell>
          <cell r="F160">
            <v>1434</v>
          </cell>
        </row>
        <row r="161">
          <cell r="A161" t="str">
            <v>6333 МЯСНАЯ Папа может вар п/о 0.4кг 8шт.  ОСТАНКИНО</v>
          </cell>
          <cell r="D161">
            <v>3901</v>
          </cell>
          <cell r="F161">
            <v>3916</v>
          </cell>
        </row>
        <row r="162">
          <cell r="A162" t="str">
            <v>6340 ДОМАШНИЙ РЕЦЕПТ Коровино 0.5кг 8шт.  ОСТАНКИНО</v>
          </cell>
          <cell r="D162">
            <v>277</v>
          </cell>
          <cell r="F162">
            <v>278</v>
          </cell>
        </row>
        <row r="163">
          <cell r="A163" t="str">
            <v>6353 ЭКСТРА Папа может вар п/о 0.4кг 8шт.  ОСТАНКИНО</v>
          </cell>
          <cell r="D163">
            <v>1366</v>
          </cell>
          <cell r="F163">
            <v>1369</v>
          </cell>
        </row>
        <row r="164">
          <cell r="A164" t="str">
            <v>6392 ФИЛЕЙНАЯ Папа может вар п/о 0.4кг. ОСТАНКИНО</v>
          </cell>
          <cell r="D164">
            <v>3027</v>
          </cell>
          <cell r="F164">
            <v>3032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129</v>
          </cell>
          <cell r="F166">
            <v>129</v>
          </cell>
        </row>
        <row r="167">
          <cell r="A167" t="str">
            <v>6453 ЭКСТРА Папа может с/к с/н в/у 1/100 14шт.   ОСТАНКИНО</v>
          </cell>
          <cell r="D167">
            <v>1834</v>
          </cell>
          <cell r="F167">
            <v>1843</v>
          </cell>
        </row>
        <row r="168">
          <cell r="A168" t="str">
            <v>6454 АРОМАТНАЯ с/к с/н в/у 1/100 10шт.  ОСТАНКИНО</v>
          </cell>
          <cell r="D168">
            <v>1531</v>
          </cell>
          <cell r="F168">
            <v>1542</v>
          </cell>
        </row>
        <row r="169">
          <cell r="A169" t="str">
            <v>6459 СЕРВЕЛАТ ШВЕЙЦАРСК. в/к с/н в/у 1/100*10  ОСТАНКИНО</v>
          </cell>
          <cell r="D169">
            <v>936</v>
          </cell>
          <cell r="F169">
            <v>939</v>
          </cell>
        </row>
        <row r="170">
          <cell r="A170" t="str">
            <v>6470 ВЕТЧ.МРАМОРНАЯ в/у_45с  ОСТАНКИНО</v>
          </cell>
          <cell r="D170">
            <v>34</v>
          </cell>
          <cell r="F170">
            <v>34</v>
          </cell>
        </row>
        <row r="171">
          <cell r="A171" t="str">
            <v>6495 ВЕТЧ.МРАМОРНАЯ в/у срез 0.3кг 6шт_45с  ОСТАНКИНО</v>
          </cell>
          <cell r="D171">
            <v>358</v>
          </cell>
          <cell r="F171">
            <v>358</v>
          </cell>
        </row>
        <row r="172">
          <cell r="A172" t="str">
            <v>6527 ШПИКАЧКИ СОЧНЫЕ ПМ сар б/о мгс 1*3 45с ОСТАНКИНО</v>
          </cell>
          <cell r="D172">
            <v>326.39999999999998</v>
          </cell>
          <cell r="F172">
            <v>330.53500000000003</v>
          </cell>
        </row>
        <row r="173">
          <cell r="A173" t="str">
            <v>6528 ШПИКАЧКИ СОЧНЫЕ ПМ сар б/о мгс 0.4кг 45с  ОСТАНКИНО</v>
          </cell>
          <cell r="D173">
            <v>84</v>
          </cell>
          <cell r="F173">
            <v>84</v>
          </cell>
        </row>
        <row r="174">
          <cell r="A174" t="str">
            <v>6586 МРАМОРНАЯ И БАЛЫКОВАЯ в/к с/н мгс 1/90 ОСТАНКИНО</v>
          </cell>
          <cell r="D174">
            <v>22</v>
          </cell>
          <cell r="F174">
            <v>22</v>
          </cell>
        </row>
        <row r="175">
          <cell r="A175" t="str">
            <v>6609 С ГОВЯДИНОЙ ПМ сар б/о мгс 0.4кг_45с ОСТАНКИНО</v>
          </cell>
          <cell r="D175">
            <v>42</v>
          </cell>
          <cell r="F175">
            <v>42</v>
          </cell>
        </row>
        <row r="176">
          <cell r="A176" t="str">
            <v>6616 МОЛОЧНЫЕ КЛАССИЧЕСКИЕ сос п/о в/у 0.3кг  ОСТАНКИНО</v>
          </cell>
          <cell r="D176">
            <v>2155</v>
          </cell>
          <cell r="F176">
            <v>2163</v>
          </cell>
        </row>
        <row r="177">
          <cell r="A177" t="str">
            <v>6697 СЕРВЕЛАТ ФИНСКИЙ ПМ в/к в/у 0,35кг 8шт.  ОСТАНКИНО</v>
          </cell>
          <cell r="D177">
            <v>4305</v>
          </cell>
          <cell r="F177">
            <v>4313</v>
          </cell>
        </row>
        <row r="178">
          <cell r="A178" t="str">
            <v>6713 СОЧНЫЙ ГРИЛЬ ПМ сос п/о мгс 0.41кг 8шт.  ОСТАНКИНО</v>
          </cell>
          <cell r="D178">
            <v>1609</v>
          </cell>
          <cell r="F178">
            <v>1610</v>
          </cell>
        </row>
        <row r="179">
          <cell r="A179" t="str">
            <v>6724 МОЛОЧНЫЕ ПМ сос п/о мгс 0.41кг 10шт.  ОСТАНКИНО</v>
          </cell>
          <cell r="D179">
            <v>596</v>
          </cell>
          <cell r="F179">
            <v>598</v>
          </cell>
        </row>
        <row r="180">
          <cell r="A180" t="str">
            <v>6765 РУБЛЕНЫЕ сос ц/о мгс 0.36кг 6шт.  ОСТАНКИНО</v>
          </cell>
          <cell r="D180">
            <v>395</v>
          </cell>
          <cell r="F180">
            <v>395</v>
          </cell>
        </row>
        <row r="181">
          <cell r="A181" t="str">
            <v>6785 ВЕНСКАЯ САЛЯМИ п/к в/у 0.33кг 8шт.  ОСТАНКИНО</v>
          </cell>
          <cell r="D181">
            <v>148</v>
          </cell>
          <cell r="F181">
            <v>148</v>
          </cell>
        </row>
        <row r="182">
          <cell r="A182" t="str">
            <v>6787 СЕРВЕЛАТ КРЕМЛЕВСКИЙ в/к в/у 0,33кг 8шт.  ОСТАНКИНО</v>
          </cell>
          <cell r="D182">
            <v>148</v>
          </cell>
          <cell r="F182">
            <v>148</v>
          </cell>
        </row>
        <row r="183">
          <cell r="A183" t="str">
            <v>6793 БАЛЫКОВАЯ в/к в/у 0,33кг 8шт.  ОСТАНКИНО</v>
          </cell>
          <cell r="D183">
            <v>286</v>
          </cell>
          <cell r="F183">
            <v>286</v>
          </cell>
        </row>
        <row r="184">
          <cell r="A184" t="str">
            <v>6829 МОЛОЧНЫЕ КЛАССИЧЕСКИЕ сос п/о мгс 2*4_С  ОСТАНКИНО</v>
          </cell>
          <cell r="D184">
            <v>714.2</v>
          </cell>
          <cell r="F184">
            <v>714.2</v>
          </cell>
        </row>
        <row r="185">
          <cell r="A185" t="str">
            <v>6837 ФИЛЕЙНЫЕ Папа Может сос ц/о мгс 0.4кг  ОСТАНКИНО</v>
          </cell>
          <cell r="D185">
            <v>949</v>
          </cell>
          <cell r="F185">
            <v>950</v>
          </cell>
        </row>
        <row r="186">
          <cell r="A186" t="str">
            <v>6842 ДЫМОВИЦА ИЗ ОКОРОКА к/в мл/к в/у 0,3кг  ОСТАНКИНО</v>
          </cell>
          <cell r="D186">
            <v>126</v>
          </cell>
          <cell r="F186">
            <v>126</v>
          </cell>
        </row>
        <row r="187">
          <cell r="A187" t="str">
            <v>6861 ДОМАШНИЙ РЕЦЕПТ Коровино вар п/о  ОСТАНКИНО</v>
          </cell>
          <cell r="D187">
            <v>950.46799999999996</v>
          </cell>
          <cell r="F187">
            <v>954.46199999999999</v>
          </cell>
        </row>
        <row r="188">
          <cell r="A188" t="str">
            <v>6866 ВЕТЧ.НЕЖНАЯ Коровино п/о_Маяк  ОСТАНКИНО</v>
          </cell>
          <cell r="D188">
            <v>207.4</v>
          </cell>
          <cell r="F188">
            <v>207.4</v>
          </cell>
        </row>
        <row r="189">
          <cell r="A189" t="str">
            <v>7001 КЛАССИЧЕСКИЕ Папа может сар б/о мгс 1*3  ОСТАНКИНО</v>
          </cell>
          <cell r="D189">
            <v>224.5</v>
          </cell>
          <cell r="F189">
            <v>224.5</v>
          </cell>
        </row>
        <row r="190">
          <cell r="A190" t="str">
            <v>7040 С ИНДЕЙКОЙ ПМ сос ц/о в/у 1/270 8шт.  ОСТАНКИНО</v>
          </cell>
          <cell r="D190">
            <v>227</v>
          </cell>
          <cell r="F190">
            <v>227</v>
          </cell>
        </row>
        <row r="191">
          <cell r="A191" t="str">
            <v>7059 ШПИКАЧКИ СОЧНЫЕ С БЕК. п/о мгс 0.3кг_60с  ОСТАНКИНО</v>
          </cell>
          <cell r="D191">
            <v>343</v>
          </cell>
          <cell r="F191">
            <v>348</v>
          </cell>
        </row>
        <row r="192">
          <cell r="A192" t="str">
            <v>7066 СОЧНЫЕ ПМ сос п/о мгс 0.41кг 10шт_50с  ОСТАНКИНО</v>
          </cell>
          <cell r="D192">
            <v>7855</v>
          </cell>
          <cell r="F192">
            <v>7893</v>
          </cell>
        </row>
        <row r="193">
          <cell r="A193" t="str">
            <v>7070 СОЧНЫЕ ПМ сос п/о мгс 1.5*4_А_50с  ОСТАНКИНО</v>
          </cell>
          <cell r="D193">
            <v>3222.6970000000001</v>
          </cell>
          <cell r="F193">
            <v>3246.027</v>
          </cell>
        </row>
        <row r="194">
          <cell r="A194" t="str">
            <v>7073 МОЛОЧ.ПРЕМИУМ ПМ сос п/о в/у 1/350_50с  ОСТАНКИНО</v>
          </cell>
          <cell r="D194">
            <v>1498</v>
          </cell>
          <cell r="F194">
            <v>1516</v>
          </cell>
        </row>
        <row r="195">
          <cell r="A195" t="str">
            <v>7074 МОЛОЧ.ПРЕМИУМ ПМ сос п/о мгс 0.6кг_50с  ОСТАНКИНО</v>
          </cell>
          <cell r="D195">
            <v>57</v>
          </cell>
          <cell r="F195">
            <v>57</v>
          </cell>
        </row>
        <row r="196">
          <cell r="A196" t="str">
            <v>7075 МОЛОЧ.ПРЕМИУМ ПМ сос п/о мгс 1.5*4_О_50с  ОСТАНКИНО</v>
          </cell>
          <cell r="D196">
            <v>77</v>
          </cell>
          <cell r="F196">
            <v>77</v>
          </cell>
        </row>
        <row r="197">
          <cell r="A197" t="str">
            <v>7077 МЯСНЫЕ С ГОВЯД.ПМ сос п/о мгс 0.4кг_50с  ОСТАНКИНО</v>
          </cell>
          <cell r="D197">
            <v>1681</v>
          </cell>
          <cell r="F197">
            <v>1684</v>
          </cell>
        </row>
        <row r="198">
          <cell r="A198" t="str">
            <v>7080 СЛИВОЧНЫЕ ПМ сос п/о мгс 0.41кг 10шт. 50с  ОСТАНКИНО</v>
          </cell>
          <cell r="D198">
            <v>2965</v>
          </cell>
          <cell r="F198">
            <v>2967</v>
          </cell>
        </row>
        <row r="199">
          <cell r="A199" t="str">
            <v>7082 СЛИВОЧНЫЕ ПМ сос п/о мгс 1.5*4_50с  ОСТАНКИНО</v>
          </cell>
          <cell r="D199">
            <v>159.80000000000001</v>
          </cell>
          <cell r="F199">
            <v>161.30000000000001</v>
          </cell>
        </row>
        <row r="200">
          <cell r="A200" t="str">
            <v>7087 ШПИК С ЧЕСНОК.И ПЕРЦЕМ к/в в/у 0.3кг_50с  ОСТАНКИНО</v>
          </cell>
          <cell r="D200">
            <v>225</v>
          </cell>
          <cell r="F200">
            <v>231</v>
          </cell>
        </row>
        <row r="201">
          <cell r="A201" t="str">
            <v>7090 СВИНИНА ПО-ДОМ. к/в мл/к в/у 0.3кг_50с  ОСТАНКИНО</v>
          </cell>
          <cell r="D201">
            <v>534</v>
          </cell>
          <cell r="F201">
            <v>534</v>
          </cell>
        </row>
        <row r="202">
          <cell r="A202" t="str">
            <v>7092 БЕКОН Папа может с/к с/н в/у 1/140_50с  ОСТАНКИНО</v>
          </cell>
          <cell r="D202">
            <v>955</v>
          </cell>
          <cell r="F202">
            <v>966</v>
          </cell>
        </row>
        <row r="203">
          <cell r="A203" t="str">
            <v>7106 ТОСКАНО с/к с/н мгс 1/90 12шт.  ОСТАНКИНО</v>
          </cell>
          <cell r="D203">
            <v>32</v>
          </cell>
          <cell r="F203">
            <v>32</v>
          </cell>
        </row>
        <row r="204">
          <cell r="A204" t="str">
            <v>7107 САН-РЕМО с/в с/н мгс 1/90 12шт.  ОСТАНКИНО</v>
          </cell>
          <cell r="D204">
            <v>37</v>
          </cell>
          <cell r="F204">
            <v>37</v>
          </cell>
        </row>
        <row r="205">
          <cell r="A205" t="str">
            <v>7149 БАЛЫКОВАЯ Коровино п/к в/у 0.84кг_50с  ОСТАНКИНО</v>
          </cell>
          <cell r="D205">
            <v>47</v>
          </cell>
          <cell r="F205">
            <v>47</v>
          </cell>
        </row>
        <row r="206">
          <cell r="A206" t="str">
            <v>7154 СЕРВЕЛАТ ЗЕРНИСТЫЙ ПМ в/к в/у 0.35кг_50с  ОСТАНКИНО</v>
          </cell>
          <cell r="D206">
            <v>2792</v>
          </cell>
          <cell r="F206">
            <v>2799</v>
          </cell>
        </row>
        <row r="207">
          <cell r="A207" t="str">
            <v>7157 СЕРВЕЛАТ ЗЕРНИСНЫЙ ПМ в/к в/у_50с  ОСТАНКИНО</v>
          </cell>
          <cell r="D207">
            <v>82.6</v>
          </cell>
          <cell r="F207">
            <v>82.6</v>
          </cell>
        </row>
        <row r="208">
          <cell r="A208" t="str">
            <v>7166 СЕРВЕЛТ ОХОТНИЧИЙ ПМ в/к в/у_50с  ОСТАНКИНО</v>
          </cell>
          <cell r="D208">
            <v>505.50099999999998</v>
          </cell>
          <cell r="F208">
            <v>505.50099999999998</v>
          </cell>
        </row>
        <row r="209">
          <cell r="A209" t="str">
            <v>7169 СЕРВЕЛАТ ОХОТНИЧИЙ ПМ в/к в/у 0.35кг_50с  ОСТАНКИНО</v>
          </cell>
          <cell r="D209">
            <v>3140</v>
          </cell>
          <cell r="F209">
            <v>3151</v>
          </cell>
        </row>
        <row r="210">
          <cell r="A210" t="str">
            <v>7187 ГРУДИНКА ПРЕМИУМ к/в мл/к в/у 0,3кг_50с ОСТАНКИНО</v>
          </cell>
          <cell r="D210">
            <v>826</v>
          </cell>
          <cell r="F210">
            <v>826</v>
          </cell>
        </row>
        <row r="211">
          <cell r="A211" t="str">
            <v>7227 САЛЯМИ ФИНСКАЯ Папа может с/к в/у 1/180  ОСТАНКИНО</v>
          </cell>
          <cell r="D211">
            <v>20</v>
          </cell>
          <cell r="F211">
            <v>20</v>
          </cell>
        </row>
        <row r="212">
          <cell r="A212" t="str">
            <v>7231 КЛАССИЧЕСКАЯ ПМ вар п/о 0,3кг 8шт_209к ОСТАНКИНО</v>
          </cell>
          <cell r="D212">
            <v>1275</v>
          </cell>
          <cell r="F212">
            <v>1275</v>
          </cell>
        </row>
        <row r="213">
          <cell r="A213" t="str">
            <v>7232 БОЯNСКАЯ ПМ п/к в/у 0,28кг 8шт_209к ОСТАНКИНО</v>
          </cell>
          <cell r="D213">
            <v>1508</v>
          </cell>
          <cell r="F213">
            <v>1513</v>
          </cell>
        </row>
        <row r="214">
          <cell r="A214" t="str">
            <v>7235 ВЕТЧ.КЛАССИЧЕСКАЯ ПМ п/о 0,35кг 8шт_209к ОСТАНКИНО</v>
          </cell>
          <cell r="D214">
            <v>82</v>
          </cell>
          <cell r="F214">
            <v>82</v>
          </cell>
        </row>
        <row r="215">
          <cell r="A215" t="str">
            <v>7236 СЕРВЕЛАТ КАРЕЛЬСКИЙ в/к в/у 0,28кг_209к ОСТАНКИНО</v>
          </cell>
          <cell r="D215">
            <v>3688</v>
          </cell>
          <cell r="F215">
            <v>3700</v>
          </cell>
        </row>
        <row r="216">
          <cell r="A216" t="str">
            <v>7241 САЛЯМИ Папа может п/к в/у 0,28кг_209к ОСТАНКИНО</v>
          </cell>
          <cell r="D216">
            <v>1021</v>
          </cell>
          <cell r="F216">
            <v>1023</v>
          </cell>
        </row>
        <row r="217">
          <cell r="A217" t="str">
            <v>7245 ВЕТЧ.ФИЛЕЙНАЯ ПМ п/о 0,4кг 8шт ОСТАНКИНО</v>
          </cell>
          <cell r="D217">
            <v>46</v>
          </cell>
          <cell r="F217">
            <v>46</v>
          </cell>
        </row>
        <row r="218">
          <cell r="A218" t="str">
            <v>7271 МЯСНЫЕ С ГОВЯДИНОЙ ПМ сос п/о мгс 1.5*4 ВЕС  ОСТАНКИНО</v>
          </cell>
          <cell r="D218">
            <v>122.9</v>
          </cell>
          <cell r="F218">
            <v>122.9</v>
          </cell>
        </row>
        <row r="219">
          <cell r="A219" t="str">
            <v>7284 ДЛЯ ДЕТЕЙ сос п/о мгс 0,33кг 6шт  ОСТАНКИНО</v>
          </cell>
          <cell r="D219">
            <v>143</v>
          </cell>
          <cell r="F219">
            <v>143</v>
          </cell>
        </row>
        <row r="220">
          <cell r="A220" t="str">
            <v>7332 БОЯРСКАЯ ПМ п/к в/у 0.28кг_СНГ  ОСТАНКИНО</v>
          </cell>
          <cell r="D220">
            <v>133</v>
          </cell>
          <cell r="F220">
            <v>133</v>
          </cell>
        </row>
        <row r="221">
          <cell r="A221" t="str">
            <v>7333 СЕРВЕЛАТ ОХОТНИЧИЙ ПМ в/к в/у 0.28кг_СНГ  ОСТАНКИНО</v>
          </cell>
          <cell r="D221">
            <v>156</v>
          </cell>
          <cell r="F221">
            <v>156</v>
          </cell>
        </row>
        <row r="222">
          <cell r="A222" t="str">
            <v>7343 СЕЙЧАС СЕЗОН ПМ вар п/о 0,4кг  ОСТАНКИНО</v>
          </cell>
          <cell r="D222">
            <v>1289</v>
          </cell>
          <cell r="F222">
            <v>1289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226</v>
          </cell>
          <cell r="F223">
            <v>226</v>
          </cell>
        </row>
        <row r="224">
          <cell r="A224" t="str">
            <v>8391 Сыр творожный с зеленью 60% Папа может 140 гр.  ОСТАНКИНО</v>
          </cell>
          <cell r="D224">
            <v>83</v>
          </cell>
          <cell r="F224">
            <v>83</v>
          </cell>
        </row>
        <row r="225">
          <cell r="A225" t="str">
            <v>8398 Сыр ПАПА МОЖЕТ "Тильзитер" 45% 180 г  ОСТАНКИНО</v>
          </cell>
          <cell r="D225">
            <v>364</v>
          </cell>
          <cell r="F225">
            <v>364</v>
          </cell>
        </row>
        <row r="226">
          <cell r="A226" t="str">
            <v>8411 Сыр ПАПА МОЖЕТ "Гауда Голд" 45% 180 г  ОСТАНКИНО</v>
          </cell>
          <cell r="D226">
            <v>274</v>
          </cell>
          <cell r="F226">
            <v>274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788</v>
          </cell>
          <cell r="F227">
            <v>788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44</v>
          </cell>
          <cell r="F228">
            <v>44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33</v>
          </cell>
        </row>
        <row r="230">
          <cell r="A230" t="str">
            <v>8452 Сыр колбасный копченый Папа Может 400 гр  ОСТАНКИНО</v>
          </cell>
          <cell r="D230">
            <v>21</v>
          </cell>
          <cell r="F230">
            <v>21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684</v>
          </cell>
          <cell r="F231">
            <v>684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8</v>
          </cell>
          <cell r="F232">
            <v>8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21</v>
          </cell>
          <cell r="F233">
            <v>21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98</v>
          </cell>
          <cell r="F234">
            <v>98</v>
          </cell>
        </row>
        <row r="235">
          <cell r="A235" t="str">
            <v>8831 Сыр ПАПА МОЖЕТ "Министерский" 180гр, 45 %  ОСТАНКИНО</v>
          </cell>
          <cell r="D235">
            <v>84</v>
          </cell>
          <cell r="F235">
            <v>84</v>
          </cell>
        </row>
        <row r="236">
          <cell r="A236" t="str">
            <v>8855 Сыр ПАПА МОЖЕТ "Папин завтрак" 180гр, 45 %  ОСТАНКИНО</v>
          </cell>
          <cell r="D236">
            <v>36</v>
          </cell>
          <cell r="F236">
            <v>36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115</v>
          </cell>
          <cell r="F237">
            <v>115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168</v>
          </cell>
          <cell r="F238">
            <v>173</v>
          </cell>
        </row>
        <row r="239">
          <cell r="A239" t="str">
            <v>Балыковая с/к 200 гр. срез "Эликатессе" термоформ.пак.  СПК</v>
          </cell>
          <cell r="D239">
            <v>104</v>
          </cell>
          <cell r="F239">
            <v>104</v>
          </cell>
        </row>
        <row r="240">
          <cell r="A240" t="str">
            <v>БОНУС МОЛОЧНЫЕ КЛАССИЧЕСКИЕ сос п/о в/у 0.3кг (6084)  ОСТАНКИНО</v>
          </cell>
          <cell r="D240">
            <v>55</v>
          </cell>
          <cell r="F240">
            <v>55</v>
          </cell>
        </row>
        <row r="241">
          <cell r="A241" t="str">
            <v>БОНУС МОЛОЧНЫЕ КЛАССИЧЕСКИЕ сос п/о мгс 2*4_С (4980)  ОСТАНКИНО</v>
          </cell>
          <cell r="D241">
            <v>14</v>
          </cell>
          <cell r="F241">
            <v>14</v>
          </cell>
        </row>
        <row r="242">
          <cell r="A242" t="str">
            <v>БОНУС СОЧНЫЕ Папа может сос п/о мгс 1.5*4 (6954)  ОСТАНКИНО</v>
          </cell>
          <cell r="D242">
            <v>302</v>
          </cell>
          <cell r="F242">
            <v>302</v>
          </cell>
        </row>
        <row r="243">
          <cell r="A243" t="str">
            <v>БОНУС СОЧНЫЕ сос п/о мгс 0.41кг_UZ (6087)  ОСТАНКИНО</v>
          </cell>
          <cell r="D243">
            <v>186</v>
          </cell>
          <cell r="F243">
            <v>187</v>
          </cell>
        </row>
        <row r="244">
          <cell r="A244" t="str">
            <v>Бутербродная вареная 0,47 кг шт.  СПК</v>
          </cell>
          <cell r="D244">
            <v>60</v>
          </cell>
          <cell r="F244">
            <v>64</v>
          </cell>
        </row>
        <row r="245">
          <cell r="A245" t="str">
            <v>Вацлавская п/к (черева) 390 гр.шт. термоус.пак  СПК</v>
          </cell>
          <cell r="D245">
            <v>82</v>
          </cell>
          <cell r="F245">
            <v>82</v>
          </cell>
        </row>
        <row r="246">
          <cell r="A246" t="str">
            <v>Ветчина Альтаирская Столовая (для ХОРЕКА)  СПК</v>
          </cell>
          <cell r="D246">
            <v>5</v>
          </cell>
          <cell r="F246">
            <v>5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4</v>
          </cell>
          <cell r="F247">
            <v>321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10</v>
          </cell>
          <cell r="F248">
            <v>490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1207</v>
          </cell>
          <cell r="F249">
            <v>3059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865</v>
          </cell>
          <cell r="F250">
            <v>2481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374</v>
          </cell>
        </row>
        <row r="252">
          <cell r="A252" t="str">
            <v>Гуцульская с/к "КолбасГрад" 160 гр.шт. термоус. пак  СПК</v>
          </cell>
          <cell r="D252">
            <v>120</v>
          </cell>
          <cell r="F252">
            <v>120</v>
          </cell>
        </row>
        <row r="253">
          <cell r="A253" t="str">
            <v>Дельгаро с/в "Эликатессе" 140 гр.шт.  СПК</v>
          </cell>
          <cell r="D253">
            <v>70</v>
          </cell>
          <cell r="F253">
            <v>70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148</v>
          </cell>
          <cell r="F254">
            <v>150</v>
          </cell>
        </row>
        <row r="255">
          <cell r="A255" t="str">
            <v>Докторская вареная в/с 0,47 кг шт.  СПК</v>
          </cell>
          <cell r="D255">
            <v>46</v>
          </cell>
          <cell r="F255">
            <v>46</v>
          </cell>
        </row>
        <row r="256">
          <cell r="A256" t="str">
            <v>Докторская вареная вес. (белк.об.) термоус.пак.  СПК</v>
          </cell>
          <cell r="D256">
            <v>43</v>
          </cell>
          <cell r="F256">
            <v>43</v>
          </cell>
        </row>
        <row r="257">
          <cell r="A257" t="str">
            <v>Докторская вареная термоус.пак. "Высокий вкус"  СПК</v>
          </cell>
          <cell r="D257">
            <v>20</v>
          </cell>
          <cell r="F257">
            <v>22.021000000000001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216</v>
          </cell>
        </row>
        <row r="260">
          <cell r="A260" t="str">
            <v>ЖАР-ладушки с яблоком и грушей ТМ Стародворье 0,2 кг. ПОКОМ</v>
          </cell>
          <cell r="F260">
            <v>13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D261">
            <v>4</v>
          </cell>
          <cell r="F261">
            <v>340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1482</v>
          </cell>
          <cell r="F262">
            <v>1482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1347</v>
          </cell>
          <cell r="F263">
            <v>1347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181.3</v>
          </cell>
          <cell r="F264">
            <v>181.3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61.7</v>
          </cell>
          <cell r="F265">
            <v>61.7</v>
          </cell>
        </row>
        <row r="266">
          <cell r="A266" t="str">
            <v>Карбонад Юбилейный термоус.пак.  СПК</v>
          </cell>
          <cell r="D266">
            <v>4.5</v>
          </cell>
          <cell r="F266">
            <v>4.5</v>
          </cell>
        </row>
        <row r="267">
          <cell r="A267" t="str">
            <v>Классическая вареная 400 гр.шт.  СПК</v>
          </cell>
          <cell r="D267">
            <v>41</v>
          </cell>
          <cell r="F267">
            <v>41</v>
          </cell>
        </row>
        <row r="268">
          <cell r="A268" t="str">
            <v>Классическая с/к 80 гр.шт.нар. (лоток с ср.защ.атм.)  СПК</v>
          </cell>
          <cell r="D268">
            <v>150</v>
          </cell>
          <cell r="F268">
            <v>150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41</v>
          </cell>
          <cell r="F269">
            <v>41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617</v>
          </cell>
          <cell r="F270">
            <v>617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649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159</v>
          </cell>
          <cell r="F272">
            <v>159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9</v>
          </cell>
          <cell r="F273">
            <v>671</v>
          </cell>
        </row>
        <row r="274">
          <cell r="A274" t="str">
            <v>Круггетсы сочные ТМ Горячая штучка ТС Круггетсы флоу-пак 0,2 кг.  ПОКОМ</v>
          </cell>
          <cell r="D274">
            <v>608</v>
          </cell>
          <cell r="F274">
            <v>1452</v>
          </cell>
        </row>
        <row r="275">
          <cell r="A275" t="str">
            <v>Ла Фаворте с/в "Эликатессе" 140 гр.шт.  СПК</v>
          </cell>
          <cell r="D275">
            <v>106</v>
          </cell>
          <cell r="F275">
            <v>106</v>
          </cell>
        </row>
        <row r="276">
          <cell r="A276" t="str">
            <v>Ливерная Печеночная "Просто выгодно" 0,3 кг.шт.  СПК</v>
          </cell>
          <cell r="D276">
            <v>40</v>
          </cell>
          <cell r="F276">
            <v>40</v>
          </cell>
        </row>
        <row r="277">
          <cell r="A277" t="str">
            <v>Ливерная Печеночная 250 гр.шт.  СПК</v>
          </cell>
          <cell r="D277">
            <v>53</v>
          </cell>
          <cell r="F277">
            <v>53</v>
          </cell>
        </row>
        <row r="278">
          <cell r="A278" t="str">
            <v>Любительская вареная термоус.пак. "Высокий вкус"  СПК</v>
          </cell>
          <cell r="D278">
            <v>75.599999999999994</v>
          </cell>
          <cell r="F278">
            <v>75.599999999999994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206.2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156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729</v>
          </cell>
          <cell r="F282">
            <v>3061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190</v>
          </cell>
          <cell r="F283">
            <v>1723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487</v>
          </cell>
          <cell r="F284">
            <v>2334</v>
          </cell>
        </row>
        <row r="285">
          <cell r="A285" t="str">
            <v>Наггетсы с куриным филе и сыром ТМ Вязанка 0,25 кг ПОКОМ</v>
          </cell>
          <cell r="D285">
            <v>847</v>
          </cell>
          <cell r="F285">
            <v>2440</v>
          </cell>
        </row>
        <row r="286">
          <cell r="A286" t="str">
            <v>Наггетсы Хрустящие ТМ Зареченские. ВЕС ПОКОМ</v>
          </cell>
          <cell r="F286">
            <v>1828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564</v>
          </cell>
        </row>
        <row r="288">
          <cell r="A288" t="str">
            <v>Оригинальная с перцем с/к  СПК</v>
          </cell>
          <cell r="D288">
            <v>109.45</v>
          </cell>
          <cell r="F288">
            <v>109.45</v>
          </cell>
        </row>
        <row r="289">
          <cell r="A289" t="str">
            <v>Паштет печеночный 140 гр.шт.  СПК</v>
          </cell>
          <cell r="D289">
            <v>31</v>
          </cell>
          <cell r="F289">
            <v>31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30</v>
          </cell>
          <cell r="F290">
            <v>354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6</v>
          </cell>
          <cell r="F291">
            <v>184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F292">
            <v>708</v>
          </cell>
        </row>
        <row r="293">
          <cell r="A293" t="str">
            <v>Пельмени Бигбули с мясом ТМ Горячая штучка. флоу-пак сфера 0,4 кг. ПОКОМ</v>
          </cell>
          <cell r="F293">
            <v>154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705</v>
          </cell>
          <cell r="F294">
            <v>1519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6</v>
          </cell>
          <cell r="F295">
            <v>1407</v>
          </cell>
        </row>
        <row r="296">
          <cell r="A296" t="str">
            <v>Пельмени Бульмени мини с мясом и оливковым маслом 0,7 кг ТМ Горячая штучка  ПОКОМ</v>
          </cell>
          <cell r="D296">
            <v>2</v>
          </cell>
          <cell r="F296">
            <v>851</v>
          </cell>
        </row>
        <row r="297">
          <cell r="A297" t="str">
            <v>Пельмени Бульмени Нейробуст с мясом ТМ Горячая штучка ТС Бульмени ГШ сфера флоу-пак 0,6 кг.  ПОКОМ</v>
          </cell>
          <cell r="F297">
            <v>127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2306</v>
          </cell>
        </row>
        <row r="299">
          <cell r="A299" t="str">
            <v>Пельмени Бульмени с говядиной и свининой СЕВЕРНАЯ КОЛЛЕКЦИЯ 0,7кг ТМ Горячая штучка сфера  ПОКОМ</v>
          </cell>
          <cell r="F299">
            <v>1731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7</v>
          </cell>
          <cell r="F300">
            <v>875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982</v>
          </cell>
          <cell r="F301">
            <v>3163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D302">
            <v>5</v>
          </cell>
          <cell r="F302">
            <v>1177</v>
          </cell>
        </row>
        <row r="303">
          <cell r="A303" t="str">
            <v>Пельмени Бульмени со сливочным маслом ТМ Горячая штучка.флоу-пак сфера 0,7 кг. ПОКОМ</v>
          </cell>
          <cell r="D303">
            <v>1411</v>
          </cell>
          <cell r="F303">
            <v>3520</v>
          </cell>
        </row>
        <row r="304">
          <cell r="A304" t="str">
            <v>Пельмени Бульмени хрустящие с мясом 0,22 кг ТМ Горячая штучка  ПОКОМ</v>
          </cell>
          <cell r="D304">
            <v>24</v>
          </cell>
          <cell r="F304">
            <v>203</v>
          </cell>
        </row>
        <row r="305">
          <cell r="A305" t="str">
            <v>Пельмени Добросельские со свининой и говядиной ТМ Стародворье флоу-пак клас. форма 0,65 кг.  ПОКОМ</v>
          </cell>
          <cell r="F305">
            <v>141</v>
          </cell>
        </row>
        <row r="306">
          <cell r="A306" t="str">
            <v>Пельмени Зареченские сфера 5 кг.  ПОКОМ</v>
          </cell>
          <cell r="F306">
            <v>10</v>
          </cell>
        </row>
        <row r="307">
          <cell r="A307" t="str">
            <v>Пельмени Медвежьи ушки с фермерскими сливками 0,7кг  ПОКОМ</v>
          </cell>
          <cell r="F307">
            <v>1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F308">
            <v>1</v>
          </cell>
        </row>
        <row r="309">
          <cell r="A309" t="str">
            <v>Пельмени Мясные с говядиной ТМ Стародворье сфера флоу-пак 1 кг  ПОКОМ</v>
          </cell>
          <cell r="F309">
            <v>544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6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421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10</v>
          </cell>
          <cell r="F312">
            <v>430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5</v>
          </cell>
          <cell r="F313">
            <v>996</v>
          </cell>
        </row>
        <row r="314">
          <cell r="A314" t="str">
            <v>Пельмени Сочные сфера 0,8 кг ТМ Стародворье  ПОКОМ</v>
          </cell>
          <cell r="F314">
            <v>59</v>
          </cell>
        </row>
        <row r="315">
          <cell r="A315" t="str">
            <v>Пирожки с мясом 3,7кг ВЕС ТМ Зареченские  ПОКОМ</v>
          </cell>
          <cell r="F315">
            <v>140.61099999999999</v>
          </cell>
        </row>
        <row r="316">
          <cell r="A316" t="str">
            <v>Ричеза с/к 230 гр.шт.  СПК</v>
          </cell>
          <cell r="D316">
            <v>97</v>
          </cell>
          <cell r="F316">
            <v>97</v>
          </cell>
        </row>
        <row r="317">
          <cell r="A317" t="str">
            <v>Сальчетти с/к 230 гр.шт.  СПК</v>
          </cell>
          <cell r="D317">
            <v>155</v>
          </cell>
          <cell r="F317">
            <v>155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142</v>
          </cell>
          <cell r="F318">
            <v>142</v>
          </cell>
        </row>
        <row r="319">
          <cell r="A319" t="str">
            <v>Салями с/к 100 гр.шт.нар. (лоток с ср.защ.атм.)  СПК</v>
          </cell>
          <cell r="D319">
            <v>144</v>
          </cell>
          <cell r="F319">
            <v>154</v>
          </cell>
        </row>
        <row r="320">
          <cell r="A320" t="str">
            <v>Салями Трюфель с/в "Эликатессе" 0,16 кг.шт.  СПК</v>
          </cell>
          <cell r="D320">
            <v>115</v>
          </cell>
          <cell r="F320">
            <v>115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84.8</v>
          </cell>
          <cell r="F321">
            <v>84.8</v>
          </cell>
        </row>
        <row r="322">
          <cell r="A322" t="str">
            <v>Сардельки Докторские (черева) 400 гр.шт. (лоток с ср.защ.атм.) "Высокий вкус"  СПК</v>
          </cell>
          <cell r="D322">
            <v>1</v>
          </cell>
          <cell r="F322">
            <v>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26</v>
          </cell>
          <cell r="F323">
            <v>26</v>
          </cell>
        </row>
        <row r="324">
          <cell r="A324" t="str">
            <v>Сардельки Необыкновенные (черева) 400 гр.шт. (лоток с ср.защ.атм.)  СПК</v>
          </cell>
          <cell r="D324">
            <v>26</v>
          </cell>
          <cell r="F324">
            <v>26</v>
          </cell>
        </row>
        <row r="325">
          <cell r="A325" t="str">
            <v>Семейная с чесночком Экстра вареная  СПК</v>
          </cell>
          <cell r="D325">
            <v>6</v>
          </cell>
          <cell r="F325">
            <v>6</v>
          </cell>
        </row>
        <row r="326">
          <cell r="A326" t="str">
            <v>Сервелат Европейский в/к, в/с 0,38 кг.шт.термофор.пак  СПК</v>
          </cell>
          <cell r="D326">
            <v>59</v>
          </cell>
          <cell r="F326">
            <v>59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45</v>
          </cell>
          <cell r="F327">
            <v>47</v>
          </cell>
        </row>
        <row r="328">
          <cell r="A328" t="str">
            <v>Сервелат Финский в/к 0,38 кг.шт. термофор.пак.  СПК</v>
          </cell>
          <cell r="D328">
            <v>59</v>
          </cell>
          <cell r="F328">
            <v>59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120</v>
          </cell>
          <cell r="F329">
            <v>130</v>
          </cell>
        </row>
        <row r="330">
          <cell r="A330" t="str">
            <v>Сервелат Фирменный в/к 250 гр.шт. термоформ.пак.  СПК</v>
          </cell>
          <cell r="D330">
            <v>15</v>
          </cell>
          <cell r="F330">
            <v>15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95</v>
          </cell>
          <cell r="F331">
            <v>105</v>
          </cell>
        </row>
        <row r="332">
          <cell r="A332" t="str">
            <v>Сибирская особая с/к 0,235 кг шт.  СПК</v>
          </cell>
          <cell r="D332">
            <v>230</v>
          </cell>
          <cell r="F332">
            <v>230</v>
          </cell>
        </row>
        <row r="333">
          <cell r="A333" t="str">
            <v>Сосиски "Баварские" 0,36 кг.шт. вак.упак.  СПК</v>
          </cell>
          <cell r="D333">
            <v>15</v>
          </cell>
          <cell r="F333">
            <v>15</v>
          </cell>
        </row>
        <row r="334">
          <cell r="A334" t="str">
            <v>Сосиски "Молочные" 0,36 кг.шт. вак.упак.  СПК</v>
          </cell>
          <cell r="D334">
            <v>28</v>
          </cell>
          <cell r="F334">
            <v>28</v>
          </cell>
        </row>
        <row r="335">
          <cell r="A335" t="str">
            <v>Сосиски Классические (в ср.защ.атм.) СПК</v>
          </cell>
          <cell r="D335">
            <v>23</v>
          </cell>
          <cell r="F335">
            <v>23</v>
          </cell>
        </row>
        <row r="336">
          <cell r="A336" t="str">
            <v>Сосиски Мусульманские "Просто выгодно" (в ср.защ.атм.)  СПК</v>
          </cell>
          <cell r="D336">
            <v>19</v>
          </cell>
          <cell r="F336">
            <v>19</v>
          </cell>
        </row>
        <row r="337">
          <cell r="A337" t="str">
            <v>Сосиски Хот-дог подкопченные (лоток с ср.защ.атм.)  СПК</v>
          </cell>
          <cell r="D337">
            <v>7</v>
          </cell>
          <cell r="F337">
            <v>7</v>
          </cell>
        </row>
        <row r="338">
          <cell r="A338" t="str">
            <v>Сочный мегачебурек ТМ Зареченские ВЕС ПОКОМ</v>
          </cell>
          <cell r="D338">
            <v>8.1999999999999993</v>
          </cell>
          <cell r="F338">
            <v>156.97999999999999</v>
          </cell>
        </row>
        <row r="339">
          <cell r="A339" t="str">
            <v>Торо Неро с/в "Эликатессе" 140 гр.шт.  СПК</v>
          </cell>
          <cell r="D339">
            <v>52</v>
          </cell>
          <cell r="F339">
            <v>52</v>
          </cell>
        </row>
        <row r="340">
          <cell r="A340" t="str">
            <v>Утренняя вареная ВЕС СПК</v>
          </cell>
          <cell r="D340">
            <v>11</v>
          </cell>
          <cell r="F340">
            <v>11</v>
          </cell>
        </row>
        <row r="341">
          <cell r="A341" t="str">
            <v>Уши свиные копченые к пиву 0,15кг нар. д/ф шт.  СПК</v>
          </cell>
          <cell r="D341">
            <v>29</v>
          </cell>
          <cell r="F341">
            <v>29</v>
          </cell>
        </row>
        <row r="342">
          <cell r="A342" t="str">
            <v>Фестивальная пора с/к 100 гр.шт.нар. (лоток с ср.защ.атм.)  СПК</v>
          </cell>
          <cell r="D342">
            <v>122</v>
          </cell>
          <cell r="F342">
            <v>132</v>
          </cell>
        </row>
        <row r="343">
          <cell r="A343" t="str">
            <v>Фестивальная пора с/к 235 гр.шт.  СПК</v>
          </cell>
          <cell r="D343">
            <v>345</v>
          </cell>
          <cell r="F343">
            <v>345</v>
          </cell>
        </row>
        <row r="344">
          <cell r="A344" t="str">
            <v>Фестивальная пора с/к термоус.пак  СПК</v>
          </cell>
          <cell r="D344">
            <v>39.200000000000003</v>
          </cell>
          <cell r="F344">
            <v>39.200000000000003</v>
          </cell>
        </row>
        <row r="345">
          <cell r="A345" t="str">
            <v>Фирменная с/к 200 гр. срез "Эликатессе" термоформ.пак.  СПК</v>
          </cell>
          <cell r="D345">
            <v>104</v>
          </cell>
          <cell r="F345">
            <v>104</v>
          </cell>
        </row>
        <row r="346">
          <cell r="A346" t="str">
            <v>Фуэт с/в "Эликатессе" 160 гр.шт.  СПК</v>
          </cell>
          <cell r="D346">
            <v>103</v>
          </cell>
          <cell r="F346">
            <v>103</v>
          </cell>
        </row>
        <row r="347">
          <cell r="A347" t="str">
            <v>Хот-догстер ТМ Горячая штучка ТС Хот-Догстер флоу-пак 0,09 кг. ПОКОМ</v>
          </cell>
          <cell r="F347">
            <v>193</v>
          </cell>
        </row>
        <row r="348">
          <cell r="A348" t="str">
            <v>Хотстеры с сыром 0,25кг ТМ Горячая штучка  ПОКОМ</v>
          </cell>
          <cell r="D348">
            <v>1</v>
          </cell>
          <cell r="F348">
            <v>582</v>
          </cell>
        </row>
        <row r="349">
          <cell r="A349" t="str">
            <v>Хотстеры ТМ Горячая штучка ТС Хотстеры 0,25 кг зам  ПОКОМ</v>
          </cell>
          <cell r="D349">
            <v>523</v>
          </cell>
          <cell r="F349">
            <v>2799</v>
          </cell>
        </row>
        <row r="350">
          <cell r="A350" t="str">
            <v>Хрустящие крылышки острые к пиву ТМ Горячая штучка 0,3кг зам  ПОКОМ</v>
          </cell>
          <cell r="D350">
            <v>1</v>
          </cell>
          <cell r="F350">
            <v>666</v>
          </cell>
        </row>
        <row r="351">
          <cell r="A351" t="str">
            <v>Хрустящие крылышки ТМ Горячая штучка 0,3 кг зам  ПОКОМ</v>
          </cell>
          <cell r="D351">
            <v>1</v>
          </cell>
          <cell r="F351">
            <v>604</v>
          </cell>
        </row>
        <row r="352">
          <cell r="A352" t="str">
            <v>Чебупели Курочка гриль ТМ Горячая штучка, 0,3 кг зам  ПОКОМ</v>
          </cell>
          <cell r="D352">
            <v>5</v>
          </cell>
          <cell r="F352">
            <v>396</v>
          </cell>
        </row>
        <row r="353">
          <cell r="A353" t="str">
            <v>Чебупицца курочка по-итальянски Горячая штучка 0,25 кг зам  ПОКОМ</v>
          </cell>
          <cell r="D353">
            <v>1213</v>
          </cell>
          <cell r="F353">
            <v>3202</v>
          </cell>
        </row>
        <row r="354">
          <cell r="A354" t="str">
            <v>Чебупицца Маргарита 0,2кг ТМ Горячая штучка ТС Foodgital  ПОКОМ</v>
          </cell>
          <cell r="D354">
            <v>3</v>
          </cell>
          <cell r="F354">
            <v>330</v>
          </cell>
        </row>
        <row r="355">
          <cell r="A355" t="str">
            <v>Чебупицца Пепперони ТМ Горячая штучка ТС Чебупицца 0.25кг зам  ПОКОМ</v>
          </cell>
          <cell r="D355">
            <v>1663</v>
          </cell>
          <cell r="F355">
            <v>4977</v>
          </cell>
        </row>
        <row r="356">
          <cell r="A356" t="str">
            <v>Чебупицца со вкусом 4 сыра 0,2кг ТМ Горячая штучка ТС Foodgital  ПОКОМ</v>
          </cell>
          <cell r="D356">
            <v>2</v>
          </cell>
          <cell r="F356">
            <v>278</v>
          </cell>
        </row>
        <row r="357">
          <cell r="A357" t="str">
            <v>Чебуреки сочные ВЕС ТМ Зареченские  ПОКОМ</v>
          </cell>
          <cell r="F357">
            <v>1025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29.8</v>
          </cell>
          <cell r="F358">
            <v>29.8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37</v>
          </cell>
          <cell r="F359">
            <v>42</v>
          </cell>
        </row>
        <row r="360">
          <cell r="A360" t="str">
            <v>Юбилейная с/к 0,235 кг.шт.  СПК</v>
          </cell>
          <cell r="D360">
            <v>507</v>
          </cell>
          <cell r="F360">
            <v>507</v>
          </cell>
        </row>
        <row r="361">
          <cell r="A361" t="str">
            <v>Итого</v>
          </cell>
          <cell r="D361">
            <v>111685.577</v>
          </cell>
          <cell r="F361">
            <v>279377.01799999998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22.10.2025 - 22.10.2025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115.99299999999999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403.91800000000001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135.02000000000001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939.21600000000001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141.49600000000001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321.375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125.759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27.678000000000001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104.872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86.143000000000001</v>
          </cell>
        </row>
        <row r="29">
          <cell r="A29" t="str">
            <v xml:space="preserve"> 247  Сардельки Нежные, ВЕС.  ПОКОМ</v>
          </cell>
          <cell r="D29">
            <v>34.770000000000003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18.186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302.07600000000002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14.656000000000001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7.431</v>
          </cell>
        </row>
        <row r="34">
          <cell r="A34" t="str">
            <v xml:space="preserve"> 263  Шпикачки Стародворские, ВЕС.  ПОКОМ</v>
          </cell>
          <cell r="D34">
            <v>219.77199999999999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0.89700000000000002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-0.92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205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648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954</v>
          </cell>
        </row>
        <row r="41">
          <cell r="A41" t="str">
            <v xml:space="preserve"> 283  Сосиски Сочинки, ВЕС, ТМ Стародворье ПОКОМ</v>
          </cell>
          <cell r="D41">
            <v>242.66200000000001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37.451999999999998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148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20.265000000000001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95.034999999999997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457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215.46299999999999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176.21</v>
          </cell>
        </row>
        <row r="54">
          <cell r="A54" t="str">
            <v xml:space="preserve"> 316  Колбаса Нежная ТМ Зареченские ВЕС  ПОКОМ</v>
          </cell>
          <cell r="D54">
            <v>6.048</v>
          </cell>
        </row>
        <row r="55">
          <cell r="A55" t="str">
            <v xml:space="preserve"> 318  Сосиски Датские ТМ Зареченские, ВЕС  ПОКОМ</v>
          </cell>
          <cell r="D55">
            <v>1071.9939999999999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455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779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172.48699999999999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157</v>
          </cell>
        </row>
        <row r="63">
          <cell r="A63" t="str">
            <v xml:space="preserve"> 335  Колбаса Сливушка ТМ Вязанка. ВЕС.  ПОКОМ </v>
          </cell>
          <cell r="D63">
            <v>238.476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646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510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81.180999999999997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41.56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376.96100000000001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41.7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50.287999999999997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1330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36.148000000000003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14.477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94.584000000000003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1029.1969999999999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931.29100000000005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1667.2260000000001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32.591999999999999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3.0739999999999998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277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164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56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169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60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148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50</v>
          </cell>
        </row>
        <row r="107">
          <cell r="A107" t="str">
            <v xml:space="preserve"> 544  Сосиски Мясные для гриля ТС Ядрена копоть 0,3 кг  ПОКОМ</v>
          </cell>
          <cell r="D107">
            <v>3</v>
          </cell>
        </row>
        <row r="108">
          <cell r="A108" t="str">
            <v>3215 ВЕТЧ.МЯСНАЯ Папа может п/о 0.4кг 8шт.    ОСТАНКИНО</v>
          </cell>
          <cell r="D108">
            <v>177</v>
          </cell>
        </row>
        <row r="109">
          <cell r="A109" t="str">
            <v>3684 ПРЕСИЖН с/к в/у 1/250 8шт.   ОСТАНКИНО</v>
          </cell>
          <cell r="D109">
            <v>7</v>
          </cell>
        </row>
        <row r="110">
          <cell r="A110" t="str">
            <v>3986 Ароматная с/к в/у 1/250 ОСТАНКИНО</v>
          </cell>
          <cell r="D110">
            <v>141</v>
          </cell>
        </row>
        <row r="111">
          <cell r="A111" t="str">
            <v>4063 МЯСНАЯ Папа может вар п/о_Л   ОСТАНКИНО</v>
          </cell>
          <cell r="D111">
            <v>357.851</v>
          </cell>
        </row>
        <row r="112">
          <cell r="A112" t="str">
            <v>4117 ЭКСТРА Папа может с/к в/у_Л   ОСТАНКИНО</v>
          </cell>
          <cell r="D112">
            <v>3.94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21.016999999999999</v>
          </cell>
        </row>
        <row r="114">
          <cell r="A114" t="str">
            <v>4813 ФИЛЕЙНАЯ Папа может вар п/о_Л   ОСТАНКИНО</v>
          </cell>
          <cell r="D114">
            <v>94.813999999999993</v>
          </cell>
        </row>
        <row r="115">
          <cell r="A115" t="str">
            <v>4993 САЛЯМИ ИТАЛЬЯНСКАЯ с/к в/у 1/250*8_120c ОСТАНКИНО</v>
          </cell>
          <cell r="D115">
            <v>72</v>
          </cell>
        </row>
        <row r="116">
          <cell r="A116" t="str">
            <v>5246 ДОКТОРСКАЯ ПРЕМИУМ вар б/о мгс_30с ОСТАНКИНО</v>
          </cell>
          <cell r="D116">
            <v>5.93</v>
          </cell>
        </row>
        <row r="117">
          <cell r="A117" t="str">
            <v>5247 РУССКАЯ ПРЕМИУМ вар б/о мгс_30с ОСТАНКИНО</v>
          </cell>
          <cell r="D117">
            <v>1.5</v>
          </cell>
        </row>
        <row r="118">
          <cell r="A118" t="str">
            <v>5483 ЭКСТРА Папа может с/к в/у 1/250 8шт.   ОСТАНКИНО</v>
          </cell>
          <cell r="D118">
            <v>146</v>
          </cell>
        </row>
        <row r="119">
          <cell r="A119" t="str">
            <v>5544 Сервелат Финский в/к в/у_45с НОВАЯ ОСТАНКИНО</v>
          </cell>
          <cell r="D119">
            <v>194.97399999999999</v>
          </cell>
        </row>
        <row r="120">
          <cell r="A120" t="str">
            <v>5679 САЛЯМИ ИТАЛЬЯНСКАЯ с/к в/у 1/150_60с ОСТАНКИНО</v>
          </cell>
          <cell r="D120">
            <v>60</v>
          </cell>
        </row>
        <row r="121">
          <cell r="A121" t="str">
            <v>5682 САЛЯМИ МЕЛКОЗЕРНЕНАЯ с/к в/у 1/120_60с   ОСТАНКИНО</v>
          </cell>
          <cell r="D121">
            <v>505</v>
          </cell>
        </row>
        <row r="122">
          <cell r="A122" t="str">
            <v>5708 ПОСОЛЬСКАЯ Папа может с/к в/у ОСТАНКИНО</v>
          </cell>
          <cell r="D122">
            <v>6.5019999999999998</v>
          </cell>
        </row>
        <row r="123">
          <cell r="A123" t="str">
            <v>5851 ЭКСТРА Папа может вар п/о   ОСТАНКИНО</v>
          </cell>
          <cell r="D123">
            <v>53.404000000000003</v>
          </cell>
        </row>
        <row r="124">
          <cell r="A124" t="str">
            <v>5931 ОХОТНИЧЬЯ Папа может с/к в/у 1/220 8шт.   ОСТАНКИНО</v>
          </cell>
          <cell r="D124">
            <v>288</v>
          </cell>
        </row>
        <row r="125">
          <cell r="A125" t="str">
            <v>5992 ВРЕМЯ ОКРОШКИ Папа может вар п/о 0.4кг   ОСТАНКИНО</v>
          </cell>
          <cell r="D125">
            <v>-1</v>
          </cell>
        </row>
        <row r="126">
          <cell r="A126" t="str">
            <v>6221 НЕАПОЛИТАНСКИЙ ДУЭТ с/к с/н мгс 1/90  ОСТАНКИНО</v>
          </cell>
          <cell r="D126">
            <v>107</v>
          </cell>
        </row>
        <row r="127">
          <cell r="A127" t="str">
            <v>6228 МЯСНОЕ АССОРТИ к/з с/н мгс 1/90 10шт.  ОСТАНКИНО</v>
          </cell>
          <cell r="D127">
            <v>51</v>
          </cell>
        </row>
        <row r="128">
          <cell r="A128" t="str">
            <v>6247 ДОМАШНЯЯ Папа может вар п/о 0,4кг 8шт.  ОСТАНКИНО</v>
          </cell>
          <cell r="D128">
            <v>39</v>
          </cell>
        </row>
        <row r="129">
          <cell r="A129" t="str">
            <v>6268 ГОВЯЖЬЯ Папа может вар п/о 0,4кг 8 шт.  ОСТАНКИНО</v>
          </cell>
          <cell r="D129">
            <v>171</v>
          </cell>
        </row>
        <row r="130">
          <cell r="A130" t="str">
            <v>6279 КОРЕЙКА ПО-ОСТ.к/в в/с с/н в/у 1/150_45с  ОСТАНКИНО</v>
          </cell>
          <cell r="D130">
            <v>86</v>
          </cell>
        </row>
        <row r="131">
          <cell r="A131" t="str">
            <v>6303 МЯСНЫЕ Папа может сос п/о мгс 1.5*3  ОСТАНКИНО</v>
          </cell>
          <cell r="D131">
            <v>148.673</v>
          </cell>
        </row>
        <row r="132">
          <cell r="A132" t="str">
            <v>6324 ДОКТОРСКАЯ ГОСТ вар п/о 0.4кг 8шт.  ОСТАНКИНО</v>
          </cell>
          <cell r="D132">
            <v>17</v>
          </cell>
        </row>
        <row r="133">
          <cell r="A133" t="str">
            <v>6325 ДОКТОРСКАЯ ПРЕМИУМ вар п/о 0.4кг 8шт.  ОСТАНКИНО</v>
          </cell>
          <cell r="D133">
            <v>363</v>
          </cell>
        </row>
        <row r="134">
          <cell r="A134" t="str">
            <v>6333 МЯСНАЯ Папа может вар п/о 0.4кг 8шт.  ОСТАНКИНО</v>
          </cell>
          <cell r="D134">
            <v>898</v>
          </cell>
        </row>
        <row r="135">
          <cell r="A135" t="str">
            <v>6340 ДОМАШНИЙ РЕЦЕПТ Коровино 0.5кг 8шт.  ОСТАНКИНО</v>
          </cell>
          <cell r="D135">
            <v>67</v>
          </cell>
        </row>
        <row r="136">
          <cell r="A136" t="str">
            <v>6353 ЭКСТРА Папа может вар п/о 0.4кг 8шт.  ОСТАНКИНО</v>
          </cell>
          <cell r="D136">
            <v>287</v>
          </cell>
        </row>
        <row r="137">
          <cell r="A137" t="str">
            <v>6392 ФИЛЕЙНАЯ Папа может вар п/о 0.4кг. ОСТАНКИНО</v>
          </cell>
          <cell r="D137">
            <v>713</v>
          </cell>
        </row>
        <row r="138">
          <cell r="A138" t="str">
            <v>6448 СВИНИНА МАДЕРА с/к с/н в/у 1/100 10шт.   ОСТАНКИНО</v>
          </cell>
          <cell r="D138">
            <v>31</v>
          </cell>
        </row>
        <row r="139">
          <cell r="A139" t="str">
            <v>6453 ЭКСТРА Папа может с/к с/н в/у 1/100 14шт.   ОСТАНКИНО</v>
          </cell>
          <cell r="D139">
            <v>441</v>
          </cell>
        </row>
        <row r="140">
          <cell r="A140" t="str">
            <v>6454 АРОМАТНАЯ с/к с/н в/у 1/100 10шт.  ОСТАНКИНО</v>
          </cell>
          <cell r="D140">
            <v>265</v>
          </cell>
        </row>
        <row r="141">
          <cell r="A141" t="str">
            <v>6459 СЕРВЕЛАТ ШВЕЙЦАРСК. в/к с/н в/у 1/100*10  ОСТАНКИНО</v>
          </cell>
          <cell r="D141">
            <v>236</v>
          </cell>
        </row>
        <row r="142">
          <cell r="A142" t="str">
            <v>6470 ВЕТЧ.МРАМОРНАЯ в/у_45с  ОСТАНКИНО</v>
          </cell>
          <cell r="D142">
            <v>6.8949999999999996</v>
          </cell>
        </row>
        <row r="143">
          <cell r="A143" t="str">
            <v>6495 ВЕТЧ.МРАМОРНАЯ в/у срез 0.3кг 6шт_45с  ОСТАНКИНО</v>
          </cell>
          <cell r="D143">
            <v>55</v>
          </cell>
        </row>
        <row r="144">
          <cell r="A144" t="str">
            <v>6527 ШПИКАЧКИ СОЧНЫЕ ПМ сар б/о мгс 1*3 45с ОСТАНКИНО</v>
          </cell>
          <cell r="D144">
            <v>71.272999999999996</v>
          </cell>
        </row>
        <row r="145">
          <cell r="A145" t="str">
            <v>6528 ШПИКАЧКИ СОЧНЫЕ ПМ сар б/о мгс 0.4кг 45с  ОСТАНКИНО</v>
          </cell>
          <cell r="D145">
            <v>5</v>
          </cell>
        </row>
        <row r="146">
          <cell r="A146" t="str">
            <v>6609 С ГОВЯДИНОЙ ПМ сар б/о мгс 0.4кг_45с ОСТАНКИНО</v>
          </cell>
          <cell r="D146">
            <v>4</v>
          </cell>
        </row>
        <row r="147">
          <cell r="A147" t="str">
            <v>6616 МОЛОЧНЫЕ КЛАССИЧЕСКИЕ сос п/о в/у 0.3кг  ОСТАНКИНО</v>
          </cell>
          <cell r="D147">
            <v>434</v>
          </cell>
        </row>
        <row r="148">
          <cell r="A148" t="str">
            <v>6697 СЕРВЕЛАТ ФИНСКИЙ ПМ в/к в/у 0,35кг 8шт.  ОСТАНКИНО</v>
          </cell>
          <cell r="D148">
            <v>995</v>
          </cell>
        </row>
        <row r="149">
          <cell r="A149" t="str">
            <v>6713 СОЧНЫЙ ГРИЛЬ ПМ сос п/о мгс 0.41кг 8шт.  ОСТАНКИНО</v>
          </cell>
          <cell r="D149">
            <v>450</v>
          </cell>
        </row>
        <row r="150">
          <cell r="A150" t="str">
            <v>6724 МОЛОЧНЫЕ ПМ сос п/о мгс 0.41кг 10шт.  ОСТАНКИНО</v>
          </cell>
          <cell r="D150">
            <v>134</v>
          </cell>
        </row>
        <row r="151">
          <cell r="A151" t="str">
            <v>6765 РУБЛЕНЫЕ сос ц/о мгс 0.36кг 6шт.  ОСТАНКИНО</v>
          </cell>
          <cell r="D151">
            <v>83</v>
          </cell>
        </row>
        <row r="152">
          <cell r="A152" t="str">
            <v>6785 ВЕНСКАЯ САЛЯМИ п/к в/у 0.33кг 8шт.  ОСТАНКИНО</v>
          </cell>
          <cell r="D152">
            <v>27</v>
          </cell>
        </row>
        <row r="153">
          <cell r="A153" t="str">
            <v>6787 СЕРВЕЛАТ КРЕМЛЕВСКИЙ в/к в/у 0,33кг 8шт.  ОСТАНКИНО</v>
          </cell>
          <cell r="D153">
            <v>28</v>
          </cell>
        </row>
        <row r="154">
          <cell r="A154" t="str">
            <v>6793 БАЛЫКОВАЯ в/к в/у 0,33кг 8шт.  ОСТАНКИНО</v>
          </cell>
          <cell r="D154">
            <v>57</v>
          </cell>
        </row>
        <row r="155">
          <cell r="A155" t="str">
            <v>6829 МОЛОЧНЫЕ КЛАССИЧЕСКИЕ сос п/о мгс 2*4_С  ОСТАНКИНО</v>
          </cell>
          <cell r="D155">
            <v>135.12200000000001</v>
          </cell>
        </row>
        <row r="156">
          <cell r="A156" t="str">
            <v>6837 ФИЛЕЙНЫЕ Папа Может сос ц/о мгс 0.4кг  ОСТАНКИНО</v>
          </cell>
          <cell r="D156">
            <v>216</v>
          </cell>
        </row>
        <row r="157">
          <cell r="A157" t="str">
            <v>6842 ДЫМОВИЦА ИЗ ОКОРОКА к/в мл/к в/у 0,3кг  ОСТАНКИНО</v>
          </cell>
          <cell r="D157">
            <v>22</v>
          </cell>
        </row>
        <row r="158">
          <cell r="A158" t="str">
            <v>6861 ДОМАШНИЙ РЕЦЕПТ Коровино вар п/о  ОСТАНКИНО</v>
          </cell>
          <cell r="D158">
            <v>173.02600000000001</v>
          </cell>
        </row>
        <row r="159">
          <cell r="A159" t="str">
            <v>6866 ВЕТЧ.НЕЖНАЯ Коровино п/о_Маяк  ОСТАНКИНО</v>
          </cell>
          <cell r="D159">
            <v>40.122999999999998</v>
          </cell>
        </row>
        <row r="160">
          <cell r="A160" t="str">
            <v>7001 КЛАССИЧЕСКИЕ Папа может сар б/о мгс 1*3  ОСТАНКИНО</v>
          </cell>
          <cell r="D160">
            <v>34.186999999999998</v>
          </cell>
        </row>
        <row r="161">
          <cell r="A161" t="str">
            <v>7040 С ИНДЕЙКОЙ ПМ сос ц/о в/у 1/270 8шт.  ОСТАНКИНО</v>
          </cell>
          <cell r="D161">
            <v>67</v>
          </cell>
        </row>
        <row r="162">
          <cell r="A162" t="str">
            <v>7059 ШПИКАЧКИ СОЧНЫЕ С БЕК. п/о мгс 0.3кг_60с  ОСТАНКИНО</v>
          </cell>
          <cell r="D162">
            <v>69</v>
          </cell>
        </row>
        <row r="163">
          <cell r="A163" t="str">
            <v>7066 СОЧНЫЕ ПМ сос п/о мгс 0.41кг 10шт_50с  ОСТАНКИНО</v>
          </cell>
          <cell r="D163">
            <v>1651</v>
          </cell>
        </row>
        <row r="164">
          <cell r="A164" t="str">
            <v>7070 СОЧНЫЕ ПМ сос п/о мгс 1.5*4_А_50с  ОСТАНКИНО</v>
          </cell>
          <cell r="D164">
            <v>663.20100000000002</v>
          </cell>
        </row>
        <row r="165">
          <cell r="A165" t="str">
            <v>7073 МОЛОЧ.ПРЕМИУМ ПМ сос п/о в/у 1/350_50с  ОСТАНКИНО</v>
          </cell>
          <cell r="D165">
            <v>437</v>
          </cell>
        </row>
        <row r="166">
          <cell r="A166" t="str">
            <v>7074 МОЛОЧ.ПРЕМИУМ ПМ сос п/о мгс 0.6кг_50с  ОСТАНКИНО</v>
          </cell>
          <cell r="D166">
            <v>11</v>
          </cell>
        </row>
        <row r="167">
          <cell r="A167" t="str">
            <v>7075 МОЛОЧ.ПРЕМИУМ ПМ сос п/о мгс 1.5*4_О_50с  ОСТАНКИНО</v>
          </cell>
          <cell r="D167">
            <v>7.8070000000000004</v>
          </cell>
        </row>
        <row r="168">
          <cell r="A168" t="str">
            <v>7077 МЯСНЫЕ С ГОВЯД.ПМ сос п/о мгс 0.4кг_50с  ОСТАНКИНО</v>
          </cell>
          <cell r="D168">
            <v>425</v>
          </cell>
        </row>
        <row r="169">
          <cell r="A169" t="str">
            <v>7080 СЛИВОЧНЫЕ ПМ сос п/о мгс 0.41кг 10шт. 50с  ОСТАНКИНО</v>
          </cell>
          <cell r="D169">
            <v>697</v>
          </cell>
        </row>
        <row r="170">
          <cell r="A170" t="str">
            <v>7082 СЛИВОЧНЫЕ ПМ сос п/о мгс 1.5*4_50с  ОСТАНКИНО</v>
          </cell>
          <cell r="D170">
            <v>27.780999999999999</v>
          </cell>
        </row>
        <row r="171">
          <cell r="A171" t="str">
            <v>7087 ШПИК С ЧЕСНОК.И ПЕРЦЕМ к/в в/у 0.3кг_50с  ОСТАНКИНО</v>
          </cell>
          <cell r="D171">
            <v>73</v>
          </cell>
        </row>
        <row r="172">
          <cell r="A172" t="str">
            <v>7090 СВИНИНА ПО-ДОМ. к/в мл/к в/у 0.3кг_50с  ОСТАНКИНО</v>
          </cell>
          <cell r="D172">
            <v>123</v>
          </cell>
        </row>
        <row r="173">
          <cell r="A173" t="str">
            <v>7092 БЕКОН Папа может с/к с/н в/у 1/140_50с  ОСТАНКИНО</v>
          </cell>
          <cell r="D173">
            <v>181</v>
          </cell>
        </row>
        <row r="174">
          <cell r="A174" t="str">
            <v>7107 САН-РЕМО с/в с/н мгс 1/90 12шт.  ОСТАНКИНО</v>
          </cell>
          <cell r="D174">
            <v>1</v>
          </cell>
        </row>
        <row r="175">
          <cell r="A175" t="str">
            <v>7149 БАЛЫКОВАЯ Коровино п/к в/у 0.84кг_50с  ОСТАНКИНО</v>
          </cell>
          <cell r="D175">
            <v>14</v>
          </cell>
        </row>
        <row r="176">
          <cell r="A176" t="str">
            <v>7154 СЕРВЕЛАТ ЗЕРНИСТЫЙ ПМ в/к в/у 0.35кг_50с  ОСТАНКИНО</v>
          </cell>
          <cell r="D176">
            <v>678</v>
          </cell>
        </row>
        <row r="177">
          <cell r="A177" t="str">
            <v>7157 СЕРВЕЛАТ ЗЕРНИСНЫЙ ПМ в/к в/у_50с  ОСТАНКИНО</v>
          </cell>
          <cell r="D177">
            <v>12.92</v>
          </cell>
        </row>
        <row r="178">
          <cell r="A178" t="str">
            <v>7166 СЕРВЕЛТ ОХОТНИЧИЙ ПМ в/к в/у_50с  ОСТАНКИНО</v>
          </cell>
          <cell r="D178">
            <v>91.459000000000003</v>
          </cell>
        </row>
        <row r="179">
          <cell r="A179" t="str">
            <v>7169 СЕРВЕЛАТ ОХОТНИЧИЙ ПМ в/к в/у 0.35кг_50с  ОСТАНКИНО</v>
          </cell>
          <cell r="D179">
            <v>747</v>
          </cell>
        </row>
        <row r="180">
          <cell r="A180" t="str">
            <v>7187 ГРУДИНКА ПРЕМИУМ к/в мл/к в/у 0,3кг_50с ОСТАНКИНО</v>
          </cell>
          <cell r="D180">
            <v>213</v>
          </cell>
        </row>
        <row r="181">
          <cell r="A181" t="str">
            <v>7227 САЛЯМИ ФИНСКАЯ Папа может с/к в/у 1/180  ОСТАНКИНО</v>
          </cell>
          <cell r="D181">
            <v>5</v>
          </cell>
        </row>
        <row r="182">
          <cell r="A182" t="str">
            <v>7231 КЛАССИЧЕСКАЯ ПМ вар п/о 0,3кг 8шт_209к ОСТАНКИНО</v>
          </cell>
          <cell r="D182">
            <v>333</v>
          </cell>
        </row>
        <row r="183">
          <cell r="A183" t="str">
            <v>7232 БОЯNСКАЯ ПМ п/к в/у 0,28кг 8шт_209к ОСТАНКИНО</v>
          </cell>
          <cell r="D183">
            <v>330</v>
          </cell>
        </row>
        <row r="184">
          <cell r="A184" t="str">
            <v>7235 ВЕТЧ.КЛАССИЧЕСКАЯ ПМ п/о 0,35кг 8шт_209к ОСТАНКИНО</v>
          </cell>
          <cell r="D184">
            <v>13</v>
          </cell>
        </row>
        <row r="185">
          <cell r="A185" t="str">
            <v>7236 СЕРВЕЛАТ КАРЕЛЬСКИЙ в/к в/у 0,28кг_209к ОСТАНКИНО</v>
          </cell>
          <cell r="D185">
            <v>797</v>
          </cell>
        </row>
        <row r="186">
          <cell r="A186" t="str">
            <v>7241 САЛЯМИ Папа может п/к в/у 0,28кг_209к ОСТАНКИНО</v>
          </cell>
          <cell r="D186">
            <v>249</v>
          </cell>
        </row>
        <row r="187">
          <cell r="A187" t="str">
            <v>7245 ВЕТЧ.ФИЛЕЙНАЯ ПМ п/о 0,4кг 8шт ОСТАНКИНО</v>
          </cell>
          <cell r="D187">
            <v>8</v>
          </cell>
        </row>
        <row r="188">
          <cell r="A188" t="str">
            <v>7252 СЕРВЕЛАТ ФИНСКИЙ ПМ в/к с/н мгс 1/100*12  ОСТАНКИНО</v>
          </cell>
          <cell r="D188">
            <v>-2</v>
          </cell>
        </row>
        <row r="189">
          <cell r="A189" t="str">
            <v>7271 МЯСНЫЕ С ГОВЯДИНОЙ ПМ сос п/о мгс 1.5*4 ВЕС  ОСТАНКИНО</v>
          </cell>
          <cell r="D189">
            <v>64.808000000000007</v>
          </cell>
        </row>
        <row r="190">
          <cell r="A190" t="str">
            <v>7284 ДЛЯ ДЕТЕЙ сос п/о мгс 0,33кг 6шт  ОСТАНКИНО</v>
          </cell>
          <cell r="D190">
            <v>42</v>
          </cell>
        </row>
        <row r="191">
          <cell r="A191" t="str">
            <v>7332 БОЯРСКАЯ ПМ п/к в/у 0.28кг_СНГ  ОСТАНКИНО</v>
          </cell>
          <cell r="D191">
            <v>30</v>
          </cell>
        </row>
        <row r="192">
          <cell r="A192" t="str">
            <v>7333 СЕРВЕЛАТ ОХОТНИЧИЙ ПМ в/к в/у 0.28кг_СНГ  ОСТАНКИНО</v>
          </cell>
          <cell r="D192">
            <v>21</v>
          </cell>
        </row>
        <row r="193">
          <cell r="A193" t="str">
            <v>7343 СЕЙЧАС СЕЗОН ПМ вар п/о 0,4кг  ОСТАНКИНО</v>
          </cell>
          <cell r="D193">
            <v>325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29</v>
          </cell>
        </row>
        <row r="196">
          <cell r="A196" t="str">
            <v>Балыковая с/к 200 гр. срез "Эликатессе" термоформ.пак.  СПК</v>
          </cell>
          <cell r="D196">
            <v>24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15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2.077</v>
          </cell>
        </row>
        <row r="199">
          <cell r="A199" t="str">
            <v>БОНУС СОЧНЫЕ Папа может сос п/о мгс 1.5*4 (6954)  ОСТАНКИНО</v>
          </cell>
          <cell r="D199">
            <v>42.082999999999998</v>
          </cell>
        </row>
        <row r="200">
          <cell r="A200" t="str">
            <v>БОНУС СОЧНЫЕ сос п/о мгс 0.41кг_UZ (6087)  ОСТАНКИНО</v>
          </cell>
          <cell r="D200">
            <v>47</v>
          </cell>
        </row>
        <row r="201">
          <cell r="A201" t="str">
            <v>Бутербродная вареная 0,47 кг шт.  СПК</v>
          </cell>
          <cell r="D201">
            <v>-1</v>
          </cell>
        </row>
        <row r="202">
          <cell r="A202" t="str">
            <v>Вацлавская п/к (черева) 390 гр.шт. термоус.пак  СПК</v>
          </cell>
          <cell r="D202">
            <v>1</v>
          </cell>
        </row>
        <row r="203">
          <cell r="A203" t="str">
            <v>Ветчина Альтаирская Столовая (для ХОРЕКА)  СПК</v>
          </cell>
          <cell r="D203">
            <v>1.9119999999999999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71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108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353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328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75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Гуцульская с/к "КолбасГрад" 160 гр.шт. термоус. пак  СПК</v>
          </cell>
        </row>
        <row r="211">
          <cell r="A211" t="str">
            <v>Дельгаро с/в "Эликатессе" 140 гр.шт.  СПК</v>
          </cell>
          <cell r="D211">
            <v>14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15</v>
          </cell>
        </row>
        <row r="213">
          <cell r="A213" t="str">
            <v>Докторская вареная в/с 0,47 кг шт.  СПК</v>
          </cell>
        </row>
        <row r="214">
          <cell r="A214" t="str">
            <v>Докторская вареная вес. (белк.об.) термоус.пак.  СПК</v>
          </cell>
          <cell r="D214">
            <v>25.334</v>
          </cell>
        </row>
        <row r="215">
          <cell r="A215" t="str">
            <v>Докторская вареная термоус.пак. "Высокий вкус"  СПК</v>
          </cell>
          <cell r="D215">
            <v>-0.65600000000000003</v>
          </cell>
        </row>
        <row r="216">
          <cell r="A216" t="str">
            <v>ЖАР-ладушки с мясом 0,2кг ТМ Стародворье  ПОКОМ</v>
          </cell>
          <cell r="D216">
            <v>49</v>
          </cell>
        </row>
        <row r="217">
          <cell r="A217" t="str">
            <v>ЖАР-ладушки с яблоком и грушей ТМ Стародворье 0,2 кг. ПОКОМ</v>
          </cell>
          <cell r="D217">
            <v>2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85</v>
          </cell>
        </row>
        <row r="219">
          <cell r="A219" t="str">
            <v>Карбонад Юбилейный термоус.пак.  СПК</v>
          </cell>
          <cell r="D219">
            <v>-5.9359999999999999</v>
          </cell>
        </row>
        <row r="220">
          <cell r="A220" t="str">
            <v>Классическая вареная 400 гр.шт.  СПК</v>
          </cell>
          <cell r="D220">
            <v>-2</v>
          </cell>
        </row>
        <row r="221">
          <cell r="A221" t="str">
            <v>Классическая с/к 80 гр.шт.нар. (лоток с ср.защ.атм.)  СПК</v>
          </cell>
          <cell r="D221">
            <v>49</v>
          </cell>
        </row>
        <row r="222">
          <cell r="A222" t="str">
            <v>Колбаски Мяснули оригинальные с/к 50 гр.шт. (в ср.защ.атм.)  СПК</v>
          </cell>
          <cell r="D222">
            <v>16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79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94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11</v>
          </cell>
        </row>
        <row r="226">
          <cell r="A226" t="str">
            <v>Круггетсы с сырным соусом ТМ Горячая штучка ТС Круггетсы флоу-пак 0,2 кг  ПОКОМ</v>
          </cell>
          <cell r="D226">
            <v>173</v>
          </cell>
        </row>
        <row r="227">
          <cell r="A227" t="str">
            <v>Круггетсы сочные ТМ Горячая штучка ТС Круггетсы флоу-пак 0,2 кг.  ПОКОМ</v>
          </cell>
          <cell r="D227">
            <v>189</v>
          </cell>
        </row>
        <row r="228">
          <cell r="A228" t="str">
            <v>Ла Фаворте с/в "Эликатессе" 140 гр.шт.  СПК</v>
          </cell>
          <cell r="D228">
            <v>15</v>
          </cell>
        </row>
        <row r="229">
          <cell r="A229" t="str">
            <v>Ливерная Печеночная 250 гр.шт.  СПК</v>
          </cell>
          <cell r="D229">
            <v>8</v>
          </cell>
        </row>
        <row r="230">
          <cell r="A230" t="str">
            <v>Любительская вареная термоус.пак. "Высокий вкус"  СПК</v>
          </cell>
          <cell r="D230">
            <v>24.44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40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33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504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253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437</v>
          </cell>
        </row>
        <row r="237">
          <cell r="A237" t="str">
            <v>Наггетсы с куриным филе и сыром ТМ Вязанка 0,25 кг ПОКОМ</v>
          </cell>
          <cell r="D237">
            <v>355</v>
          </cell>
        </row>
        <row r="238">
          <cell r="A238" t="str">
            <v>Наггетсы Хрустящие ТМ Зареченские. ВЕС ПОКОМ</v>
          </cell>
          <cell r="D238">
            <v>270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58</v>
          </cell>
        </row>
        <row r="240">
          <cell r="A240" t="str">
            <v>Оригинальная с перцем с/к  СПК</v>
          </cell>
          <cell r="D240">
            <v>30.404</v>
          </cell>
        </row>
        <row r="241">
          <cell r="A241" t="str">
            <v>Паштет печеночный 140 гр.шт.  СПК</v>
          </cell>
          <cell r="D241">
            <v>-2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68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21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D244">
            <v>120</v>
          </cell>
        </row>
        <row r="245">
          <cell r="A245" t="str">
            <v>Пельмени Бигбули с мясом ТМ Горячая штучка. флоу-пак сфера 0,4 кг. ПОКОМ</v>
          </cell>
          <cell r="D245">
            <v>33</v>
          </cell>
        </row>
        <row r="246">
          <cell r="A246" t="str">
            <v>Пельмени Бигбули с мясом ТМ Горячая штучка. флоу-пак сфера 0,7 кг ПОКОМ</v>
          </cell>
          <cell r="D246">
            <v>140</v>
          </cell>
        </row>
        <row r="247">
          <cell r="A247" t="str">
            <v>Пельмени Бигбули со сливочным маслом ТМ Горячая штучка, флоу-пак сфера 0,7. ПОКОМ</v>
          </cell>
          <cell r="D247">
            <v>225</v>
          </cell>
        </row>
        <row r="248">
          <cell r="A248" t="str">
            <v>Пельмени Бульмени мини с мясом и оливковым маслом 0,7 кг ТМ Горячая штучка  ПОКОМ</v>
          </cell>
          <cell r="D248">
            <v>208</v>
          </cell>
        </row>
        <row r="249">
          <cell r="A249" t="str">
            <v>Пельмени Бульмени Нейробуст с мясом ТМ Горячая штучка ТС Бульмени ГШ сфера флоу-пак 0,6 кг.  ПОКОМ</v>
          </cell>
          <cell r="D249">
            <v>31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425</v>
          </cell>
        </row>
        <row r="251">
          <cell r="A251" t="str">
            <v>Пельмени Бульмени с говядиной и свининой СЕВЕРНАЯ КОЛЛЕКЦИЯ 0,7кг ТМ Горячая штучка сфера  ПОКОМ</v>
          </cell>
          <cell r="D251">
            <v>270</v>
          </cell>
        </row>
        <row r="252">
          <cell r="A252" t="str">
            <v>Пельмени Бульмени с говядиной и свининой ТМ Горячая штучка. флоу-пак сфера 0,4 кг ПОКОМ</v>
          </cell>
          <cell r="D252">
            <v>243</v>
          </cell>
        </row>
        <row r="253">
          <cell r="A253" t="str">
            <v>Пельмени Бульмени с говядиной и свининой ТМ Горячая штучка. флоу-пак сфера 0,7 кг ПОКОМ</v>
          </cell>
          <cell r="D253">
            <v>447</v>
          </cell>
        </row>
        <row r="254">
          <cell r="A254" t="str">
            <v>Пельмени Бульмени со сливочным маслом ТМ Горячая штучка. флоу-пак сфера 0,4 кг. ПОКОМ</v>
          </cell>
          <cell r="D254">
            <v>317</v>
          </cell>
        </row>
        <row r="255">
          <cell r="A255" t="str">
            <v>Пельмени Бульмени со сливочным маслом ТМ Горячая штучка.флоу-пак сфера 0,7 кг. ПОКОМ</v>
          </cell>
          <cell r="D255">
            <v>513</v>
          </cell>
        </row>
        <row r="256">
          <cell r="A256" t="str">
            <v>Пельмени Бульмени хрустящие с мясом 0,22 кг ТМ Горячая штучка  ПОКОМ</v>
          </cell>
          <cell r="D256">
            <v>37</v>
          </cell>
        </row>
        <row r="257">
          <cell r="A257" t="str">
            <v>Пельмени Добросельские со свининой и говядиной ТМ Стародворье флоу-пак клас. форма 0,65 кг.  ПОКОМ</v>
          </cell>
          <cell r="D257">
            <v>27</v>
          </cell>
        </row>
        <row r="258">
          <cell r="A258" t="str">
            <v>Пельмени Зареченские сфера 5 кг.  ПОКОМ</v>
          </cell>
          <cell r="D258">
            <v>5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139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105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90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177</v>
          </cell>
        </row>
        <row r="263">
          <cell r="A263" t="str">
            <v>Пельмени Сочные сфера 0,8 кг ТМ Стародворье  ПОКОМ</v>
          </cell>
          <cell r="D263">
            <v>13</v>
          </cell>
        </row>
        <row r="264">
          <cell r="A264" t="str">
            <v>Пирожки с мясом 3,7кг ВЕС ТМ Зареченские  ПОКОМ</v>
          </cell>
          <cell r="D264">
            <v>18.5</v>
          </cell>
        </row>
        <row r="265">
          <cell r="A265" t="str">
            <v>Ричеза с/к 230 гр.шт.  СПК</v>
          </cell>
          <cell r="D265">
            <v>18</v>
          </cell>
        </row>
        <row r="266">
          <cell r="A266" t="str">
            <v>Сальчетти с/к 230 гр.шт.  СПК</v>
          </cell>
          <cell r="D266">
            <v>17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15</v>
          </cell>
        </row>
        <row r="268">
          <cell r="A268" t="str">
            <v>Салями с/к 100 гр.шт.нар. (лоток с ср.защ.атм.)  СПК</v>
          </cell>
          <cell r="D268">
            <v>32</v>
          </cell>
        </row>
        <row r="269">
          <cell r="A269" t="str">
            <v>Салями Трюфель с/в "Эликатессе" 0,16 кг.шт.  СПК</v>
          </cell>
          <cell r="D269">
            <v>5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11.983000000000001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7.8289999999999997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8</v>
          </cell>
        </row>
        <row r="273">
          <cell r="A273" t="str">
            <v>Семейная с чесночком вареная (СПК+СКМ)  СПК</v>
          </cell>
          <cell r="D273">
            <v>-1.4</v>
          </cell>
        </row>
        <row r="274">
          <cell r="A274" t="str">
            <v>Семейная с чесночком Экстра вареная  СПК</v>
          </cell>
          <cell r="D274">
            <v>4.8520000000000003</v>
          </cell>
        </row>
        <row r="275">
          <cell r="A275" t="str">
            <v>Сервелат Европейский в/к, в/с 0,38 кг.шт.термофор.пак  СПК</v>
          </cell>
          <cell r="D275">
            <v>2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8</v>
          </cell>
        </row>
        <row r="277">
          <cell r="A277" t="str">
            <v>Сервелат Финский в/к 0,38 кг.шт. термофор.пак.  СПК</v>
          </cell>
          <cell r="D277">
            <v>2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15</v>
          </cell>
        </row>
        <row r="279">
          <cell r="A279" t="str">
            <v>Сервелат Фирменный в/к 250 гр.шт. термоформ.пак.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16</v>
          </cell>
        </row>
        <row r="281">
          <cell r="A281" t="str">
            <v>Сибирская особая с/к 0,235 кг шт.  СПК</v>
          </cell>
          <cell r="D281">
            <v>41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"Молочные" 0,36 кг.шт. вак.упак.  СПК</v>
          </cell>
          <cell r="D283">
            <v>1</v>
          </cell>
        </row>
        <row r="284">
          <cell r="A284" t="str">
            <v>Сосиски Классические (в ср.защ.атм.) СПК</v>
          </cell>
          <cell r="D284">
            <v>4.8929999999999998</v>
          </cell>
        </row>
        <row r="285">
          <cell r="A285" t="str">
            <v>Сосиски Мусульманские "Просто выгодно" (в ср.защ.атм.)  СПК</v>
          </cell>
          <cell r="D285">
            <v>3.7269999999999999</v>
          </cell>
        </row>
        <row r="286">
          <cell r="A286" t="str">
            <v>Сосиски Хот-дог подкопченные (лоток с ср.защ.атм.)  СПК</v>
          </cell>
          <cell r="D286">
            <v>-0.11899999999999999</v>
          </cell>
        </row>
        <row r="287">
          <cell r="A287" t="str">
            <v>Сочный мегачебурек ТМ Зареченские ВЕС ПОКОМ</v>
          </cell>
          <cell r="D287">
            <v>33.6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Утренняя вареная ВЕС СПК</v>
          </cell>
          <cell r="D289">
            <v>-1</v>
          </cell>
        </row>
        <row r="290">
          <cell r="A290" t="str">
            <v>Фестивальная пора с/к 100 гр.шт.нар. (лоток с ср.защ.атм.)  СПК</v>
          </cell>
          <cell r="D290">
            <v>19</v>
          </cell>
        </row>
        <row r="291">
          <cell r="A291" t="str">
            <v>Фестивальная пора с/к 235 гр.шт.  СПК</v>
          </cell>
          <cell r="D291">
            <v>72</v>
          </cell>
        </row>
        <row r="292">
          <cell r="A292" t="str">
            <v>Фестивальная пора с/к термоус.пак  СПК</v>
          </cell>
          <cell r="D292">
            <v>4.9139999999999997</v>
          </cell>
        </row>
        <row r="293">
          <cell r="A293" t="str">
            <v>Фирменная с/к 200 гр. срез "Эликатессе" термоформ.пак.  СПК</v>
          </cell>
          <cell r="D293">
            <v>11</v>
          </cell>
        </row>
        <row r="294">
          <cell r="A294" t="str">
            <v>Фуэт с/в "Эликатессе" 160 гр.шт.  СПК</v>
          </cell>
          <cell r="D294">
            <v>23</v>
          </cell>
        </row>
        <row r="295">
          <cell r="A295" t="str">
            <v>Хот-догстер ТМ Горячая штучка ТС Хот-Догстер флоу-пак 0,09 кг. ПОКОМ</v>
          </cell>
          <cell r="D295">
            <v>41</v>
          </cell>
        </row>
        <row r="296">
          <cell r="A296" t="str">
            <v>Хотстеры с сыром 0,25кг ТМ Горячая штучка  ПОКОМ</v>
          </cell>
          <cell r="D296">
            <v>152</v>
          </cell>
        </row>
        <row r="297">
          <cell r="A297" t="str">
            <v>Хотстеры ТМ Горячая штучка ТС Хотстеры 0,25 кг зам  ПОКОМ</v>
          </cell>
          <cell r="D297">
            <v>537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183</v>
          </cell>
        </row>
        <row r="299">
          <cell r="A299" t="str">
            <v>Хрустящие крылышки ТМ Горячая штучка 0,3 кг зам  ПОКОМ</v>
          </cell>
          <cell r="D299">
            <v>159</v>
          </cell>
        </row>
        <row r="300">
          <cell r="A300" t="str">
            <v>Чебупели Курочка гриль ТМ Горячая штучка, 0,3 кг зам  ПОКОМ</v>
          </cell>
          <cell r="D300">
            <v>50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430</v>
          </cell>
        </row>
        <row r="302">
          <cell r="A302" t="str">
            <v>Чебупицца Маргарита 0,2кг ТМ Горячая штучка ТС Foodgital  ПОКОМ</v>
          </cell>
          <cell r="D302">
            <v>74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713</v>
          </cell>
        </row>
        <row r="304">
          <cell r="A304" t="str">
            <v>Чебупицца со вкусом 4 сыра 0,2кг ТМ Горячая штучка ТС Foodgital  ПОКОМ</v>
          </cell>
          <cell r="D304">
            <v>68</v>
          </cell>
        </row>
        <row r="305">
          <cell r="A305" t="str">
            <v>Чебуреки сочные ВЕС ТМ Зареченские  ПОКОМ</v>
          </cell>
          <cell r="D305">
            <v>175</v>
          </cell>
        </row>
        <row r="306">
          <cell r="A306" t="str">
            <v>Шпикачки Русские (черева) (в ср.защ.атм.) "Высокий вкус"  СПК</v>
          </cell>
          <cell r="D306">
            <v>-0.27</v>
          </cell>
        </row>
        <row r="307">
          <cell r="A307" t="str">
            <v>Эликапреза с/в "Эликатессе" 85 гр.шт. нарезка (лоток с ср.защ.атм.)  СПК</v>
          </cell>
          <cell r="D307">
            <v>3</v>
          </cell>
        </row>
        <row r="308">
          <cell r="A308" t="str">
            <v>Юбилейная с/к 0,235 кг.шт.  СПК</v>
          </cell>
          <cell r="D308">
            <v>131</v>
          </cell>
        </row>
        <row r="309">
          <cell r="A309" t="str">
            <v>Итого</v>
          </cell>
          <cell r="D309">
            <v>54354.004000000001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2202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210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1300</v>
          </cell>
        </row>
        <row r="12">
          <cell r="A12" t="str">
            <v xml:space="preserve"> 342 Сосиски Сочинки Молочные ТМ Стародворье 0,4 кг ПОКОМ</v>
          </cell>
          <cell r="D12">
            <v>504</v>
          </cell>
        </row>
        <row r="13">
          <cell r="A13" t="str">
            <v xml:space="preserve"> 410  Сосиски Баварские с сыром ТМ Стародворье 0,35 кг. ПОКОМ</v>
          </cell>
          <cell r="D13">
            <v>1248</v>
          </cell>
        </row>
        <row r="14">
          <cell r="A14" t="str">
            <v xml:space="preserve"> 412  Сосиски Баварские ТМ Стародворье 0,35 кг ПОКОМ</v>
          </cell>
          <cell r="D14">
            <v>402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135.459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152.63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1002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252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102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1200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840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600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720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180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700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980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1400</v>
          </cell>
        </row>
        <row r="30">
          <cell r="A30" t="str">
            <v>Хотстеры ТМ Горячая штучка ТС Хотстеры 0,25 кг зам  ПОКОМ</v>
          </cell>
          <cell r="D30">
            <v>504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1620</v>
          </cell>
        </row>
        <row r="33">
          <cell r="A33" t="str">
            <v>Итого</v>
          </cell>
          <cell r="D33">
            <v>20478.089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3" sqref="AQ13"/>
    </sheetView>
  </sheetViews>
  <sheetFormatPr defaultColWidth="10.5" defaultRowHeight="11.45" customHeight="1" outlineLevelRow="1" x14ac:dyDescent="0.2"/>
  <cols>
    <col min="1" max="1" width="57.164062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7.33203125" style="5" bestFit="1" customWidth="1"/>
    <col min="13" max="13" width="6.5" style="5" bestFit="1" customWidth="1"/>
    <col min="14" max="19" width="1.1640625" style="5" customWidth="1"/>
    <col min="20" max="20" width="6.1640625" style="5" bestFit="1" customWidth="1"/>
    <col min="21" max="21" width="6.5" style="5" bestFit="1" customWidth="1"/>
    <col min="22" max="22" width="7.664062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8.6640625" style="5" customWidth="1"/>
    <col min="36" max="36" width="5.83203125" style="5" customWidth="1"/>
    <col min="37" max="37" width="6.6640625" style="5" bestFit="1" customWidth="1"/>
    <col min="38" max="38" width="7.6640625" style="5" bestFit="1" customWidth="1"/>
    <col min="39" max="39" width="6.6640625" style="5" bestFit="1" customWidth="1"/>
    <col min="40" max="41" width="1.164062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" t="s">
        <v>139</v>
      </c>
      <c r="AL3" s="1" t="s">
        <v>140</v>
      </c>
      <c r="AM3" s="1" t="s">
        <v>140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  <c r="AK4" s="11" t="s">
        <v>127</v>
      </c>
      <c r="AL4" s="11" t="s">
        <v>127</v>
      </c>
      <c r="AM4" s="11" t="s">
        <v>127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M5" s="14" t="s">
        <v>129</v>
      </c>
      <c r="T5" s="14" t="s">
        <v>130</v>
      </c>
      <c r="U5" s="14" t="s">
        <v>131</v>
      </c>
      <c r="V5" s="14" t="s">
        <v>132</v>
      </c>
      <c r="X5" s="14" t="s">
        <v>133</v>
      </c>
      <c r="AE5" s="14" t="s">
        <v>134</v>
      </c>
      <c r="AF5" s="14" t="s">
        <v>135</v>
      </c>
      <c r="AG5" s="14" t="s">
        <v>136</v>
      </c>
      <c r="AH5" s="14" t="s">
        <v>137</v>
      </c>
      <c r="AJ5" s="14" t="s">
        <v>118</v>
      </c>
      <c r="AK5" s="14" t="s">
        <v>138</v>
      </c>
      <c r="AL5" s="14" t="s">
        <v>132</v>
      </c>
      <c r="AM5" s="14" t="s">
        <v>133</v>
      </c>
    </row>
    <row r="6" spans="1:42" ht="11.1" customHeight="1" x14ac:dyDescent="0.2">
      <c r="A6" s="6"/>
      <c r="B6" s="6"/>
      <c r="C6" s="3"/>
      <c r="D6" s="3"/>
      <c r="E6" s="12">
        <f>SUM(E7:E156)</f>
        <v>129740.18500000001</v>
      </c>
      <c r="F6" s="12">
        <f>SUM(F7:F156)</f>
        <v>60926.162000000011</v>
      </c>
      <c r="J6" s="12">
        <f>SUM(J7:J156)</f>
        <v>130887.474</v>
      </c>
      <c r="K6" s="12">
        <f t="shared" ref="K6:X6" si="0">SUM(K7:K156)</f>
        <v>-1147.2890000000004</v>
      </c>
      <c r="L6" s="12">
        <f t="shared" si="0"/>
        <v>27720</v>
      </c>
      <c r="M6" s="12">
        <f t="shared" si="0"/>
        <v>25720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9845</v>
      </c>
      <c r="U6" s="12">
        <f t="shared" si="0"/>
        <v>19350</v>
      </c>
      <c r="V6" s="12">
        <f t="shared" si="0"/>
        <v>28130</v>
      </c>
      <c r="W6" s="12">
        <f t="shared" si="0"/>
        <v>24105.219199999996</v>
      </c>
      <c r="X6" s="12">
        <f t="shared" si="0"/>
        <v>26270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9214.0889999999999</v>
      </c>
      <c r="AE6" s="12">
        <f t="shared" ref="AE6" si="5">SUM(AE7:AE156)</f>
        <v>25990.851599999998</v>
      </c>
      <c r="AF6" s="12">
        <f t="shared" ref="AF6" si="6">SUM(AF7:AF156)</f>
        <v>25302.067199999998</v>
      </c>
      <c r="AG6" s="12">
        <f t="shared" ref="AG6" si="7">SUM(AG7:AG156)</f>
        <v>23426.547000000002</v>
      </c>
      <c r="AH6" s="12">
        <f t="shared" ref="AH6" si="8">SUM(AH7:AH156)</f>
        <v>26192.629999999997</v>
      </c>
      <c r="AI6" s="12"/>
      <c r="AJ6" s="12">
        <f t="shared" ref="AJ6" si="9">SUM(AJ7:AJ156)</f>
        <v>3810.1099999999997</v>
      </c>
      <c r="AK6" s="12">
        <f t="shared" ref="AK6" si="10">SUM(AK7:AK156)</f>
        <v>13332.5</v>
      </c>
      <c r="AL6" s="12">
        <f t="shared" ref="AL6" si="11">SUM(AL7:AL156)</f>
        <v>17298.599999999999</v>
      </c>
      <c r="AM6" s="12">
        <f t="shared" ref="AM6" si="12">SUM(AM7:AM156)</f>
        <v>17309.700000000004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297.41399999999999</v>
      </c>
      <c r="D7" s="8">
        <v>367.25799999999998</v>
      </c>
      <c r="E7" s="8">
        <v>403.95299999999997</v>
      </c>
      <c r="F7" s="8">
        <v>258.01400000000001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402.20699999999999</v>
      </c>
      <c r="K7" s="13">
        <f>E7-J7</f>
        <v>1.7459999999999809</v>
      </c>
      <c r="L7" s="13">
        <f>VLOOKUP(A:A,[1]TDSheet!$A:$O,15,0)</f>
        <v>80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5"/>
      <c r="V7" s="15">
        <v>100</v>
      </c>
      <c r="W7" s="13">
        <f>(E7-AD7)/5</f>
        <v>80.790599999999998</v>
      </c>
      <c r="X7" s="15">
        <v>100</v>
      </c>
      <c r="Y7" s="16">
        <f>(F7+L7+M7+U7+V7+X7)/W7</f>
        <v>7.89713159699272</v>
      </c>
      <c r="Z7" s="13">
        <f>F7/W7</f>
        <v>3.1936141085720369</v>
      </c>
      <c r="AA7" s="13"/>
      <c r="AB7" s="13"/>
      <c r="AC7" s="13"/>
      <c r="AD7" s="13">
        <v>0</v>
      </c>
      <c r="AE7" s="13">
        <f>VLOOKUP(A:A,[1]TDSheet!$A:$AF,32,0)</f>
        <v>108.2268</v>
      </c>
      <c r="AF7" s="13">
        <f>VLOOKUP(A:A,[1]TDSheet!$A:$AG,33,0)</f>
        <v>94.0488</v>
      </c>
      <c r="AG7" s="13">
        <f>VLOOKUP(A:A,[1]TDSheet!$A:$W,23,0)</f>
        <v>82.852400000000003</v>
      </c>
      <c r="AH7" s="13">
        <f>VLOOKUP(A:A,[3]TDSheet!$A:$D,4,0)</f>
        <v>103.11</v>
      </c>
      <c r="AI7" s="13" t="str">
        <f>VLOOKUP(A:A,[1]TDSheet!$A:$AI,35,0)</f>
        <v>оконч</v>
      </c>
      <c r="AJ7" s="13">
        <f>T7*H7</f>
        <v>0</v>
      </c>
      <c r="AK7" s="13">
        <f>U7*H7</f>
        <v>0</v>
      </c>
      <c r="AL7" s="13">
        <f>V7*H7</f>
        <v>100</v>
      </c>
      <c r="AM7" s="13">
        <f>X7*H7</f>
        <v>100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295.8</v>
      </c>
      <c r="D8" s="8">
        <v>559.774</v>
      </c>
      <c r="E8" s="8">
        <v>517.85400000000004</v>
      </c>
      <c r="F8" s="8">
        <v>322.93900000000002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529.25199999999995</v>
      </c>
      <c r="K8" s="13">
        <f t="shared" ref="K8:K71" si="13">E8-J8</f>
        <v>-11.397999999999911</v>
      </c>
      <c r="L8" s="13">
        <f>VLOOKUP(A:A,[1]TDSheet!$A:$O,15,0)</f>
        <v>70</v>
      </c>
      <c r="M8" s="13">
        <f>VLOOKUP(A:A,[1]TDSheet!$A:$X,24,0)</f>
        <v>140</v>
      </c>
      <c r="N8" s="13"/>
      <c r="O8" s="13"/>
      <c r="P8" s="13"/>
      <c r="Q8" s="13"/>
      <c r="R8" s="13"/>
      <c r="S8" s="13"/>
      <c r="T8" s="13"/>
      <c r="U8" s="15">
        <v>70</v>
      </c>
      <c r="V8" s="15">
        <v>70</v>
      </c>
      <c r="W8" s="13">
        <f t="shared" ref="W8:W71" si="14">(E8-AD8)/5</f>
        <v>103.57080000000001</v>
      </c>
      <c r="X8" s="15">
        <v>120</v>
      </c>
      <c r="Y8" s="16">
        <f t="shared" ref="Y8:Y71" si="15">(F8+L8+M8+U8+V8+X8)/W8</f>
        <v>7.6560092226766621</v>
      </c>
      <c r="Z8" s="13">
        <f t="shared" ref="Z8:Z71" si="16">F8/W8</f>
        <v>3.1180506474797918</v>
      </c>
      <c r="AA8" s="13"/>
      <c r="AB8" s="13"/>
      <c r="AC8" s="13"/>
      <c r="AD8" s="13">
        <v>0</v>
      </c>
      <c r="AE8" s="13">
        <f>VLOOKUP(A:A,[1]TDSheet!$A:$AF,32,0)</f>
        <v>116.8104</v>
      </c>
      <c r="AF8" s="13">
        <f>VLOOKUP(A:A,[1]TDSheet!$A:$AG,33,0)</f>
        <v>127.3104</v>
      </c>
      <c r="AG8" s="13">
        <f>VLOOKUP(A:A,[1]TDSheet!$A:$W,23,0)</f>
        <v>106.05799999999999</v>
      </c>
      <c r="AH8" s="13">
        <f>VLOOKUP(A:A,[3]TDSheet!$A:$D,4,0)</f>
        <v>115.99299999999999</v>
      </c>
      <c r="AI8" s="13">
        <f>VLOOKUP(A:A,[1]TDSheet!$A:$AI,35,0)</f>
        <v>0</v>
      </c>
      <c r="AJ8" s="13">
        <f t="shared" ref="AJ8:AJ71" si="17">T8*H8</f>
        <v>0</v>
      </c>
      <c r="AK8" s="13">
        <f t="shared" ref="AK8:AK71" si="18">U8*H8</f>
        <v>70</v>
      </c>
      <c r="AL8" s="13">
        <f t="shared" ref="AL8:AL71" si="19">V8*H8</f>
        <v>70</v>
      </c>
      <c r="AM8" s="13">
        <f t="shared" ref="AM8:AM71" si="20">X8*H8</f>
        <v>120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1039.6179999999999</v>
      </c>
      <c r="D9" s="8">
        <v>1973.095</v>
      </c>
      <c r="E9" s="8">
        <v>2078.1060000000002</v>
      </c>
      <c r="F9" s="8">
        <v>907.45500000000004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2057.5419999999999</v>
      </c>
      <c r="K9" s="13">
        <f t="shared" si="13"/>
        <v>20.564000000000306</v>
      </c>
      <c r="L9" s="13">
        <f>VLOOKUP(A:A,[1]TDSheet!$A:$O,15,0)</f>
        <v>300</v>
      </c>
      <c r="M9" s="13">
        <f>VLOOKUP(A:A,[1]TDSheet!$A:$X,24,0)</f>
        <v>600</v>
      </c>
      <c r="N9" s="13"/>
      <c r="O9" s="13"/>
      <c r="P9" s="13"/>
      <c r="Q9" s="13"/>
      <c r="R9" s="13"/>
      <c r="S9" s="13"/>
      <c r="T9" s="13"/>
      <c r="U9" s="15">
        <v>400</v>
      </c>
      <c r="V9" s="15">
        <v>500</v>
      </c>
      <c r="W9" s="13">
        <f t="shared" si="14"/>
        <v>415.62120000000004</v>
      </c>
      <c r="X9" s="15">
        <v>450</v>
      </c>
      <c r="Y9" s="16">
        <f t="shared" si="15"/>
        <v>7.5969536683884256</v>
      </c>
      <c r="Z9" s="13">
        <f t="shared" si="16"/>
        <v>2.1833703381829412</v>
      </c>
      <c r="AA9" s="13"/>
      <c r="AB9" s="13"/>
      <c r="AC9" s="13"/>
      <c r="AD9" s="13">
        <v>0</v>
      </c>
      <c r="AE9" s="13">
        <f>VLOOKUP(A:A,[1]TDSheet!$A:$AF,32,0)</f>
        <v>448.86919999999998</v>
      </c>
      <c r="AF9" s="13">
        <f>VLOOKUP(A:A,[1]TDSheet!$A:$AG,33,0)</f>
        <v>457.65559999999994</v>
      </c>
      <c r="AG9" s="13">
        <f>VLOOKUP(A:A,[1]TDSheet!$A:$W,23,0)</f>
        <v>403.12939999999998</v>
      </c>
      <c r="AH9" s="13">
        <f>VLOOKUP(A:A,[3]TDSheet!$A:$D,4,0)</f>
        <v>403.91800000000001</v>
      </c>
      <c r="AI9" s="13" t="str">
        <f>VLOOKUP(A:A,[1]TDSheet!$A:$AI,35,0)</f>
        <v>продокт</v>
      </c>
      <c r="AJ9" s="13">
        <f t="shared" si="17"/>
        <v>0</v>
      </c>
      <c r="AK9" s="13">
        <f t="shared" si="18"/>
        <v>400</v>
      </c>
      <c r="AL9" s="13">
        <f t="shared" si="19"/>
        <v>500</v>
      </c>
      <c r="AM9" s="13">
        <f t="shared" si="20"/>
        <v>450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1687</v>
      </c>
      <c r="D10" s="8">
        <v>2704</v>
      </c>
      <c r="E10" s="8">
        <v>3013</v>
      </c>
      <c r="F10" s="8">
        <v>1354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3030</v>
      </c>
      <c r="K10" s="13">
        <f t="shared" si="13"/>
        <v>-17</v>
      </c>
      <c r="L10" s="13">
        <f>VLOOKUP(A:A,[1]TDSheet!$A:$O,15,0)</f>
        <v>300</v>
      </c>
      <c r="M10" s="13">
        <f>VLOOKUP(A:A,[1]TDSheet!$A:$X,24,0)</f>
        <v>600</v>
      </c>
      <c r="N10" s="13"/>
      <c r="O10" s="13"/>
      <c r="P10" s="13"/>
      <c r="Q10" s="13"/>
      <c r="R10" s="13"/>
      <c r="S10" s="13"/>
      <c r="T10" s="13">
        <v>1400</v>
      </c>
      <c r="U10" s="15">
        <v>200</v>
      </c>
      <c r="V10" s="15">
        <v>400</v>
      </c>
      <c r="W10" s="13">
        <f t="shared" si="14"/>
        <v>422.6</v>
      </c>
      <c r="X10" s="15">
        <v>500</v>
      </c>
      <c r="Y10" s="16">
        <f t="shared" si="15"/>
        <v>7.9365830572645519</v>
      </c>
      <c r="Z10" s="13">
        <f t="shared" si="16"/>
        <v>3.2039753904401325</v>
      </c>
      <c r="AA10" s="13"/>
      <c r="AB10" s="13"/>
      <c r="AC10" s="13"/>
      <c r="AD10" s="13">
        <f>VLOOKUP(A:A,[4]TDSheet!$A:$D,4,0)</f>
        <v>900</v>
      </c>
      <c r="AE10" s="13">
        <f>VLOOKUP(A:A,[1]TDSheet!$A:$AF,32,0)</f>
        <v>463.8</v>
      </c>
      <c r="AF10" s="13">
        <f>VLOOKUP(A:A,[1]TDSheet!$A:$AG,33,0)</f>
        <v>455.8</v>
      </c>
      <c r="AG10" s="13">
        <f>VLOOKUP(A:A,[1]TDSheet!$A:$W,23,0)</f>
        <v>427.6</v>
      </c>
      <c r="AH10" s="13">
        <f>VLOOKUP(A:A,[3]TDSheet!$A:$D,4,0)</f>
        <v>524</v>
      </c>
      <c r="AI10" s="13" t="str">
        <f>VLOOKUP(A:A,[1]TDSheet!$A:$AI,35,0)</f>
        <v>октяб</v>
      </c>
      <c r="AJ10" s="13">
        <f t="shared" si="17"/>
        <v>560</v>
      </c>
      <c r="AK10" s="13">
        <f t="shared" si="18"/>
        <v>80</v>
      </c>
      <c r="AL10" s="13">
        <f t="shared" si="19"/>
        <v>160</v>
      </c>
      <c r="AM10" s="13">
        <f t="shared" si="20"/>
        <v>200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1672</v>
      </c>
      <c r="D11" s="8">
        <v>5027</v>
      </c>
      <c r="E11" s="8">
        <v>4440</v>
      </c>
      <c r="F11" s="8">
        <v>2216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4461</v>
      </c>
      <c r="K11" s="13">
        <f t="shared" si="13"/>
        <v>-21</v>
      </c>
      <c r="L11" s="13">
        <f>VLOOKUP(A:A,[1]TDSheet!$A:$O,15,0)</f>
        <v>1500</v>
      </c>
      <c r="M11" s="13">
        <f>VLOOKUP(A:A,[1]TDSheet!$A:$X,24,0)</f>
        <v>900</v>
      </c>
      <c r="N11" s="13"/>
      <c r="O11" s="13"/>
      <c r="P11" s="13"/>
      <c r="Q11" s="13"/>
      <c r="R11" s="13"/>
      <c r="S11" s="13"/>
      <c r="T11" s="13">
        <v>450</v>
      </c>
      <c r="U11" s="15">
        <v>500</v>
      </c>
      <c r="V11" s="15">
        <v>700</v>
      </c>
      <c r="W11" s="13">
        <f t="shared" si="14"/>
        <v>888</v>
      </c>
      <c r="X11" s="15">
        <v>900</v>
      </c>
      <c r="Y11" s="16">
        <f t="shared" si="15"/>
        <v>7.5630630630630629</v>
      </c>
      <c r="Z11" s="13">
        <f t="shared" si="16"/>
        <v>2.4954954954954953</v>
      </c>
      <c r="AA11" s="13"/>
      <c r="AB11" s="13"/>
      <c r="AC11" s="13"/>
      <c r="AD11" s="13">
        <v>0</v>
      </c>
      <c r="AE11" s="13">
        <f>VLOOKUP(A:A,[1]TDSheet!$A:$AF,32,0)</f>
        <v>825.4</v>
      </c>
      <c r="AF11" s="13">
        <f>VLOOKUP(A:A,[1]TDSheet!$A:$AG,33,0)</f>
        <v>941.6</v>
      </c>
      <c r="AG11" s="13">
        <f>VLOOKUP(A:A,[1]TDSheet!$A:$W,23,0)</f>
        <v>929.2</v>
      </c>
      <c r="AH11" s="13">
        <f>VLOOKUP(A:A,[3]TDSheet!$A:$D,4,0)</f>
        <v>1059</v>
      </c>
      <c r="AI11" s="13" t="str">
        <f>VLOOKUP(A:A,[1]TDSheet!$A:$AI,35,0)</f>
        <v>продокт</v>
      </c>
      <c r="AJ11" s="13">
        <f t="shared" si="17"/>
        <v>202.5</v>
      </c>
      <c r="AK11" s="13">
        <f t="shared" si="18"/>
        <v>225</v>
      </c>
      <c r="AL11" s="13">
        <f t="shared" si="19"/>
        <v>315</v>
      </c>
      <c r="AM11" s="13">
        <f t="shared" si="20"/>
        <v>405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2565</v>
      </c>
      <c r="D12" s="8">
        <v>4689</v>
      </c>
      <c r="E12" s="8">
        <v>5430</v>
      </c>
      <c r="F12" s="8">
        <v>1776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5483</v>
      </c>
      <c r="K12" s="13">
        <f t="shared" si="13"/>
        <v>-53</v>
      </c>
      <c r="L12" s="13">
        <f>VLOOKUP(A:A,[1]TDSheet!$A:$O,15,0)</f>
        <v>1000</v>
      </c>
      <c r="M12" s="13">
        <f>VLOOKUP(A:A,[1]TDSheet!$A:$X,24,0)</f>
        <v>600</v>
      </c>
      <c r="N12" s="13"/>
      <c r="O12" s="13"/>
      <c r="P12" s="13"/>
      <c r="Q12" s="13"/>
      <c r="R12" s="13"/>
      <c r="S12" s="13"/>
      <c r="T12" s="13">
        <v>654</v>
      </c>
      <c r="U12" s="15">
        <v>400</v>
      </c>
      <c r="V12" s="15">
        <v>400</v>
      </c>
      <c r="W12" s="13">
        <f t="shared" si="14"/>
        <v>645.6</v>
      </c>
      <c r="X12" s="15">
        <v>700</v>
      </c>
      <c r="Y12" s="16">
        <f t="shared" si="15"/>
        <v>7.5526641883519208</v>
      </c>
      <c r="Z12" s="13">
        <f t="shared" si="16"/>
        <v>2.7509293680297398</v>
      </c>
      <c r="AA12" s="13"/>
      <c r="AB12" s="13"/>
      <c r="AC12" s="13"/>
      <c r="AD12" s="13">
        <f>VLOOKUP(A:A,[4]TDSheet!$A:$D,4,0)</f>
        <v>2202</v>
      </c>
      <c r="AE12" s="13">
        <f>VLOOKUP(A:A,[1]TDSheet!$A:$AF,32,0)</f>
        <v>990.8</v>
      </c>
      <c r="AF12" s="13">
        <f>VLOOKUP(A:A,[1]TDSheet!$A:$AG,33,0)</f>
        <v>780</v>
      </c>
      <c r="AG12" s="13">
        <f>VLOOKUP(A:A,[1]TDSheet!$A:$W,23,0)</f>
        <v>676</v>
      </c>
      <c r="AH12" s="13">
        <f>VLOOKUP(A:A,[3]TDSheet!$A:$D,4,0)</f>
        <v>770</v>
      </c>
      <c r="AI12" s="13">
        <f>VLOOKUP(A:A,[1]TDSheet!$A:$AI,35,0)</f>
        <v>0</v>
      </c>
      <c r="AJ12" s="13">
        <f t="shared" si="17"/>
        <v>294.3</v>
      </c>
      <c r="AK12" s="13">
        <f t="shared" si="18"/>
        <v>180</v>
      </c>
      <c r="AL12" s="13">
        <f t="shared" si="19"/>
        <v>180</v>
      </c>
      <c r="AM12" s="13">
        <f t="shared" si="20"/>
        <v>315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71</v>
      </c>
      <c r="D13" s="8">
        <v>46</v>
      </c>
      <c r="E13" s="8">
        <v>55</v>
      </c>
      <c r="F13" s="8">
        <v>61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56</v>
      </c>
      <c r="K13" s="13">
        <f t="shared" si="13"/>
        <v>-1</v>
      </c>
      <c r="L13" s="13">
        <f>VLOOKUP(A:A,[1]TDSheet!$A:$O,15,0)</f>
        <v>30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5"/>
      <c r="V13" s="15"/>
      <c r="W13" s="13">
        <f t="shared" si="14"/>
        <v>11</v>
      </c>
      <c r="X13" s="15">
        <v>20</v>
      </c>
      <c r="Y13" s="16">
        <f t="shared" si="15"/>
        <v>10.090909090909092</v>
      </c>
      <c r="Z13" s="13">
        <f t="shared" si="16"/>
        <v>5.5454545454545459</v>
      </c>
      <c r="AA13" s="13"/>
      <c r="AB13" s="13"/>
      <c r="AC13" s="13"/>
      <c r="AD13" s="13">
        <v>0</v>
      </c>
      <c r="AE13" s="13">
        <f>VLOOKUP(A:A,[1]TDSheet!$A:$AF,32,0)</f>
        <v>15.8</v>
      </c>
      <c r="AF13" s="13">
        <f>VLOOKUP(A:A,[1]TDSheet!$A:$AG,33,0)</f>
        <v>17</v>
      </c>
      <c r="AG13" s="13">
        <f>VLOOKUP(A:A,[1]TDSheet!$A:$W,23,0)</f>
        <v>12.2</v>
      </c>
      <c r="AH13" s="13">
        <f>VLOOKUP(A:A,[3]TDSheet!$A:$D,4,0)</f>
        <v>10</v>
      </c>
      <c r="AI13" s="13">
        <f>VLOOKUP(A:A,[1]TDSheet!$A:$AI,35,0)</f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8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603</v>
      </c>
      <c r="D14" s="8">
        <v>13</v>
      </c>
      <c r="E14" s="8">
        <v>259</v>
      </c>
      <c r="F14" s="8">
        <v>347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268</v>
      </c>
      <c r="K14" s="13">
        <f t="shared" si="13"/>
        <v>-9</v>
      </c>
      <c r="L14" s="13">
        <f>VLOOKUP(A:A,[1]TDSheet!$A:$O,15,0)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5"/>
      <c r="V14" s="15">
        <v>300</v>
      </c>
      <c r="W14" s="13">
        <f t="shared" si="14"/>
        <v>51.8</v>
      </c>
      <c r="X14" s="15"/>
      <c r="Y14" s="16">
        <f t="shared" si="15"/>
        <v>12.49034749034749</v>
      </c>
      <c r="Z14" s="13">
        <f t="shared" si="16"/>
        <v>6.698841698841699</v>
      </c>
      <c r="AA14" s="13"/>
      <c r="AB14" s="13"/>
      <c r="AC14" s="13"/>
      <c r="AD14" s="13">
        <v>0</v>
      </c>
      <c r="AE14" s="13">
        <f>VLOOKUP(A:A,[1]TDSheet!$A:$AF,32,0)</f>
        <v>81.400000000000006</v>
      </c>
      <c r="AF14" s="13">
        <f>VLOOKUP(A:A,[1]TDSheet!$A:$AG,33,0)</f>
        <v>66.400000000000006</v>
      </c>
      <c r="AG14" s="13">
        <f>VLOOKUP(A:A,[1]TDSheet!$A:$W,23,0)</f>
        <v>56</v>
      </c>
      <c r="AH14" s="13">
        <f>VLOOKUP(A:A,[3]TDSheet!$A:$D,4,0)</f>
        <v>60</v>
      </c>
      <c r="AI14" s="13">
        <f>VLOOKUP(A:A,[1]TDSheet!$A:$AI,35,0)</f>
        <v>0</v>
      </c>
      <c r="AJ14" s="13">
        <f t="shared" si="17"/>
        <v>0</v>
      </c>
      <c r="AK14" s="13">
        <f t="shared" si="18"/>
        <v>0</v>
      </c>
      <c r="AL14" s="13">
        <f t="shared" si="19"/>
        <v>51.000000000000007</v>
      </c>
      <c r="AM14" s="13">
        <f t="shared" si="20"/>
        <v>0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230</v>
      </c>
      <c r="D15" s="8">
        <v>372</v>
      </c>
      <c r="E15" s="8">
        <v>403</v>
      </c>
      <c r="F15" s="8">
        <v>191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416</v>
      </c>
      <c r="K15" s="13">
        <f t="shared" si="13"/>
        <v>-13</v>
      </c>
      <c r="L15" s="13">
        <f>VLOOKUP(A:A,[1]TDSheet!$A:$O,15,0)</f>
        <v>130</v>
      </c>
      <c r="M15" s="13">
        <f>VLOOKUP(A:A,[1]TDSheet!$A:$X,24,0)</f>
        <v>100</v>
      </c>
      <c r="N15" s="13"/>
      <c r="O15" s="13"/>
      <c r="P15" s="13"/>
      <c r="Q15" s="13"/>
      <c r="R15" s="13"/>
      <c r="S15" s="13"/>
      <c r="T15" s="13"/>
      <c r="U15" s="15">
        <v>50</v>
      </c>
      <c r="V15" s="15">
        <v>50</v>
      </c>
      <c r="W15" s="13">
        <f t="shared" si="14"/>
        <v>80.599999999999994</v>
      </c>
      <c r="X15" s="15">
        <v>100</v>
      </c>
      <c r="Y15" s="16">
        <f t="shared" si="15"/>
        <v>7.704714640198512</v>
      </c>
      <c r="Z15" s="13">
        <f t="shared" si="16"/>
        <v>2.369727047146402</v>
      </c>
      <c r="AA15" s="13"/>
      <c r="AB15" s="13"/>
      <c r="AC15" s="13"/>
      <c r="AD15" s="13">
        <v>0</v>
      </c>
      <c r="AE15" s="13">
        <f>VLOOKUP(A:A,[1]TDSheet!$A:$AF,32,0)</f>
        <v>85.2</v>
      </c>
      <c r="AF15" s="13">
        <f>VLOOKUP(A:A,[1]TDSheet!$A:$AG,33,0)</f>
        <v>84.8</v>
      </c>
      <c r="AG15" s="13">
        <f>VLOOKUP(A:A,[1]TDSheet!$A:$W,23,0)</f>
        <v>80.400000000000006</v>
      </c>
      <c r="AH15" s="13">
        <f>VLOOKUP(A:A,[3]TDSheet!$A:$D,4,0)</f>
        <v>77</v>
      </c>
      <c r="AI15" s="13">
        <f>VLOOKUP(A:A,[1]TDSheet!$A:$AI,35,0)</f>
        <v>0</v>
      </c>
      <c r="AJ15" s="13">
        <f t="shared" si="17"/>
        <v>0</v>
      </c>
      <c r="AK15" s="13">
        <f t="shared" si="18"/>
        <v>15</v>
      </c>
      <c r="AL15" s="13">
        <f t="shared" si="19"/>
        <v>15</v>
      </c>
      <c r="AM15" s="13">
        <f t="shared" si="20"/>
        <v>30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1761</v>
      </c>
      <c r="D16" s="8">
        <v>1337</v>
      </c>
      <c r="E16" s="8">
        <v>1544</v>
      </c>
      <c r="F16" s="8">
        <v>1544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1555</v>
      </c>
      <c r="K16" s="13">
        <f t="shared" si="13"/>
        <v>-11</v>
      </c>
      <c r="L16" s="13">
        <f>VLOOKUP(A:A,[1]TDSheet!$A:$O,15,0)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>
        <v>105</v>
      </c>
      <c r="U16" s="15"/>
      <c r="V16" s="15">
        <v>1000</v>
      </c>
      <c r="W16" s="13">
        <f t="shared" si="14"/>
        <v>266.8</v>
      </c>
      <c r="X16" s="15"/>
      <c r="Y16" s="16">
        <f t="shared" si="15"/>
        <v>9.5352323838080952</v>
      </c>
      <c r="Z16" s="13">
        <f t="shared" si="16"/>
        <v>5.7871064467766118</v>
      </c>
      <c r="AA16" s="13"/>
      <c r="AB16" s="13"/>
      <c r="AC16" s="13"/>
      <c r="AD16" s="13">
        <f>VLOOKUP(A:A,[4]TDSheet!$A:$D,4,0)</f>
        <v>210</v>
      </c>
      <c r="AE16" s="13">
        <f>VLOOKUP(A:A,[1]TDSheet!$A:$AF,32,0)</f>
        <v>334</v>
      </c>
      <c r="AF16" s="13">
        <f>VLOOKUP(A:A,[1]TDSheet!$A:$AG,33,0)</f>
        <v>308.39999999999998</v>
      </c>
      <c r="AG16" s="13">
        <f>VLOOKUP(A:A,[1]TDSheet!$A:$W,23,0)</f>
        <v>274</v>
      </c>
      <c r="AH16" s="13">
        <f>VLOOKUP(A:A,[3]TDSheet!$A:$D,4,0)</f>
        <v>278</v>
      </c>
      <c r="AI16" s="13">
        <f>VLOOKUP(A:A,[1]TDSheet!$A:$AI,35,0)</f>
        <v>0</v>
      </c>
      <c r="AJ16" s="13">
        <f t="shared" si="17"/>
        <v>17.850000000000001</v>
      </c>
      <c r="AK16" s="13">
        <f t="shared" si="18"/>
        <v>0</v>
      </c>
      <c r="AL16" s="13">
        <f t="shared" si="19"/>
        <v>170</v>
      </c>
      <c r="AM16" s="13">
        <f t="shared" si="20"/>
        <v>0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116</v>
      </c>
      <c r="D17" s="8">
        <v>305</v>
      </c>
      <c r="E17" s="8">
        <v>246</v>
      </c>
      <c r="F17" s="8">
        <v>170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268</v>
      </c>
      <c r="K17" s="13">
        <f t="shared" si="13"/>
        <v>-22</v>
      </c>
      <c r="L17" s="13">
        <f>VLOOKUP(A:A,[1]TDSheet!$A:$O,15,0)</f>
        <v>50</v>
      </c>
      <c r="M17" s="13">
        <f>VLOOKUP(A:A,[1]TDSheet!$A:$X,24,0)</f>
        <v>30</v>
      </c>
      <c r="N17" s="13"/>
      <c r="O17" s="13"/>
      <c r="P17" s="13"/>
      <c r="Q17" s="13"/>
      <c r="R17" s="13"/>
      <c r="S17" s="13"/>
      <c r="T17" s="13"/>
      <c r="U17" s="15"/>
      <c r="V17" s="15">
        <v>80</v>
      </c>
      <c r="W17" s="13">
        <f t="shared" si="14"/>
        <v>49.2</v>
      </c>
      <c r="X17" s="15">
        <v>50</v>
      </c>
      <c r="Y17" s="16">
        <f t="shared" si="15"/>
        <v>7.7235772357723569</v>
      </c>
      <c r="Z17" s="13">
        <f t="shared" si="16"/>
        <v>3.4552845528455283</v>
      </c>
      <c r="AA17" s="13"/>
      <c r="AB17" s="13"/>
      <c r="AC17" s="13"/>
      <c r="AD17" s="13">
        <v>0</v>
      </c>
      <c r="AE17" s="13">
        <f>VLOOKUP(A:A,[1]TDSheet!$A:$AF,32,0)</f>
        <v>19.600000000000001</v>
      </c>
      <c r="AF17" s="13">
        <f>VLOOKUP(A:A,[1]TDSheet!$A:$AG,33,0)</f>
        <v>23.4</v>
      </c>
      <c r="AG17" s="13">
        <f>VLOOKUP(A:A,[1]TDSheet!$A:$W,23,0)</f>
        <v>47.4</v>
      </c>
      <c r="AH17" s="13">
        <f>VLOOKUP(A:A,[3]TDSheet!$A:$D,4,0)</f>
        <v>79</v>
      </c>
      <c r="AI17" s="13">
        <f>VLOOKUP(A:A,[1]TDSheet!$A:$AI,35,0)</f>
        <v>0</v>
      </c>
      <c r="AJ17" s="13">
        <f t="shared" si="17"/>
        <v>0</v>
      </c>
      <c r="AK17" s="13">
        <f t="shared" si="18"/>
        <v>0</v>
      </c>
      <c r="AL17" s="13">
        <f t="shared" si="19"/>
        <v>28</v>
      </c>
      <c r="AM17" s="13">
        <f t="shared" si="20"/>
        <v>17.5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92</v>
      </c>
      <c r="D18" s="8">
        <v>73</v>
      </c>
      <c r="E18" s="8">
        <v>101</v>
      </c>
      <c r="F18" s="8">
        <v>62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104</v>
      </c>
      <c r="K18" s="13">
        <f t="shared" si="13"/>
        <v>-3</v>
      </c>
      <c r="L18" s="13">
        <f>VLOOKUP(A:A,[1]TDSheet!$A:$O,15,0)</f>
        <v>60</v>
      </c>
      <c r="M18" s="13">
        <f>VLOOKUP(A:A,[1]TDSheet!$A:$X,24,0)</f>
        <v>20</v>
      </c>
      <c r="N18" s="13"/>
      <c r="O18" s="13"/>
      <c r="P18" s="13"/>
      <c r="Q18" s="13"/>
      <c r="R18" s="13"/>
      <c r="S18" s="13"/>
      <c r="T18" s="13"/>
      <c r="U18" s="15"/>
      <c r="V18" s="15"/>
      <c r="W18" s="13">
        <f t="shared" si="14"/>
        <v>20.2</v>
      </c>
      <c r="X18" s="15">
        <v>20</v>
      </c>
      <c r="Y18" s="16">
        <f t="shared" si="15"/>
        <v>8.0198019801980198</v>
      </c>
      <c r="Z18" s="13">
        <f t="shared" si="16"/>
        <v>3.0693069306930694</v>
      </c>
      <c r="AA18" s="13"/>
      <c r="AB18" s="13"/>
      <c r="AC18" s="13"/>
      <c r="AD18" s="13">
        <v>0</v>
      </c>
      <c r="AE18" s="13">
        <f>VLOOKUP(A:A,[1]TDSheet!$A:$AF,32,0)</f>
        <v>25.6</v>
      </c>
      <c r="AF18" s="13">
        <f>VLOOKUP(A:A,[1]TDSheet!$A:$AG,33,0)</f>
        <v>20.399999999999999</v>
      </c>
      <c r="AG18" s="13">
        <f>VLOOKUP(A:A,[1]TDSheet!$A:$W,23,0)</f>
        <v>21.6</v>
      </c>
      <c r="AH18" s="13">
        <f>VLOOKUP(A:A,[3]TDSheet!$A:$D,4,0)</f>
        <v>33</v>
      </c>
      <c r="AI18" s="13">
        <f>VLOOKUP(A:A,[1]TDSheet!$A:$AI,35,0)</f>
        <v>0</v>
      </c>
      <c r="AJ18" s="13">
        <f t="shared" si="17"/>
        <v>0</v>
      </c>
      <c r="AK18" s="13">
        <f t="shared" si="18"/>
        <v>0</v>
      </c>
      <c r="AL18" s="13">
        <f t="shared" si="19"/>
        <v>0</v>
      </c>
      <c r="AM18" s="13">
        <f t="shared" si="20"/>
        <v>7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56</v>
      </c>
      <c r="D19" s="8">
        <v>231</v>
      </c>
      <c r="E19" s="8">
        <v>131</v>
      </c>
      <c r="F19" s="8">
        <v>152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145</v>
      </c>
      <c r="K19" s="13">
        <f t="shared" si="13"/>
        <v>-14</v>
      </c>
      <c r="L19" s="13">
        <f>VLOOKUP(A:A,[1]TDSheet!$A:$O,15,0)</f>
        <v>50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/>
      <c r="U19" s="15"/>
      <c r="V19" s="15"/>
      <c r="W19" s="13">
        <f t="shared" si="14"/>
        <v>26.2</v>
      </c>
      <c r="X19" s="15"/>
      <c r="Y19" s="16">
        <f t="shared" si="15"/>
        <v>7.7099236641221376</v>
      </c>
      <c r="Z19" s="13">
        <f t="shared" si="16"/>
        <v>5.8015267175572518</v>
      </c>
      <c r="AA19" s="13"/>
      <c r="AB19" s="13"/>
      <c r="AC19" s="13"/>
      <c r="AD19" s="13">
        <v>0</v>
      </c>
      <c r="AE19" s="13">
        <f>VLOOKUP(A:A,[1]TDSheet!$A:$AF,32,0)</f>
        <v>31.2</v>
      </c>
      <c r="AF19" s="13">
        <f>VLOOKUP(A:A,[1]TDSheet!$A:$AG,33,0)</f>
        <v>31.6</v>
      </c>
      <c r="AG19" s="13">
        <f>VLOOKUP(A:A,[1]TDSheet!$A:$W,23,0)</f>
        <v>30.4</v>
      </c>
      <c r="AH19" s="13">
        <f>VLOOKUP(A:A,[3]TDSheet!$A:$D,4,0)</f>
        <v>47</v>
      </c>
      <c r="AI19" s="13">
        <f>VLOOKUP(A:A,[1]TDSheet!$A:$AI,35,0)</f>
        <v>0</v>
      </c>
      <c r="AJ19" s="13">
        <f t="shared" si="17"/>
        <v>0</v>
      </c>
      <c r="AK19" s="13">
        <f t="shared" si="18"/>
        <v>0</v>
      </c>
      <c r="AL19" s="13">
        <f t="shared" si="19"/>
        <v>0</v>
      </c>
      <c r="AM19" s="13">
        <f t="shared" si="20"/>
        <v>0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421</v>
      </c>
      <c r="D20" s="8">
        <v>370</v>
      </c>
      <c r="E20" s="8">
        <v>558</v>
      </c>
      <c r="F20" s="8">
        <v>229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555</v>
      </c>
      <c r="K20" s="13">
        <f t="shared" si="13"/>
        <v>3</v>
      </c>
      <c r="L20" s="13">
        <f>VLOOKUP(A:A,[1]TDSheet!$A:$O,15,0)</f>
        <v>120</v>
      </c>
      <c r="M20" s="13">
        <f>VLOOKUP(A:A,[1]TDSheet!$A:$X,24,0)</f>
        <v>150</v>
      </c>
      <c r="N20" s="13"/>
      <c r="O20" s="13"/>
      <c r="P20" s="13"/>
      <c r="Q20" s="13"/>
      <c r="R20" s="13"/>
      <c r="S20" s="13"/>
      <c r="T20" s="13"/>
      <c r="U20" s="15">
        <v>100</v>
      </c>
      <c r="V20" s="15">
        <v>130</v>
      </c>
      <c r="W20" s="13">
        <f t="shared" si="14"/>
        <v>111.6</v>
      </c>
      <c r="X20" s="15">
        <v>150</v>
      </c>
      <c r="Y20" s="16">
        <f t="shared" si="15"/>
        <v>7.8763440860215059</v>
      </c>
      <c r="Z20" s="13">
        <f t="shared" si="16"/>
        <v>2.0519713261648747</v>
      </c>
      <c r="AA20" s="13"/>
      <c r="AB20" s="13"/>
      <c r="AC20" s="13"/>
      <c r="AD20" s="13">
        <v>0</v>
      </c>
      <c r="AE20" s="13">
        <f>VLOOKUP(A:A,[1]TDSheet!$A:$AF,32,0)</f>
        <v>111.6</v>
      </c>
      <c r="AF20" s="13">
        <f>VLOOKUP(A:A,[1]TDSheet!$A:$AG,33,0)</f>
        <v>107.2</v>
      </c>
      <c r="AG20" s="13">
        <f>VLOOKUP(A:A,[1]TDSheet!$A:$W,23,0)</f>
        <v>106</v>
      </c>
      <c r="AH20" s="13">
        <f>VLOOKUP(A:A,[3]TDSheet!$A:$D,4,0)</f>
        <v>132</v>
      </c>
      <c r="AI20" s="13" t="str">
        <f>VLOOKUP(A:A,[1]TDSheet!$A:$AI,35,0)</f>
        <v>продокт</v>
      </c>
      <c r="AJ20" s="13">
        <f t="shared" si="17"/>
        <v>0</v>
      </c>
      <c r="AK20" s="13">
        <f t="shared" si="18"/>
        <v>35</v>
      </c>
      <c r="AL20" s="13">
        <f t="shared" si="19"/>
        <v>45.5</v>
      </c>
      <c r="AM20" s="13">
        <f t="shared" si="20"/>
        <v>52.5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350.702</v>
      </c>
      <c r="D21" s="8">
        <v>568.20899999999995</v>
      </c>
      <c r="E21" s="8">
        <v>618.41200000000003</v>
      </c>
      <c r="F21" s="8">
        <v>290.755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606.55899999999997</v>
      </c>
      <c r="K21" s="13">
        <f t="shared" si="13"/>
        <v>11.853000000000065</v>
      </c>
      <c r="L21" s="13">
        <f>VLOOKUP(A:A,[1]TDSheet!$A:$O,15,0)</f>
        <v>150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5">
        <v>120</v>
      </c>
      <c r="V21" s="15">
        <v>150</v>
      </c>
      <c r="W21" s="13">
        <f t="shared" si="14"/>
        <v>123.6824</v>
      </c>
      <c r="X21" s="15">
        <v>130</v>
      </c>
      <c r="Y21" s="16">
        <f t="shared" si="15"/>
        <v>7.6062155973687444</v>
      </c>
      <c r="Z21" s="13">
        <f t="shared" si="16"/>
        <v>2.3508195183793328</v>
      </c>
      <c r="AA21" s="13"/>
      <c r="AB21" s="13"/>
      <c r="AC21" s="13"/>
      <c r="AD21" s="13">
        <v>0</v>
      </c>
      <c r="AE21" s="13">
        <f>VLOOKUP(A:A,[1]TDSheet!$A:$AF,32,0)</f>
        <v>118.34739999999999</v>
      </c>
      <c r="AF21" s="13">
        <f>VLOOKUP(A:A,[1]TDSheet!$A:$AG,33,0)</f>
        <v>132.7902</v>
      </c>
      <c r="AG21" s="13">
        <f>VLOOKUP(A:A,[1]TDSheet!$A:$W,23,0)</f>
        <v>118.7548</v>
      </c>
      <c r="AH21" s="13">
        <f>VLOOKUP(A:A,[3]TDSheet!$A:$D,4,0)</f>
        <v>135.02000000000001</v>
      </c>
      <c r="AI21" s="13">
        <f>VLOOKUP(A:A,[1]TDSheet!$A:$AI,35,0)</f>
        <v>0</v>
      </c>
      <c r="AJ21" s="13">
        <f t="shared" si="17"/>
        <v>0</v>
      </c>
      <c r="AK21" s="13">
        <f t="shared" si="18"/>
        <v>120</v>
      </c>
      <c r="AL21" s="13">
        <f t="shared" si="19"/>
        <v>150</v>
      </c>
      <c r="AM21" s="13">
        <f t="shared" si="20"/>
        <v>130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2280.636</v>
      </c>
      <c r="D22" s="8">
        <v>5960.13</v>
      </c>
      <c r="E22" s="8">
        <v>5088.5</v>
      </c>
      <c r="F22" s="8">
        <v>3082.4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5144.7560000000003</v>
      </c>
      <c r="K22" s="13">
        <f t="shared" si="13"/>
        <v>-56.256000000000313</v>
      </c>
      <c r="L22" s="13">
        <f>VLOOKUP(A:A,[1]TDSheet!$A:$O,15,0)</f>
        <v>500</v>
      </c>
      <c r="M22" s="13">
        <f>VLOOKUP(A:A,[1]TDSheet!$A:$X,24,0)</f>
        <v>1250</v>
      </c>
      <c r="N22" s="13"/>
      <c r="O22" s="13"/>
      <c r="P22" s="13"/>
      <c r="Q22" s="13"/>
      <c r="R22" s="13"/>
      <c r="S22" s="13"/>
      <c r="T22" s="13"/>
      <c r="U22" s="15">
        <v>800</v>
      </c>
      <c r="V22" s="15">
        <v>1100</v>
      </c>
      <c r="W22" s="13">
        <f t="shared" si="14"/>
        <v>1017.7</v>
      </c>
      <c r="X22" s="15">
        <v>1400</v>
      </c>
      <c r="Y22" s="16">
        <f t="shared" si="15"/>
        <v>7.9909600078608616</v>
      </c>
      <c r="Z22" s="13">
        <f t="shared" si="16"/>
        <v>3.0287904097474696</v>
      </c>
      <c r="AA22" s="13"/>
      <c r="AB22" s="13"/>
      <c r="AC22" s="13"/>
      <c r="AD22" s="13">
        <v>0</v>
      </c>
      <c r="AE22" s="13">
        <f>VLOOKUP(A:A,[1]TDSheet!$A:$AF,32,0)</f>
        <v>1101.6816000000001</v>
      </c>
      <c r="AF22" s="13">
        <f>VLOOKUP(A:A,[1]TDSheet!$A:$AG,33,0)</f>
        <v>1039.364</v>
      </c>
      <c r="AG22" s="13">
        <f>VLOOKUP(A:A,[1]TDSheet!$A:$W,23,0)</f>
        <v>1027.8863999999999</v>
      </c>
      <c r="AH22" s="13">
        <f>VLOOKUP(A:A,[3]TDSheet!$A:$D,4,0)</f>
        <v>939.21600000000001</v>
      </c>
      <c r="AI22" s="13" t="str">
        <f>VLOOKUP(A:A,[1]TDSheet!$A:$AI,35,0)</f>
        <v>оконч</v>
      </c>
      <c r="AJ22" s="13">
        <f t="shared" si="17"/>
        <v>0</v>
      </c>
      <c r="AK22" s="13">
        <f t="shared" si="18"/>
        <v>800</v>
      </c>
      <c r="AL22" s="13">
        <f t="shared" si="19"/>
        <v>1100</v>
      </c>
      <c r="AM22" s="13">
        <f t="shared" si="20"/>
        <v>1400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199.471</v>
      </c>
      <c r="D23" s="8">
        <v>277.45299999999997</v>
      </c>
      <c r="E23" s="8">
        <v>394.56</v>
      </c>
      <c r="F23" s="8">
        <v>75.361999999999995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382.911</v>
      </c>
      <c r="K23" s="13">
        <f t="shared" si="13"/>
        <v>11.649000000000001</v>
      </c>
      <c r="L23" s="13">
        <f>VLOOKUP(A:A,[1]TDSheet!$A:$O,15,0)</f>
        <v>100</v>
      </c>
      <c r="M23" s="13">
        <f>VLOOKUP(A:A,[1]TDSheet!$A:$X,24,0)</f>
        <v>130</v>
      </c>
      <c r="N23" s="13"/>
      <c r="O23" s="13"/>
      <c r="P23" s="13"/>
      <c r="Q23" s="13"/>
      <c r="R23" s="13"/>
      <c r="S23" s="13"/>
      <c r="T23" s="13"/>
      <c r="U23" s="15">
        <v>100</v>
      </c>
      <c r="V23" s="15">
        <v>110</v>
      </c>
      <c r="W23" s="13">
        <f t="shared" si="14"/>
        <v>78.912000000000006</v>
      </c>
      <c r="X23" s="15">
        <v>100</v>
      </c>
      <c r="Y23" s="16">
        <f t="shared" si="15"/>
        <v>7.7980788726682873</v>
      </c>
      <c r="Z23" s="13">
        <f t="shared" si="16"/>
        <v>0.95501317923763163</v>
      </c>
      <c r="AA23" s="13"/>
      <c r="AB23" s="13"/>
      <c r="AC23" s="13"/>
      <c r="AD23" s="13">
        <v>0</v>
      </c>
      <c r="AE23" s="13">
        <f>VLOOKUP(A:A,[1]TDSheet!$A:$AF,32,0)</f>
        <v>78.405799999999999</v>
      </c>
      <c r="AF23" s="13">
        <f>VLOOKUP(A:A,[1]TDSheet!$A:$AG,33,0)</f>
        <v>61.5398</v>
      </c>
      <c r="AG23" s="13">
        <f>VLOOKUP(A:A,[1]TDSheet!$A:$W,23,0)</f>
        <v>70.167000000000002</v>
      </c>
      <c r="AH23" s="13">
        <f>VLOOKUP(A:A,[3]TDSheet!$A:$D,4,0)</f>
        <v>141.49600000000001</v>
      </c>
      <c r="AI23" s="13">
        <f>VLOOKUP(A:A,[1]TDSheet!$A:$AI,35,0)</f>
        <v>0</v>
      </c>
      <c r="AJ23" s="13">
        <f t="shared" si="17"/>
        <v>0</v>
      </c>
      <c r="AK23" s="13">
        <f t="shared" si="18"/>
        <v>100</v>
      </c>
      <c r="AL23" s="13">
        <f t="shared" si="19"/>
        <v>110</v>
      </c>
      <c r="AM23" s="13">
        <f t="shared" si="20"/>
        <v>100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1221.5820000000001</v>
      </c>
      <c r="D24" s="8">
        <v>1238.6120000000001</v>
      </c>
      <c r="E24" s="8">
        <v>2136.183</v>
      </c>
      <c r="F24" s="8">
        <v>231.43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2200.1309999999999</v>
      </c>
      <c r="K24" s="13">
        <f t="shared" si="13"/>
        <v>-63.947999999999865</v>
      </c>
      <c r="L24" s="13">
        <f>VLOOKUP(A:A,[1]TDSheet!$A:$O,15,0)</f>
        <v>440</v>
      </c>
      <c r="M24" s="13">
        <f>VLOOKUP(A:A,[1]TDSheet!$A:$X,24,0)</f>
        <v>720</v>
      </c>
      <c r="N24" s="13"/>
      <c r="O24" s="13"/>
      <c r="P24" s="13"/>
      <c r="Q24" s="13"/>
      <c r="R24" s="13"/>
      <c r="S24" s="13"/>
      <c r="T24" s="13"/>
      <c r="U24" s="15">
        <v>400</v>
      </c>
      <c r="V24" s="15">
        <v>1000</v>
      </c>
      <c r="W24" s="13">
        <f t="shared" si="14"/>
        <v>427.23660000000001</v>
      </c>
      <c r="X24" s="15">
        <v>500</v>
      </c>
      <c r="Y24" s="16">
        <f t="shared" si="15"/>
        <v>7.7039982061461965</v>
      </c>
      <c r="Z24" s="13">
        <f t="shared" si="16"/>
        <v>0.5416904825101595</v>
      </c>
      <c r="AA24" s="13"/>
      <c r="AB24" s="13"/>
      <c r="AC24" s="13"/>
      <c r="AD24" s="13">
        <v>0</v>
      </c>
      <c r="AE24" s="13">
        <f>VLOOKUP(A:A,[1]TDSheet!$A:$AF,32,0)</f>
        <v>348.15320000000003</v>
      </c>
      <c r="AF24" s="13">
        <f>VLOOKUP(A:A,[1]TDSheet!$A:$AG,33,0)</f>
        <v>364.89140000000003</v>
      </c>
      <c r="AG24" s="13">
        <f>VLOOKUP(A:A,[1]TDSheet!$A:$W,23,0)</f>
        <v>356.36039999999997</v>
      </c>
      <c r="AH24" s="13">
        <f>VLOOKUP(A:A,[3]TDSheet!$A:$D,4,0)</f>
        <v>321.375</v>
      </c>
      <c r="AI24" s="13">
        <f>VLOOKUP(A:A,[1]TDSheet!$A:$AI,35,0)</f>
        <v>0</v>
      </c>
      <c r="AJ24" s="13">
        <f t="shared" si="17"/>
        <v>0</v>
      </c>
      <c r="AK24" s="13">
        <f t="shared" si="18"/>
        <v>400</v>
      </c>
      <c r="AL24" s="13">
        <f t="shared" si="19"/>
        <v>1000</v>
      </c>
      <c r="AM24" s="13">
        <f t="shared" si="20"/>
        <v>500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308.22899999999998</v>
      </c>
      <c r="D25" s="8">
        <v>654.70100000000002</v>
      </c>
      <c r="E25" s="8">
        <v>612.64800000000002</v>
      </c>
      <c r="F25" s="8">
        <v>344.096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606.35900000000004</v>
      </c>
      <c r="K25" s="13">
        <f t="shared" si="13"/>
        <v>6.2889999999999873</v>
      </c>
      <c r="L25" s="13">
        <f>VLOOKUP(A:A,[1]TDSheet!$A:$O,15,0)</f>
        <v>120</v>
      </c>
      <c r="M25" s="13">
        <f>VLOOKUP(A:A,[1]TDSheet!$A:$X,24,0)</f>
        <v>160</v>
      </c>
      <c r="N25" s="13"/>
      <c r="O25" s="13"/>
      <c r="P25" s="13"/>
      <c r="Q25" s="13"/>
      <c r="R25" s="13"/>
      <c r="S25" s="13"/>
      <c r="T25" s="13"/>
      <c r="U25" s="15">
        <v>80</v>
      </c>
      <c r="V25" s="15">
        <v>100</v>
      </c>
      <c r="W25" s="13">
        <f t="shared" si="14"/>
        <v>122.5296</v>
      </c>
      <c r="X25" s="15">
        <v>120</v>
      </c>
      <c r="Y25" s="16">
        <f t="shared" si="15"/>
        <v>7.5418184667215105</v>
      </c>
      <c r="Z25" s="13">
        <f t="shared" si="16"/>
        <v>2.8082683694388946</v>
      </c>
      <c r="AA25" s="13"/>
      <c r="AB25" s="13"/>
      <c r="AC25" s="13"/>
      <c r="AD25" s="13">
        <v>0</v>
      </c>
      <c r="AE25" s="13">
        <f>VLOOKUP(A:A,[1]TDSheet!$A:$AF,32,0)</f>
        <v>130.0026</v>
      </c>
      <c r="AF25" s="13">
        <f>VLOOKUP(A:A,[1]TDSheet!$A:$AG,33,0)</f>
        <v>130.45999999999998</v>
      </c>
      <c r="AG25" s="13">
        <f>VLOOKUP(A:A,[1]TDSheet!$A:$W,23,0)</f>
        <v>127.974</v>
      </c>
      <c r="AH25" s="13">
        <f>VLOOKUP(A:A,[3]TDSheet!$A:$D,4,0)</f>
        <v>125.759</v>
      </c>
      <c r="AI25" s="13">
        <f>VLOOKUP(A:A,[1]TDSheet!$A:$AI,35,0)</f>
        <v>0</v>
      </c>
      <c r="AJ25" s="13">
        <f t="shared" si="17"/>
        <v>0</v>
      </c>
      <c r="AK25" s="13">
        <f t="shared" si="18"/>
        <v>80</v>
      </c>
      <c r="AL25" s="13">
        <f t="shared" si="19"/>
        <v>100</v>
      </c>
      <c r="AM25" s="13">
        <f t="shared" si="20"/>
        <v>120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136.148</v>
      </c>
      <c r="D26" s="8">
        <v>119.848</v>
      </c>
      <c r="E26" s="8">
        <v>164.83500000000001</v>
      </c>
      <c r="F26" s="8">
        <v>87.614999999999995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157.804</v>
      </c>
      <c r="K26" s="13">
        <f t="shared" si="13"/>
        <v>7.0310000000000059</v>
      </c>
      <c r="L26" s="13">
        <f>VLOOKUP(A:A,[1]TDSheet!$A:$O,15,0)</f>
        <v>30</v>
      </c>
      <c r="M26" s="13">
        <f>VLOOKUP(A:A,[1]TDSheet!$A:$X,24,0)</f>
        <v>20</v>
      </c>
      <c r="N26" s="13"/>
      <c r="O26" s="13"/>
      <c r="P26" s="13"/>
      <c r="Q26" s="13"/>
      <c r="R26" s="13"/>
      <c r="S26" s="13"/>
      <c r="T26" s="13"/>
      <c r="U26" s="15">
        <v>40</v>
      </c>
      <c r="V26" s="15">
        <v>40</v>
      </c>
      <c r="W26" s="13">
        <f t="shared" si="14"/>
        <v>32.966999999999999</v>
      </c>
      <c r="X26" s="15">
        <v>50</v>
      </c>
      <c r="Y26" s="16">
        <f t="shared" si="15"/>
        <v>8.1176631176631187</v>
      </c>
      <c r="Z26" s="13">
        <f t="shared" si="16"/>
        <v>2.6576576576576576</v>
      </c>
      <c r="AA26" s="13"/>
      <c r="AB26" s="13"/>
      <c r="AC26" s="13"/>
      <c r="AD26" s="13">
        <v>0</v>
      </c>
      <c r="AE26" s="13">
        <f>VLOOKUP(A:A,[1]TDSheet!$A:$AF,32,0)</f>
        <v>35.1736</v>
      </c>
      <c r="AF26" s="13">
        <f>VLOOKUP(A:A,[1]TDSheet!$A:$AG,33,0)</f>
        <v>37.077399999999997</v>
      </c>
      <c r="AG26" s="13">
        <f>VLOOKUP(A:A,[1]TDSheet!$A:$W,23,0)</f>
        <v>29.461399999999998</v>
      </c>
      <c r="AH26" s="13">
        <f>VLOOKUP(A:A,[3]TDSheet!$A:$D,4,0)</f>
        <v>27.678000000000001</v>
      </c>
      <c r="AI26" s="13">
        <f>VLOOKUP(A:A,[1]TDSheet!$A:$AI,35,0)</f>
        <v>0</v>
      </c>
      <c r="AJ26" s="13">
        <f t="shared" si="17"/>
        <v>0</v>
      </c>
      <c r="AK26" s="13">
        <f t="shared" si="18"/>
        <v>40</v>
      </c>
      <c r="AL26" s="13">
        <f t="shared" si="19"/>
        <v>40</v>
      </c>
      <c r="AM26" s="13">
        <f t="shared" si="20"/>
        <v>50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310.47800000000001</v>
      </c>
      <c r="D27" s="8">
        <v>422.99299999999999</v>
      </c>
      <c r="E27" s="8">
        <v>472.41199999999998</v>
      </c>
      <c r="F27" s="8">
        <v>253.17400000000001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462.6</v>
      </c>
      <c r="K27" s="13">
        <f t="shared" si="13"/>
        <v>9.811999999999955</v>
      </c>
      <c r="L27" s="13">
        <f>VLOOKUP(A:A,[1]TDSheet!$A:$O,15,0)</f>
        <v>150</v>
      </c>
      <c r="M27" s="13">
        <f>VLOOKUP(A:A,[1]TDSheet!$A:$X,24,0)</f>
        <v>30</v>
      </c>
      <c r="N27" s="13"/>
      <c r="O27" s="13"/>
      <c r="P27" s="13"/>
      <c r="Q27" s="13"/>
      <c r="R27" s="13"/>
      <c r="S27" s="13"/>
      <c r="T27" s="13"/>
      <c r="U27" s="15">
        <v>80</v>
      </c>
      <c r="V27" s="15">
        <v>100</v>
      </c>
      <c r="W27" s="13">
        <f t="shared" si="14"/>
        <v>94.482399999999998</v>
      </c>
      <c r="X27" s="15">
        <v>110</v>
      </c>
      <c r="Y27" s="16">
        <f t="shared" si="15"/>
        <v>7.6540604387695481</v>
      </c>
      <c r="Z27" s="13">
        <f t="shared" si="16"/>
        <v>2.679589002819573</v>
      </c>
      <c r="AA27" s="13"/>
      <c r="AB27" s="13"/>
      <c r="AC27" s="13"/>
      <c r="AD27" s="13">
        <v>0</v>
      </c>
      <c r="AE27" s="13">
        <f>VLOOKUP(A:A,[1]TDSheet!$A:$AF,32,0)</f>
        <v>85.236599999999996</v>
      </c>
      <c r="AF27" s="13">
        <f>VLOOKUP(A:A,[1]TDSheet!$A:$AG,33,0)</f>
        <v>107.95340000000002</v>
      </c>
      <c r="AG27" s="13">
        <f>VLOOKUP(A:A,[1]TDSheet!$A:$W,23,0)</f>
        <v>90.177199999999999</v>
      </c>
      <c r="AH27" s="13">
        <f>VLOOKUP(A:A,[3]TDSheet!$A:$D,4,0)</f>
        <v>104.872</v>
      </c>
      <c r="AI27" s="13" t="str">
        <f>VLOOKUP(A:A,[1]TDSheet!$A:$AI,35,0)</f>
        <v>жц160</v>
      </c>
      <c r="AJ27" s="13">
        <f t="shared" si="17"/>
        <v>0</v>
      </c>
      <c r="AK27" s="13">
        <f t="shared" si="18"/>
        <v>80</v>
      </c>
      <c r="AL27" s="13">
        <f t="shared" si="19"/>
        <v>100</v>
      </c>
      <c r="AM27" s="13">
        <f t="shared" si="20"/>
        <v>110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292.94799999999998</v>
      </c>
      <c r="D28" s="8">
        <v>278.33800000000002</v>
      </c>
      <c r="E28" s="8">
        <v>395.245</v>
      </c>
      <c r="F28" s="8">
        <v>171.667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381.798</v>
      </c>
      <c r="K28" s="13">
        <f t="shared" si="13"/>
        <v>13.447000000000003</v>
      </c>
      <c r="L28" s="13">
        <f>VLOOKUP(A:A,[1]TDSheet!$A:$O,15,0)</f>
        <v>40</v>
      </c>
      <c r="M28" s="13">
        <f>VLOOKUP(A:A,[1]TDSheet!$A:$X,24,0)</f>
        <v>110</v>
      </c>
      <c r="N28" s="13"/>
      <c r="O28" s="13"/>
      <c r="P28" s="13"/>
      <c r="Q28" s="13"/>
      <c r="R28" s="13"/>
      <c r="S28" s="13"/>
      <c r="T28" s="13"/>
      <c r="U28" s="15">
        <v>80</v>
      </c>
      <c r="V28" s="15">
        <v>110</v>
      </c>
      <c r="W28" s="13">
        <f t="shared" si="14"/>
        <v>79.049000000000007</v>
      </c>
      <c r="X28" s="15">
        <v>100</v>
      </c>
      <c r="Y28" s="16">
        <f t="shared" si="15"/>
        <v>7.7378208452984856</v>
      </c>
      <c r="Z28" s="13">
        <f t="shared" si="16"/>
        <v>2.1716530253387138</v>
      </c>
      <c r="AA28" s="13"/>
      <c r="AB28" s="13"/>
      <c r="AC28" s="13"/>
      <c r="AD28" s="13">
        <v>0</v>
      </c>
      <c r="AE28" s="13">
        <f>VLOOKUP(A:A,[1]TDSheet!$A:$AF,32,0)</f>
        <v>86.090800000000002</v>
      </c>
      <c r="AF28" s="13">
        <f>VLOOKUP(A:A,[1]TDSheet!$A:$AG,33,0)</f>
        <v>94.656199999999998</v>
      </c>
      <c r="AG28" s="13">
        <f>VLOOKUP(A:A,[1]TDSheet!$A:$W,23,0)</f>
        <v>71.119</v>
      </c>
      <c r="AH28" s="13">
        <f>VLOOKUP(A:A,[3]TDSheet!$A:$D,4,0)</f>
        <v>86.143000000000001</v>
      </c>
      <c r="AI28" s="13">
        <f>VLOOKUP(A:A,[1]TDSheet!$A:$AI,35,0)</f>
        <v>0</v>
      </c>
      <c r="AJ28" s="13">
        <f t="shared" si="17"/>
        <v>0</v>
      </c>
      <c r="AK28" s="13">
        <f t="shared" si="18"/>
        <v>80</v>
      </c>
      <c r="AL28" s="13">
        <f t="shared" si="19"/>
        <v>110</v>
      </c>
      <c r="AM28" s="13">
        <f t="shared" si="20"/>
        <v>100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92.606999999999999</v>
      </c>
      <c r="D29" s="8">
        <v>65.063999999999993</v>
      </c>
      <c r="E29" s="8">
        <v>142.06</v>
      </c>
      <c r="F29" s="8">
        <v>10.266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134.97300000000001</v>
      </c>
      <c r="K29" s="13">
        <f t="shared" si="13"/>
        <v>7.0869999999999891</v>
      </c>
      <c r="L29" s="13">
        <f>VLOOKUP(A:A,[1]TDSheet!$A:$O,15,0)</f>
        <v>20</v>
      </c>
      <c r="M29" s="13">
        <f>VLOOKUP(A:A,[1]TDSheet!$A:$X,24,0)</f>
        <v>40</v>
      </c>
      <c r="N29" s="13"/>
      <c r="O29" s="13"/>
      <c r="P29" s="13"/>
      <c r="Q29" s="13"/>
      <c r="R29" s="13"/>
      <c r="S29" s="13"/>
      <c r="T29" s="13"/>
      <c r="U29" s="15">
        <v>40</v>
      </c>
      <c r="V29" s="15">
        <v>70</v>
      </c>
      <c r="W29" s="13">
        <f t="shared" si="14"/>
        <v>28.411999999999999</v>
      </c>
      <c r="X29" s="15">
        <v>20</v>
      </c>
      <c r="Y29" s="16">
        <f t="shared" si="15"/>
        <v>7.0486414191186819</v>
      </c>
      <c r="Z29" s="13">
        <f t="shared" si="16"/>
        <v>0.36132620019709982</v>
      </c>
      <c r="AA29" s="13"/>
      <c r="AB29" s="13"/>
      <c r="AC29" s="13"/>
      <c r="AD29" s="13">
        <v>0</v>
      </c>
      <c r="AE29" s="13">
        <f>VLOOKUP(A:A,[1]TDSheet!$A:$AF,32,0)</f>
        <v>23.0336</v>
      </c>
      <c r="AF29" s="13">
        <f>VLOOKUP(A:A,[1]TDSheet!$A:$AG,33,0)</f>
        <v>22.844000000000001</v>
      </c>
      <c r="AG29" s="13">
        <f>VLOOKUP(A:A,[1]TDSheet!$A:$W,23,0)</f>
        <v>20.693000000000001</v>
      </c>
      <c r="AH29" s="13">
        <f>VLOOKUP(A:A,[3]TDSheet!$A:$D,4,0)</f>
        <v>34.770000000000003</v>
      </c>
      <c r="AI29" s="13">
        <f>VLOOKUP(A:A,[1]TDSheet!$A:$AI,35,0)</f>
        <v>0</v>
      </c>
      <c r="AJ29" s="13">
        <f t="shared" si="17"/>
        <v>0</v>
      </c>
      <c r="AK29" s="13">
        <f t="shared" si="18"/>
        <v>40</v>
      </c>
      <c r="AL29" s="13">
        <f t="shared" si="19"/>
        <v>70</v>
      </c>
      <c r="AM29" s="13">
        <f t="shared" si="20"/>
        <v>20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130.518</v>
      </c>
      <c r="D30" s="8">
        <v>81.209000000000003</v>
      </c>
      <c r="E30" s="8">
        <v>159.03</v>
      </c>
      <c r="F30" s="8">
        <v>52.697000000000003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146.80600000000001</v>
      </c>
      <c r="K30" s="13">
        <f t="shared" si="13"/>
        <v>12.22399999999999</v>
      </c>
      <c r="L30" s="13">
        <f>VLOOKUP(A:A,[1]TDSheet!$A:$O,15,0)</f>
        <v>20</v>
      </c>
      <c r="M30" s="13">
        <f>VLOOKUP(A:A,[1]TDSheet!$A:$X,24,0)</f>
        <v>70</v>
      </c>
      <c r="N30" s="13"/>
      <c r="O30" s="13"/>
      <c r="P30" s="13"/>
      <c r="Q30" s="13"/>
      <c r="R30" s="13"/>
      <c r="S30" s="13"/>
      <c r="T30" s="13"/>
      <c r="U30" s="15">
        <v>30</v>
      </c>
      <c r="V30" s="15">
        <v>30</v>
      </c>
      <c r="W30" s="13">
        <f t="shared" si="14"/>
        <v>31.806000000000001</v>
      </c>
      <c r="X30" s="15">
        <v>20</v>
      </c>
      <c r="Y30" s="16">
        <f t="shared" si="15"/>
        <v>7.0017292334779597</v>
      </c>
      <c r="Z30" s="13">
        <f t="shared" si="16"/>
        <v>1.6568257561466391</v>
      </c>
      <c r="AA30" s="13"/>
      <c r="AB30" s="13"/>
      <c r="AC30" s="13"/>
      <c r="AD30" s="13">
        <v>0</v>
      </c>
      <c r="AE30" s="13">
        <f>VLOOKUP(A:A,[1]TDSheet!$A:$AF,32,0)</f>
        <v>28.717599999999997</v>
      </c>
      <c r="AF30" s="13">
        <f>VLOOKUP(A:A,[1]TDSheet!$A:$AG,33,0)</f>
        <v>32.590600000000002</v>
      </c>
      <c r="AG30" s="13">
        <f>VLOOKUP(A:A,[1]TDSheet!$A:$W,23,0)</f>
        <v>29.468200000000003</v>
      </c>
      <c r="AH30" s="13">
        <f>VLOOKUP(A:A,[3]TDSheet!$A:$D,4,0)</f>
        <v>18.186</v>
      </c>
      <c r="AI30" s="13">
        <f>VLOOKUP(A:A,[1]TDSheet!$A:$AI,35,0)</f>
        <v>0</v>
      </c>
      <c r="AJ30" s="13">
        <f t="shared" si="17"/>
        <v>0</v>
      </c>
      <c r="AK30" s="13">
        <f t="shared" si="18"/>
        <v>30</v>
      </c>
      <c r="AL30" s="13">
        <f t="shared" si="19"/>
        <v>30</v>
      </c>
      <c r="AM30" s="13">
        <f t="shared" si="20"/>
        <v>20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981.76300000000003</v>
      </c>
      <c r="D31" s="8">
        <v>1063.0830000000001</v>
      </c>
      <c r="E31" s="8">
        <v>1481.835</v>
      </c>
      <c r="F31" s="8">
        <v>546.97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1467.548</v>
      </c>
      <c r="K31" s="13">
        <f t="shared" si="13"/>
        <v>14.287000000000035</v>
      </c>
      <c r="L31" s="13">
        <f>VLOOKUP(A:A,[1]TDSheet!$A:$O,15,0)</f>
        <v>270</v>
      </c>
      <c r="M31" s="13">
        <f>VLOOKUP(A:A,[1]TDSheet!$A:$X,24,0)</f>
        <v>420</v>
      </c>
      <c r="N31" s="13"/>
      <c r="O31" s="13"/>
      <c r="P31" s="13"/>
      <c r="Q31" s="13"/>
      <c r="R31" s="13"/>
      <c r="S31" s="13"/>
      <c r="T31" s="13"/>
      <c r="U31" s="15">
        <v>300</v>
      </c>
      <c r="V31" s="15">
        <v>350</v>
      </c>
      <c r="W31" s="13">
        <f t="shared" si="14"/>
        <v>296.36700000000002</v>
      </c>
      <c r="X31" s="15">
        <v>200</v>
      </c>
      <c r="Y31" s="16">
        <f t="shared" si="15"/>
        <v>7.0418433901210324</v>
      </c>
      <c r="Z31" s="13">
        <f t="shared" si="16"/>
        <v>1.8455833476736614</v>
      </c>
      <c r="AA31" s="13"/>
      <c r="AB31" s="13"/>
      <c r="AC31" s="13"/>
      <c r="AD31" s="13">
        <v>0</v>
      </c>
      <c r="AE31" s="13">
        <f>VLOOKUP(A:A,[1]TDSheet!$A:$AF,32,0)</f>
        <v>369.26100000000002</v>
      </c>
      <c r="AF31" s="13">
        <f>VLOOKUP(A:A,[1]TDSheet!$A:$AG,33,0)</f>
        <v>338.57920000000001</v>
      </c>
      <c r="AG31" s="13">
        <f>VLOOKUP(A:A,[1]TDSheet!$A:$W,23,0)</f>
        <v>279.43580000000003</v>
      </c>
      <c r="AH31" s="13">
        <f>VLOOKUP(A:A,[3]TDSheet!$A:$D,4,0)</f>
        <v>302.07600000000002</v>
      </c>
      <c r="AI31" s="13" t="str">
        <f>VLOOKUP(A:A,[1]TDSheet!$A:$AI,35,0)</f>
        <v>оконч</v>
      </c>
      <c r="AJ31" s="13">
        <f t="shared" si="17"/>
        <v>0</v>
      </c>
      <c r="AK31" s="13">
        <f t="shared" si="18"/>
        <v>300</v>
      </c>
      <c r="AL31" s="13">
        <f t="shared" si="19"/>
        <v>350</v>
      </c>
      <c r="AM31" s="13">
        <f t="shared" si="20"/>
        <v>200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146.39599999999999</v>
      </c>
      <c r="D32" s="8">
        <v>46.103000000000002</v>
      </c>
      <c r="E32" s="8">
        <v>86.495000000000005</v>
      </c>
      <c r="F32" s="8">
        <v>101.565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86.602999999999994</v>
      </c>
      <c r="K32" s="13">
        <f t="shared" si="13"/>
        <v>-0.10799999999998988</v>
      </c>
      <c r="L32" s="13">
        <f>VLOOKUP(A:A,[1]TDSheet!$A:$O,15,0)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5"/>
      <c r="V32" s="15">
        <v>20</v>
      </c>
      <c r="W32" s="13">
        <f t="shared" si="14"/>
        <v>17.298999999999999</v>
      </c>
      <c r="X32" s="15">
        <v>20</v>
      </c>
      <c r="Y32" s="16">
        <f t="shared" si="15"/>
        <v>8.1834210069946245</v>
      </c>
      <c r="Z32" s="13">
        <f t="shared" si="16"/>
        <v>5.8711486213075901</v>
      </c>
      <c r="AA32" s="13"/>
      <c r="AB32" s="13"/>
      <c r="AC32" s="13"/>
      <c r="AD32" s="13">
        <v>0</v>
      </c>
      <c r="AE32" s="13">
        <f>VLOOKUP(A:A,[1]TDSheet!$A:$AF,32,0)</f>
        <v>18.463799999999999</v>
      </c>
      <c r="AF32" s="13">
        <f>VLOOKUP(A:A,[1]TDSheet!$A:$AG,33,0)</f>
        <v>18.7164</v>
      </c>
      <c r="AG32" s="13">
        <f>VLOOKUP(A:A,[1]TDSheet!$A:$W,23,0)</f>
        <v>13.860800000000001</v>
      </c>
      <c r="AH32" s="13">
        <f>VLOOKUP(A:A,[3]TDSheet!$A:$D,4,0)</f>
        <v>14.656000000000001</v>
      </c>
      <c r="AI32" s="13" t="str">
        <f>VLOOKUP(A:A,[1]TDSheet!$A:$AI,35,0)</f>
        <v>увел</v>
      </c>
      <c r="AJ32" s="13">
        <f t="shared" si="17"/>
        <v>0</v>
      </c>
      <c r="AK32" s="13">
        <f t="shared" si="18"/>
        <v>0</v>
      </c>
      <c r="AL32" s="13">
        <f t="shared" si="19"/>
        <v>20</v>
      </c>
      <c r="AM32" s="13">
        <f t="shared" si="20"/>
        <v>20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147.78100000000001</v>
      </c>
      <c r="D33" s="8">
        <v>52.667999999999999</v>
      </c>
      <c r="E33" s="8">
        <v>95.378</v>
      </c>
      <c r="F33" s="8">
        <v>103.664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105</v>
      </c>
      <c r="K33" s="13">
        <f t="shared" si="13"/>
        <v>-9.6219999999999999</v>
      </c>
      <c r="L33" s="13">
        <f>VLOOKUP(A:A,[1]TDSheet!$A:$O,15,0)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5"/>
      <c r="V33" s="15">
        <v>20</v>
      </c>
      <c r="W33" s="13">
        <f t="shared" si="14"/>
        <v>19.075600000000001</v>
      </c>
      <c r="X33" s="15">
        <v>20</v>
      </c>
      <c r="Y33" s="16">
        <f t="shared" si="15"/>
        <v>7.5312965254041799</v>
      </c>
      <c r="Z33" s="13">
        <f t="shared" si="16"/>
        <v>5.4343769003334099</v>
      </c>
      <c r="AA33" s="13"/>
      <c r="AB33" s="13"/>
      <c r="AC33" s="13"/>
      <c r="AD33" s="13">
        <v>0</v>
      </c>
      <c r="AE33" s="13">
        <f>VLOOKUP(A:A,[1]TDSheet!$A:$AF,32,0)</f>
        <v>15.586400000000001</v>
      </c>
      <c r="AF33" s="13">
        <f>VLOOKUP(A:A,[1]TDSheet!$A:$AG,33,0)</f>
        <v>28.036200000000001</v>
      </c>
      <c r="AG33" s="13">
        <f>VLOOKUP(A:A,[1]TDSheet!$A:$W,23,0)</f>
        <v>14.953800000000001</v>
      </c>
      <c r="AH33" s="13">
        <f>VLOOKUP(A:A,[3]TDSheet!$A:$D,4,0)</f>
        <v>7.431</v>
      </c>
      <c r="AI33" s="13" t="str">
        <f>VLOOKUP(A:A,[1]TDSheet!$A:$AI,35,0)</f>
        <v>увел</v>
      </c>
      <c r="AJ33" s="13">
        <f t="shared" si="17"/>
        <v>0</v>
      </c>
      <c r="AK33" s="13">
        <f t="shared" si="18"/>
        <v>0</v>
      </c>
      <c r="AL33" s="13">
        <f t="shared" si="19"/>
        <v>20</v>
      </c>
      <c r="AM33" s="13">
        <f t="shared" si="20"/>
        <v>20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447.30500000000001</v>
      </c>
      <c r="D34" s="8">
        <v>1105.49</v>
      </c>
      <c r="E34" s="8">
        <v>1092.6959999999999</v>
      </c>
      <c r="F34" s="8">
        <v>438.31900000000002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1021.343</v>
      </c>
      <c r="K34" s="13">
        <f t="shared" si="13"/>
        <v>71.352999999999952</v>
      </c>
      <c r="L34" s="13">
        <f>VLOOKUP(A:A,[1]TDSheet!$A:$O,15,0)</f>
        <v>500</v>
      </c>
      <c r="M34" s="13">
        <f>VLOOKUP(A:A,[1]TDSheet!$A:$X,24,0)</f>
        <v>300</v>
      </c>
      <c r="N34" s="13"/>
      <c r="O34" s="13"/>
      <c r="P34" s="13"/>
      <c r="Q34" s="13"/>
      <c r="R34" s="13"/>
      <c r="S34" s="13"/>
      <c r="T34" s="13"/>
      <c r="U34" s="15">
        <v>80</v>
      </c>
      <c r="V34" s="15">
        <v>100</v>
      </c>
      <c r="W34" s="13">
        <f t="shared" si="14"/>
        <v>218.53919999999999</v>
      </c>
      <c r="X34" s="15">
        <v>120</v>
      </c>
      <c r="Y34" s="16">
        <f t="shared" si="15"/>
        <v>7.0390987063190495</v>
      </c>
      <c r="Z34" s="13">
        <f t="shared" si="16"/>
        <v>2.0056767847598969</v>
      </c>
      <c r="AA34" s="13"/>
      <c r="AB34" s="13"/>
      <c r="AC34" s="13"/>
      <c r="AD34" s="13">
        <v>0</v>
      </c>
      <c r="AE34" s="13">
        <f>VLOOKUP(A:A,[1]TDSheet!$A:$AF,32,0)</f>
        <v>133.37899999999999</v>
      </c>
      <c r="AF34" s="13">
        <f>VLOOKUP(A:A,[1]TDSheet!$A:$AG,33,0)</f>
        <v>136.048</v>
      </c>
      <c r="AG34" s="13">
        <f>VLOOKUP(A:A,[1]TDSheet!$A:$W,23,0)</f>
        <v>230.59859999999998</v>
      </c>
      <c r="AH34" s="13">
        <f>VLOOKUP(A:A,[3]TDSheet!$A:$D,4,0)</f>
        <v>219.77199999999999</v>
      </c>
      <c r="AI34" s="13" t="str">
        <f>VLOOKUP(A:A,[1]TDSheet!$A:$AI,35,0)</f>
        <v>жц 160</v>
      </c>
      <c r="AJ34" s="13">
        <f t="shared" si="17"/>
        <v>0</v>
      </c>
      <c r="AK34" s="13">
        <f t="shared" si="18"/>
        <v>80</v>
      </c>
      <c r="AL34" s="13">
        <f t="shared" si="19"/>
        <v>100</v>
      </c>
      <c r="AM34" s="13">
        <f t="shared" si="20"/>
        <v>120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21.731000000000002</v>
      </c>
      <c r="D35" s="8">
        <v>10.853999999999999</v>
      </c>
      <c r="E35" s="8">
        <v>15.448</v>
      </c>
      <c r="F35" s="8">
        <v>15.358000000000001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15</v>
      </c>
      <c r="K35" s="13">
        <f t="shared" si="13"/>
        <v>0.4480000000000004</v>
      </c>
      <c r="L35" s="13">
        <f>VLOOKUP(A:A,[1]TDSheet!$A:$O,15,0)</f>
        <v>10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5"/>
      <c r="V35" s="15"/>
      <c r="W35" s="13">
        <f t="shared" si="14"/>
        <v>3.0895999999999999</v>
      </c>
      <c r="X35" s="15"/>
      <c r="Y35" s="16">
        <f t="shared" si="15"/>
        <v>8.2075349559813571</v>
      </c>
      <c r="Z35" s="13">
        <f t="shared" si="16"/>
        <v>4.9708700155359917</v>
      </c>
      <c r="AA35" s="13"/>
      <c r="AB35" s="13"/>
      <c r="AC35" s="13"/>
      <c r="AD35" s="13">
        <v>0</v>
      </c>
      <c r="AE35" s="13">
        <f>VLOOKUP(A:A,[1]TDSheet!$A:$AF,32,0)</f>
        <v>0.71679999999999999</v>
      </c>
      <c r="AF35" s="13">
        <f>VLOOKUP(A:A,[1]TDSheet!$A:$AG,33,0)</f>
        <v>3.9938000000000002</v>
      </c>
      <c r="AG35" s="13">
        <f>VLOOKUP(A:A,[1]TDSheet!$A:$W,23,0)</f>
        <v>2.5466000000000002</v>
      </c>
      <c r="AH35" s="13">
        <f>VLOOKUP(A:A,[3]TDSheet!$A:$D,4,0)</f>
        <v>1.8109999999999999</v>
      </c>
      <c r="AI35" s="13">
        <f>VLOOKUP(A:A,[1]TDSheet!$A:$AI,35,0)</f>
        <v>0</v>
      </c>
      <c r="AJ35" s="13">
        <f t="shared" si="17"/>
        <v>0</v>
      </c>
      <c r="AK35" s="13">
        <f t="shared" si="18"/>
        <v>0</v>
      </c>
      <c r="AL35" s="13">
        <f t="shared" si="19"/>
        <v>0</v>
      </c>
      <c r="AM35" s="13">
        <f t="shared" si="20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21.605</v>
      </c>
      <c r="D36" s="8"/>
      <c r="E36" s="8">
        <v>4.47</v>
      </c>
      <c r="F36" s="8">
        <v>17.135000000000002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4.0999999999999996</v>
      </c>
      <c r="K36" s="13">
        <f t="shared" si="13"/>
        <v>0.37000000000000011</v>
      </c>
      <c r="L36" s="13">
        <f>VLOOKUP(A:A,[1]TDSheet!$A:$O,15,0)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5"/>
      <c r="V36" s="15"/>
      <c r="W36" s="13">
        <f t="shared" si="14"/>
        <v>0.89399999999999991</v>
      </c>
      <c r="X36" s="15"/>
      <c r="Y36" s="16">
        <f t="shared" si="15"/>
        <v>19.166666666666671</v>
      </c>
      <c r="Z36" s="13">
        <f t="shared" si="16"/>
        <v>19.166666666666671</v>
      </c>
      <c r="AA36" s="13"/>
      <c r="AB36" s="13"/>
      <c r="AC36" s="13"/>
      <c r="AD36" s="13">
        <v>0</v>
      </c>
      <c r="AE36" s="13">
        <f>VLOOKUP(A:A,[1]TDSheet!$A:$AF,32,0)</f>
        <v>1.7934000000000001</v>
      </c>
      <c r="AF36" s="13">
        <f>VLOOKUP(A:A,[1]TDSheet!$A:$AG,33,0)</f>
        <v>1.9762</v>
      </c>
      <c r="AG36" s="13">
        <f>VLOOKUP(A:A,[1]TDSheet!$A:$W,23,0)</f>
        <v>0.71440000000000003</v>
      </c>
      <c r="AH36" s="13">
        <f>VLOOKUP(A:A,[3]TDSheet!$A:$D,4,0)</f>
        <v>0.89700000000000002</v>
      </c>
      <c r="AI36" s="17" t="str">
        <f>VLOOKUP(A:A,[1]TDSheet!$A:$AI,35,0)</f>
        <v>увел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38.774000000000001</v>
      </c>
      <c r="D37" s="8"/>
      <c r="E37" s="8">
        <v>5.4589999999999996</v>
      </c>
      <c r="F37" s="8">
        <v>29.582000000000001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</v>
      </c>
      <c r="K37" s="13">
        <f t="shared" si="13"/>
        <v>-0.54100000000000037</v>
      </c>
      <c r="L37" s="13">
        <f>VLOOKUP(A:A,[1]TDSheet!$A:$O,15,0)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5"/>
      <c r="V37" s="15"/>
      <c r="W37" s="13">
        <f t="shared" si="14"/>
        <v>1.0917999999999999</v>
      </c>
      <c r="X37" s="15"/>
      <c r="Y37" s="16">
        <f t="shared" si="15"/>
        <v>27.094705990108082</v>
      </c>
      <c r="Z37" s="13">
        <f t="shared" si="16"/>
        <v>27.094705990108082</v>
      </c>
      <c r="AA37" s="13"/>
      <c r="AB37" s="13"/>
      <c r="AC37" s="13"/>
      <c r="AD37" s="13">
        <v>0</v>
      </c>
      <c r="AE37" s="13">
        <f>VLOOKUP(A:A,[1]TDSheet!$A:$AF,32,0)</f>
        <v>1.9920000000000002</v>
      </c>
      <c r="AF37" s="13">
        <f>VLOOKUP(A:A,[1]TDSheet!$A:$AG,33,0)</f>
        <v>3.0824000000000003</v>
      </c>
      <c r="AG37" s="13">
        <f>VLOOKUP(A:A,[1]TDSheet!$A:$W,23,0)</f>
        <v>1.27</v>
      </c>
      <c r="AH37" s="13">
        <f>VLOOKUP(A:A,[3]TDSheet!$A:$D,4,0)</f>
        <v>-0.92</v>
      </c>
      <c r="AI37" s="17" t="str">
        <f>VLOOKUP(A:A,[1]TDSheet!$A:$AI,35,0)</f>
        <v>увел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1465</v>
      </c>
      <c r="D38" s="8">
        <v>335</v>
      </c>
      <c r="E38" s="8">
        <v>1241</v>
      </c>
      <c r="F38" s="8">
        <v>537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1255</v>
      </c>
      <c r="K38" s="13">
        <f t="shared" si="13"/>
        <v>-14</v>
      </c>
      <c r="L38" s="13">
        <f>VLOOKUP(A:A,[1]TDSheet!$A:$O,15,0)</f>
        <v>430</v>
      </c>
      <c r="M38" s="13">
        <f>VLOOKUP(A:A,[1]TDSheet!$A:$X,24,0)</f>
        <v>200</v>
      </c>
      <c r="N38" s="13"/>
      <c r="O38" s="13"/>
      <c r="P38" s="13"/>
      <c r="Q38" s="13"/>
      <c r="R38" s="13"/>
      <c r="S38" s="13"/>
      <c r="T38" s="13"/>
      <c r="U38" s="15">
        <v>200</v>
      </c>
      <c r="V38" s="15">
        <v>250</v>
      </c>
      <c r="W38" s="13">
        <f t="shared" si="14"/>
        <v>248.2</v>
      </c>
      <c r="X38" s="15">
        <v>250</v>
      </c>
      <c r="Y38" s="16">
        <f t="shared" si="15"/>
        <v>7.5221595487510076</v>
      </c>
      <c r="Z38" s="13">
        <f t="shared" si="16"/>
        <v>2.1635777598710719</v>
      </c>
      <c r="AA38" s="13"/>
      <c r="AB38" s="13"/>
      <c r="AC38" s="13"/>
      <c r="AD38" s="13">
        <v>0</v>
      </c>
      <c r="AE38" s="13">
        <f>VLOOKUP(A:A,[1]TDSheet!$A:$AF,32,0)</f>
        <v>434.2</v>
      </c>
      <c r="AF38" s="13">
        <f>VLOOKUP(A:A,[1]TDSheet!$A:$AG,33,0)</f>
        <v>258.8</v>
      </c>
      <c r="AG38" s="13">
        <f>VLOOKUP(A:A,[1]TDSheet!$A:$W,23,0)</f>
        <v>240.6</v>
      </c>
      <c r="AH38" s="13">
        <f>VLOOKUP(A:A,[3]TDSheet!$A:$D,4,0)</f>
        <v>205</v>
      </c>
      <c r="AI38" s="13" t="str">
        <f>VLOOKUP(A:A,[1]TDSheet!$A:$AI,35,0)</f>
        <v>оконч</v>
      </c>
      <c r="AJ38" s="13">
        <f t="shared" si="17"/>
        <v>0</v>
      </c>
      <c r="AK38" s="13">
        <f t="shared" si="18"/>
        <v>70</v>
      </c>
      <c r="AL38" s="13">
        <f t="shared" si="19"/>
        <v>87.5</v>
      </c>
      <c r="AM38" s="13">
        <f t="shared" si="20"/>
        <v>87.5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1824</v>
      </c>
      <c r="D39" s="8">
        <v>3256</v>
      </c>
      <c r="E39" s="8">
        <v>3776</v>
      </c>
      <c r="F39" s="8">
        <v>1251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3847</v>
      </c>
      <c r="K39" s="13">
        <f t="shared" si="13"/>
        <v>-71</v>
      </c>
      <c r="L39" s="13">
        <f>VLOOKUP(A:A,[1]TDSheet!$A:$O,15,0)</f>
        <v>1000</v>
      </c>
      <c r="M39" s="13">
        <f>VLOOKUP(A:A,[1]TDSheet!$A:$X,24,0)</f>
        <v>420</v>
      </c>
      <c r="N39" s="13"/>
      <c r="O39" s="13"/>
      <c r="P39" s="13"/>
      <c r="Q39" s="13"/>
      <c r="R39" s="13"/>
      <c r="S39" s="13"/>
      <c r="T39" s="13">
        <v>252</v>
      </c>
      <c r="U39" s="15">
        <v>600</v>
      </c>
      <c r="V39" s="15">
        <v>600</v>
      </c>
      <c r="W39" s="13">
        <f t="shared" si="14"/>
        <v>594.4</v>
      </c>
      <c r="X39" s="15">
        <v>600</v>
      </c>
      <c r="Y39" s="16">
        <f t="shared" si="15"/>
        <v>7.5218707940780618</v>
      </c>
      <c r="Z39" s="13">
        <f t="shared" si="16"/>
        <v>2.1046433378196503</v>
      </c>
      <c r="AA39" s="13"/>
      <c r="AB39" s="13"/>
      <c r="AC39" s="13"/>
      <c r="AD39" s="13">
        <f>VLOOKUP(A:A,[4]TDSheet!$A:$D,4,0)</f>
        <v>804</v>
      </c>
      <c r="AE39" s="13">
        <f>VLOOKUP(A:A,[1]TDSheet!$A:$AF,32,0)</f>
        <v>651.6</v>
      </c>
      <c r="AF39" s="13">
        <f>VLOOKUP(A:A,[1]TDSheet!$A:$AG,33,0)</f>
        <v>651.4</v>
      </c>
      <c r="AG39" s="13">
        <f>VLOOKUP(A:A,[1]TDSheet!$A:$W,23,0)</f>
        <v>556.79999999999995</v>
      </c>
      <c r="AH39" s="13">
        <f>VLOOKUP(A:A,[3]TDSheet!$A:$D,4,0)</f>
        <v>648</v>
      </c>
      <c r="AI39" s="13">
        <f>VLOOKUP(A:A,[1]TDSheet!$A:$AI,35,0)</f>
        <v>0</v>
      </c>
      <c r="AJ39" s="13">
        <f t="shared" si="17"/>
        <v>100.80000000000001</v>
      </c>
      <c r="AK39" s="13">
        <f t="shared" si="18"/>
        <v>240</v>
      </c>
      <c r="AL39" s="13">
        <f t="shared" si="19"/>
        <v>240</v>
      </c>
      <c r="AM39" s="13">
        <f t="shared" si="20"/>
        <v>240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2486</v>
      </c>
      <c r="D40" s="8">
        <v>2768</v>
      </c>
      <c r="E40" s="8">
        <v>3608</v>
      </c>
      <c r="F40" s="8">
        <v>1593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3660</v>
      </c>
      <c r="K40" s="13">
        <f t="shared" si="13"/>
        <v>-52</v>
      </c>
      <c r="L40" s="13">
        <f>VLOOKUP(A:A,[1]TDSheet!$A:$O,15,0)</f>
        <v>470</v>
      </c>
      <c r="M40" s="13">
        <f>VLOOKUP(A:A,[1]TDSheet!$A:$X,24,0)</f>
        <v>1000</v>
      </c>
      <c r="N40" s="13"/>
      <c r="O40" s="13"/>
      <c r="P40" s="13"/>
      <c r="Q40" s="13"/>
      <c r="R40" s="13"/>
      <c r="S40" s="13"/>
      <c r="T40" s="13"/>
      <c r="U40" s="15">
        <v>700</v>
      </c>
      <c r="V40" s="15">
        <v>950</v>
      </c>
      <c r="W40" s="13">
        <f t="shared" si="14"/>
        <v>721.6</v>
      </c>
      <c r="X40" s="15">
        <v>800</v>
      </c>
      <c r="Y40" s="16">
        <f t="shared" si="15"/>
        <v>7.6399667405764964</v>
      </c>
      <c r="Z40" s="13">
        <f t="shared" si="16"/>
        <v>2.2075942350332594</v>
      </c>
      <c r="AA40" s="13"/>
      <c r="AB40" s="13"/>
      <c r="AC40" s="13"/>
      <c r="AD40" s="13">
        <v>0</v>
      </c>
      <c r="AE40" s="13">
        <f>VLOOKUP(A:A,[1]TDSheet!$A:$AF,32,0)</f>
        <v>625.20000000000005</v>
      </c>
      <c r="AF40" s="13">
        <f>VLOOKUP(A:A,[1]TDSheet!$A:$AG,33,0)</f>
        <v>666.6</v>
      </c>
      <c r="AG40" s="13">
        <f>VLOOKUP(A:A,[1]TDSheet!$A:$W,23,0)</f>
        <v>647.79999999999995</v>
      </c>
      <c r="AH40" s="13">
        <f>VLOOKUP(A:A,[3]TDSheet!$A:$D,4,0)</f>
        <v>954</v>
      </c>
      <c r="AI40" s="13" t="str">
        <f>VLOOKUP(A:A,[1]TDSheet!$A:$AI,35,0)</f>
        <v>октяб</v>
      </c>
      <c r="AJ40" s="13">
        <f t="shared" si="17"/>
        <v>0</v>
      </c>
      <c r="AK40" s="13">
        <f t="shared" si="18"/>
        <v>315</v>
      </c>
      <c r="AL40" s="13">
        <f t="shared" si="19"/>
        <v>427.5</v>
      </c>
      <c r="AM40" s="13">
        <f t="shared" si="20"/>
        <v>360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925.88599999999997</v>
      </c>
      <c r="D41" s="8">
        <v>1202.454</v>
      </c>
      <c r="E41" s="8">
        <v>1456.597</v>
      </c>
      <c r="F41" s="8">
        <v>647.13199999999995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1392.2840000000001</v>
      </c>
      <c r="K41" s="13">
        <f t="shared" si="13"/>
        <v>64.312999999999874</v>
      </c>
      <c r="L41" s="13">
        <f>VLOOKUP(A:A,[1]TDSheet!$A:$O,15,0)</f>
        <v>580</v>
      </c>
      <c r="M41" s="13">
        <f>VLOOKUP(A:A,[1]TDSheet!$A:$X,24,0)</f>
        <v>300</v>
      </c>
      <c r="N41" s="13"/>
      <c r="O41" s="13"/>
      <c r="P41" s="13"/>
      <c r="Q41" s="13"/>
      <c r="R41" s="13"/>
      <c r="S41" s="13"/>
      <c r="T41" s="13"/>
      <c r="U41" s="15">
        <v>160</v>
      </c>
      <c r="V41" s="15">
        <v>210</v>
      </c>
      <c r="W41" s="13">
        <f t="shared" si="14"/>
        <v>291.31939999999997</v>
      </c>
      <c r="X41" s="15">
        <v>300</v>
      </c>
      <c r="Y41" s="16">
        <f t="shared" si="15"/>
        <v>7.5420037251209502</v>
      </c>
      <c r="Z41" s="13">
        <f t="shared" si="16"/>
        <v>2.221383127934494</v>
      </c>
      <c r="AA41" s="13"/>
      <c r="AB41" s="13"/>
      <c r="AC41" s="13"/>
      <c r="AD41" s="13">
        <v>0</v>
      </c>
      <c r="AE41" s="13">
        <f>VLOOKUP(A:A,[1]TDSheet!$A:$AF,32,0)</f>
        <v>315.68060000000003</v>
      </c>
      <c r="AF41" s="13">
        <f>VLOOKUP(A:A,[1]TDSheet!$A:$AG,33,0)</f>
        <v>313.0204</v>
      </c>
      <c r="AG41" s="13">
        <f>VLOOKUP(A:A,[1]TDSheet!$A:$W,23,0)</f>
        <v>297.20479999999998</v>
      </c>
      <c r="AH41" s="13">
        <f>VLOOKUP(A:A,[3]TDSheet!$A:$D,4,0)</f>
        <v>242.66200000000001</v>
      </c>
      <c r="AI41" s="13" t="str">
        <f>VLOOKUP(A:A,[1]TDSheet!$A:$AI,35,0)</f>
        <v>жц200</v>
      </c>
      <c r="AJ41" s="13">
        <f t="shared" si="17"/>
        <v>0</v>
      </c>
      <c r="AK41" s="13">
        <f t="shared" si="18"/>
        <v>160</v>
      </c>
      <c r="AL41" s="13">
        <f t="shared" si="19"/>
        <v>210</v>
      </c>
      <c r="AM41" s="13">
        <f t="shared" si="20"/>
        <v>300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1491</v>
      </c>
      <c r="D42" s="8">
        <v>21</v>
      </c>
      <c r="E42" s="8">
        <v>833</v>
      </c>
      <c r="F42" s="8">
        <v>673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851</v>
      </c>
      <c r="K42" s="13">
        <f t="shared" si="13"/>
        <v>-18</v>
      </c>
      <c r="L42" s="13">
        <f>VLOOKUP(A:A,[1]TDSheet!$A:$O,15,0)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5"/>
      <c r="V42" s="15">
        <v>1000</v>
      </c>
      <c r="W42" s="13">
        <f t="shared" si="14"/>
        <v>166.6</v>
      </c>
      <c r="X42" s="15"/>
      <c r="Y42" s="16">
        <f t="shared" si="15"/>
        <v>10.042016806722689</v>
      </c>
      <c r="Z42" s="13">
        <f t="shared" si="16"/>
        <v>4.0396158463385357</v>
      </c>
      <c r="AA42" s="13"/>
      <c r="AB42" s="13"/>
      <c r="AC42" s="13"/>
      <c r="AD42" s="13">
        <v>0</v>
      </c>
      <c r="AE42" s="13">
        <f>VLOOKUP(A:A,[1]TDSheet!$A:$AF,32,0)</f>
        <v>212.8</v>
      </c>
      <c r="AF42" s="13">
        <f>VLOOKUP(A:A,[1]TDSheet!$A:$AG,33,0)</f>
        <v>192.8</v>
      </c>
      <c r="AG42" s="13">
        <f>VLOOKUP(A:A,[1]TDSheet!$A:$W,23,0)</f>
        <v>147.4</v>
      </c>
      <c r="AH42" s="13">
        <f>VLOOKUP(A:A,[3]TDSheet!$A:$D,4,0)</f>
        <v>225</v>
      </c>
      <c r="AI42" s="13">
        <f>VLOOKUP(A:A,[1]TDSheet!$A:$AI,35,0)</f>
        <v>0</v>
      </c>
      <c r="AJ42" s="13">
        <f t="shared" si="17"/>
        <v>0</v>
      </c>
      <c r="AK42" s="13">
        <f t="shared" si="18"/>
        <v>0</v>
      </c>
      <c r="AL42" s="13">
        <f t="shared" si="19"/>
        <v>100</v>
      </c>
      <c r="AM42" s="13">
        <f t="shared" si="20"/>
        <v>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773</v>
      </c>
      <c r="D43" s="8">
        <v>761</v>
      </c>
      <c r="E43" s="8">
        <v>1054</v>
      </c>
      <c r="F43" s="8">
        <v>462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1070</v>
      </c>
      <c r="K43" s="13">
        <f t="shared" si="13"/>
        <v>-16</v>
      </c>
      <c r="L43" s="13">
        <f>VLOOKUP(A:A,[1]TDSheet!$A:$O,15,0)</f>
        <v>380</v>
      </c>
      <c r="M43" s="13">
        <f>VLOOKUP(A:A,[1]TDSheet!$A:$X,24,0)</f>
        <v>180</v>
      </c>
      <c r="N43" s="13"/>
      <c r="O43" s="13"/>
      <c r="P43" s="13"/>
      <c r="Q43" s="13"/>
      <c r="R43" s="13"/>
      <c r="S43" s="13"/>
      <c r="T43" s="13"/>
      <c r="U43" s="15">
        <v>150</v>
      </c>
      <c r="V43" s="15">
        <v>200</v>
      </c>
      <c r="W43" s="13">
        <f t="shared" si="14"/>
        <v>210.8</v>
      </c>
      <c r="X43" s="15">
        <v>210</v>
      </c>
      <c r="Y43" s="16">
        <f t="shared" si="15"/>
        <v>7.504743833017077</v>
      </c>
      <c r="Z43" s="13">
        <f t="shared" si="16"/>
        <v>2.1916508538899429</v>
      </c>
      <c r="AA43" s="13"/>
      <c r="AB43" s="13"/>
      <c r="AC43" s="13"/>
      <c r="AD43" s="13">
        <v>0</v>
      </c>
      <c r="AE43" s="13">
        <f>VLOOKUP(A:A,[1]TDSheet!$A:$AF,32,0)</f>
        <v>246.6</v>
      </c>
      <c r="AF43" s="13">
        <f>VLOOKUP(A:A,[1]TDSheet!$A:$AG,33,0)</f>
        <v>226.8</v>
      </c>
      <c r="AG43" s="13">
        <f>VLOOKUP(A:A,[1]TDSheet!$A:$W,23,0)</f>
        <v>210</v>
      </c>
      <c r="AH43" s="13">
        <f>VLOOKUP(A:A,[3]TDSheet!$A:$D,4,0)</f>
        <v>259</v>
      </c>
      <c r="AI43" s="13">
        <f>VLOOKUP(A:A,[1]TDSheet!$A:$AI,35,0)</f>
        <v>0</v>
      </c>
      <c r="AJ43" s="13">
        <f t="shared" si="17"/>
        <v>0</v>
      </c>
      <c r="AK43" s="13">
        <f t="shared" si="18"/>
        <v>52.5</v>
      </c>
      <c r="AL43" s="13">
        <f t="shared" si="19"/>
        <v>70</v>
      </c>
      <c r="AM43" s="13">
        <f t="shared" si="20"/>
        <v>73.5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216.89599999999999</v>
      </c>
      <c r="D44" s="8">
        <v>165.85</v>
      </c>
      <c r="E44" s="8">
        <v>236.602</v>
      </c>
      <c r="F44" s="8">
        <v>140.392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242.06399999999999</v>
      </c>
      <c r="K44" s="13">
        <f t="shared" si="13"/>
        <v>-5.4619999999999891</v>
      </c>
      <c r="L44" s="13">
        <f>VLOOKUP(A:A,[1]TDSheet!$A:$O,15,0)</f>
        <v>80</v>
      </c>
      <c r="M44" s="13">
        <f>VLOOKUP(A:A,[1]TDSheet!$A:$X,24,0)</f>
        <v>60</v>
      </c>
      <c r="N44" s="13"/>
      <c r="O44" s="13"/>
      <c r="P44" s="13"/>
      <c r="Q44" s="13"/>
      <c r="R44" s="13"/>
      <c r="S44" s="13"/>
      <c r="T44" s="13"/>
      <c r="U44" s="15"/>
      <c r="V44" s="15">
        <v>40</v>
      </c>
      <c r="W44" s="13">
        <f t="shared" si="14"/>
        <v>47.320399999999999</v>
      </c>
      <c r="X44" s="15">
        <v>50</v>
      </c>
      <c r="Y44" s="16">
        <f t="shared" si="15"/>
        <v>7.8273218315990567</v>
      </c>
      <c r="Z44" s="13">
        <f t="shared" si="16"/>
        <v>2.966838826383547</v>
      </c>
      <c r="AA44" s="13"/>
      <c r="AB44" s="13"/>
      <c r="AC44" s="13"/>
      <c r="AD44" s="13">
        <v>0</v>
      </c>
      <c r="AE44" s="13">
        <f>VLOOKUP(A:A,[1]TDSheet!$A:$AF,32,0)</f>
        <v>60.691800000000001</v>
      </c>
      <c r="AF44" s="13">
        <f>VLOOKUP(A:A,[1]TDSheet!$A:$AG,33,0)</f>
        <v>54.489200000000004</v>
      </c>
      <c r="AG44" s="13">
        <f>VLOOKUP(A:A,[1]TDSheet!$A:$W,23,0)</f>
        <v>51.191199999999995</v>
      </c>
      <c r="AH44" s="13">
        <f>VLOOKUP(A:A,[3]TDSheet!$A:$D,4,0)</f>
        <v>37.451999999999998</v>
      </c>
      <c r="AI44" s="13">
        <f>VLOOKUP(A:A,[1]TDSheet!$A:$AI,35,0)</f>
        <v>0</v>
      </c>
      <c r="AJ44" s="13">
        <f t="shared" si="17"/>
        <v>0</v>
      </c>
      <c r="AK44" s="13">
        <f t="shared" si="18"/>
        <v>0</v>
      </c>
      <c r="AL44" s="13">
        <f t="shared" si="19"/>
        <v>40</v>
      </c>
      <c r="AM44" s="13">
        <f t="shared" si="20"/>
        <v>50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602</v>
      </c>
      <c r="D45" s="8">
        <v>444</v>
      </c>
      <c r="E45" s="8">
        <v>630</v>
      </c>
      <c r="F45" s="8">
        <v>401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641</v>
      </c>
      <c r="K45" s="13">
        <f t="shared" si="13"/>
        <v>-11</v>
      </c>
      <c r="L45" s="13">
        <f>VLOOKUP(A:A,[1]TDSheet!$A:$O,15,0)</f>
        <v>270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5">
        <v>50</v>
      </c>
      <c r="V45" s="15">
        <v>100</v>
      </c>
      <c r="W45" s="13">
        <f t="shared" si="14"/>
        <v>126</v>
      </c>
      <c r="X45" s="15">
        <v>150</v>
      </c>
      <c r="Y45" s="16">
        <f t="shared" si="15"/>
        <v>7.7063492063492065</v>
      </c>
      <c r="Z45" s="13">
        <f t="shared" si="16"/>
        <v>3.1825396825396823</v>
      </c>
      <c r="AA45" s="13"/>
      <c r="AB45" s="13"/>
      <c r="AC45" s="13"/>
      <c r="AD45" s="13">
        <v>0</v>
      </c>
      <c r="AE45" s="13">
        <f>VLOOKUP(A:A,[1]TDSheet!$A:$AF,32,0)</f>
        <v>190.4</v>
      </c>
      <c r="AF45" s="13">
        <f>VLOOKUP(A:A,[1]TDSheet!$A:$AG,33,0)</f>
        <v>173.2</v>
      </c>
      <c r="AG45" s="13">
        <f>VLOOKUP(A:A,[1]TDSheet!$A:$W,23,0)</f>
        <v>130</v>
      </c>
      <c r="AH45" s="13">
        <f>VLOOKUP(A:A,[3]TDSheet!$A:$D,4,0)</f>
        <v>148</v>
      </c>
      <c r="AI45" s="13">
        <f>VLOOKUP(A:A,[1]TDSheet!$A:$AI,35,0)</f>
        <v>0</v>
      </c>
      <c r="AJ45" s="13">
        <f t="shared" si="17"/>
        <v>0</v>
      </c>
      <c r="AK45" s="13">
        <f t="shared" si="18"/>
        <v>20</v>
      </c>
      <c r="AL45" s="13">
        <f t="shared" si="19"/>
        <v>40</v>
      </c>
      <c r="AM45" s="13">
        <f t="shared" si="20"/>
        <v>60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811</v>
      </c>
      <c r="D46" s="8">
        <v>1984</v>
      </c>
      <c r="E46" s="8">
        <v>1706</v>
      </c>
      <c r="F46" s="8">
        <v>1071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1722</v>
      </c>
      <c r="K46" s="13">
        <f t="shared" si="13"/>
        <v>-16</v>
      </c>
      <c r="L46" s="13">
        <f>VLOOKUP(A:A,[1]TDSheet!$A:$O,15,0)</f>
        <v>400</v>
      </c>
      <c r="M46" s="13">
        <f>VLOOKUP(A:A,[1]TDSheet!$A:$X,24,0)</f>
        <v>100</v>
      </c>
      <c r="N46" s="13"/>
      <c r="O46" s="13"/>
      <c r="P46" s="13"/>
      <c r="Q46" s="13"/>
      <c r="R46" s="13"/>
      <c r="S46" s="13"/>
      <c r="T46" s="13"/>
      <c r="U46" s="15">
        <v>250</v>
      </c>
      <c r="V46" s="15">
        <v>400</v>
      </c>
      <c r="W46" s="13">
        <f t="shared" si="14"/>
        <v>341.2</v>
      </c>
      <c r="X46" s="15">
        <v>350</v>
      </c>
      <c r="Y46" s="16">
        <f t="shared" si="15"/>
        <v>7.5351699882766709</v>
      </c>
      <c r="Z46" s="13">
        <f t="shared" si="16"/>
        <v>3.1389214536928489</v>
      </c>
      <c r="AA46" s="13"/>
      <c r="AB46" s="13"/>
      <c r="AC46" s="13"/>
      <c r="AD46" s="13">
        <v>0</v>
      </c>
      <c r="AE46" s="13">
        <f>VLOOKUP(A:A,[1]TDSheet!$A:$AF,32,0)</f>
        <v>397.2</v>
      </c>
      <c r="AF46" s="13">
        <f>VLOOKUP(A:A,[1]TDSheet!$A:$AG,33,0)</f>
        <v>397</v>
      </c>
      <c r="AG46" s="13">
        <f>VLOOKUP(A:A,[1]TDSheet!$A:$W,23,0)</f>
        <v>335.4</v>
      </c>
      <c r="AH46" s="13">
        <f>VLOOKUP(A:A,[3]TDSheet!$A:$D,4,0)</f>
        <v>334</v>
      </c>
      <c r="AI46" s="13">
        <f>VLOOKUP(A:A,[1]TDSheet!$A:$AI,35,0)</f>
        <v>0</v>
      </c>
      <c r="AJ46" s="13">
        <f t="shared" si="17"/>
        <v>0</v>
      </c>
      <c r="AK46" s="13">
        <f t="shared" si="18"/>
        <v>100</v>
      </c>
      <c r="AL46" s="13">
        <f t="shared" si="19"/>
        <v>160</v>
      </c>
      <c r="AM46" s="13">
        <f t="shared" si="20"/>
        <v>140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78.974000000000004</v>
      </c>
      <c r="D47" s="8">
        <v>170.89699999999999</v>
      </c>
      <c r="E47" s="8">
        <v>153.32900000000001</v>
      </c>
      <c r="F47" s="8">
        <v>89.27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154.90799999999999</v>
      </c>
      <c r="K47" s="13">
        <f t="shared" si="13"/>
        <v>-1.5789999999999793</v>
      </c>
      <c r="L47" s="13">
        <f>VLOOKUP(A:A,[1]TDSheet!$A:$O,15,0)</f>
        <v>60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5"/>
      <c r="V47" s="15">
        <v>40</v>
      </c>
      <c r="W47" s="13">
        <f t="shared" si="14"/>
        <v>30.665800000000001</v>
      </c>
      <c r="X47" s="15">
        <v>30</v>
      </c>
      <c r="Y47" s="16">
        <f t="shared" si="15"/>
        <v>8.1285992865015739</v>
      </c>
      <c r="Z47" s="13">
        <f t="shared" si="16"/>
        <v>2.9110605299714991</v>
      </c>
      <c r="AA47" s="13"/>
      <c r="AB47" s="13"/>
      <c r="AC47" s="13"/>
      <c r="AD47" s="13">
        <v>0</v>
      </c>
      <c r="AE47" s="13">
        <f>VLOOKUP(A:A,[1]TDSheet!$A:$AF,32,0)</f>
        <v>29.843599999999999</v>
      </c>
      <c r="AF47" s="13">
        <f>VLOOKUP(A:A,[1]TDSheet!$A:$AG,33,0)</f>
        <v>31.595999999999997</v>
      </c>
      <c r="AG47" s="13">
        <f>VLOOKUP(A:A,[1]TDSheet!$A:$W,23,0)</f>
        <v>30.436599999999999</v>
      </c>
      <c r="AH47" s="13">
        <f>VLOOKUP(A:A,[3]TDSheet!$A:$D,4,0)</f>
        <v>20.265000000000001</v>
      </c>
      <c r="AI47" s="13">
        <f>VLOOKUP(A:A,[1]TDSheet!$A:$AI,35,0)</f>
        <v>0</v>
      </c>
      <c r="AJ47" s="13">
        <f t="shared" si="17"/>
        <v>0</v>
      </c>
      <c r="AK47" s="13">
        <f t="shared" si="18"/>
        <v>0</v>
      </c>
      <c r="AL47" s="13">
        <f t="shared" si="19"/>
        <v>40</v>
      </c>
      <c r="AM47" s="13">
        <f t="shared" si="20"/>
        <v>30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365.9</v>
      </c>
      <c r="D48" s="8">
        <v>642.71400000000006</v>
      </c>
      <c r="E48" s="8">
        <v>667.83900000000006</v>
      </c>
      <c r="F48" s="8">
        <v>323.39499999999998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684.80700000000002</v>
      </c>
      <c r="K48" s="13">
        <f t="shared" si="13"/>
        <v>-16.967999999999961</v>
      </c>
      <c r="L48" s="13">
        <f>VLOOKUP(A:A,[1]TDSheet!$A:$O,15,0)</f>
        <v>200</v>
      </c>
      <c r="M48" s="13">
        <f>VLOOKUP(A:A,[1]TDSheet!$A:$X,24,0)</f>
        <v>100</v>
      </c>
      <c r="N48" s="13"/>
      <c r="O48" s="13"/>
      <c r="P48" s="13"/>
      <c r="Q48" s="13"/>
      <c r="R48" s="13"/>
      <c r="S48" s="13"/>
      <c r="T48" s="13"/>
      <c r="U48" s="15">
        <v>100</v>
      </c>
      <c r="V48" s="15">
        <v>150</v>
      </c>
      <c r="W48" s="13">
        <f t="shared" si="14"/>
        <v>133.56780000000001</v>
      </c>
      <c r="X48" s="15">
        <v>150</v>
      </c>
      <c r="Y48" s="16">
        <f t="shared" si="15"/>
        <v>7.6619888925324808</v>
      </c>
      <c r="Z48" s="13">
        <f t="shared" si="16"/>
        <v>2.4212048113392597</v>
      </c>
      <c r="AA48" s="13"/>
      <c r="AB48" s="13"/>
      <c r="AC48" s="13"/>
      <c r="AD48" s="13">
        <v>0</v>
      </c>
      <c r="AE48" s="13">
        <f>VLOOKUP(A:A,[1]TDSheet!$A:$AF,32,0)</f>
        <v>152.44220000000001</v>
      </c>
      <c r="AF48" s="13">
        <f>VLOOKUP(A:A,[1]TDSheet!$A:$AG,33,0)</f>
        <v>135.0538</v>
      </c>
      <c r="AG48" s="13">
        <f>VLOOKUP(A:A,[1]TDSheet!$A:$W,23,0)</f>
        <v>126.9648</v>
      </c>
      <c r="AH48" s="13">
        <f>VLOOKUP(A:A,[3]TDSheet!$A:$D,4,0)</f>
        <v>95.034999999999997</v>
      </c>
      <c r="AI48" s="13">
        <f>VLOOKUP(A:A,[1]TDSheet!$A:$AI,35,0)</f>
        <v>0</v>
      </c>
      <c r="AJ48" s="13">
        <f t="shared" si="17"/>
        <v>0</v>
      </c>
      <c r="AK48" s="13">
        <f t="shared" si="18"/>
        <v>100</v>
      </c>
      <c r="AL48" s="13">
        <f t="shared" si="19"/>
        <v>150</v>
      </c>
      <c r="AM48" s="13">
        <f t="shared" si="20"/>
        <v>150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807</v>
      </c>
      <c r="D49" s="8">
        <v>939</v>
      </c>
      <c r="E49" s="8">
        <v>1270</v>
      </c>
      <c r="F49" s="8">
        <v>463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1288</v>
      </c>
      <c r="K49" s="13">
        <f t="shared" si="13"/>
        <v>-18</v>
      </c>
      <c r="L49" s="13">
        <f>VLOOKUP(A:A,[1]TDSheet!$A:$O,15,0)</f>
        <v>400</v>
      </c>
      <c r="M49" s="13">
        <f>VLOOKUP(A:A,[1]TDSheet!$A:$X,24,0)</f>
        <v>350</v>
      </c>
      <c r="N49" s="13"/>
      <c r="O49" s="13"/>
      <c r="P49" s="13"/>
      <c r="Q49" s="13"/>
      <c r="R49" s="13"/>
      <c r="S49" s="13"/>
      <c r="T49" s="13"/>
      <c r="U49" s="15">
        <v>200</v>
      </c>
      <c r="V49" s="15">
        <v>250</v>
      </c>
      <c r="W49" s="13">
        <f t="shared" si="14"/>
        <v>254</v>
      </c>
      <c r="X49" s="15">
        <v>250</v>
      </c>
      <c r="Y49" s="16">
        <f t="shared" si="15"/>
        <v>7.5314960629921259</v>
      </c>
      <c r="Z49" s="13">
        <f t="shared" si="16"/>
        <v>1.8228346456692914</v>
      </c>
      <c r="AA49" s="13"/>
      <c r="AB49" s="13"/>
      <c r="AC49" s="13"/>
      <c r="AD49" s="13">
        <v>0</v>
      </c>
      <c r="AE49" s="13">
        <f>VLOOKUP(A:A,[1]TDSheet!$A:$AF,32,0)</f>
        <v>281.2</v>
      </c>
      <c r="AF49" s="13">
        <f>VLOOKUP(A:A,[1]TDSheet!$A:$AG,33,0)</f>
        <v>274.2</v>
      </c>
      <c r="AG49" s="13">
        <f>VLOOKUP(A:A,[1]TDSheet!$A:$W,23,0)</f>
        <v>243</v>
      </c>
      <c r="AH49" s="13">
        <f>VLOOKUP(A:A,[3]TDSheet!$A:$D,4,0)</f>
        <v>276</v>
      </c>
      <c r="AI49" s="13">
        <f>VLOOKUP(A:A,[1]TDSheet!$A:$AI,35,0)</f>
        <v>0</v>
      </c>
      <c r="AJ49" s="13">
        <f t="shared" si="17"/>
        <v>0</v>
      </c>
      <c r="AK49" s="13">
        <f t="shared" si="18"/>
        <v>70</v>
      </c>
      <c r="AL49" s="13">
        <f t="shared" si="19"/>
        <v>87.5</v>
      </c>
      <c r="AM49" s="13">
        <f t="shared" si="20"/>
        <v>87.5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1053</v>
      </c>
      <c r="D50" s="8">
        <v>2106</v>
      </c>
      <c r="E50" s="8">
        <v>1867</v>
      </c>
      <c r="F50" s="8">
        <v>1264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1899</v>
      </c>
      <c r="K50" s="13">
        <f t="shared" si="13"/>
        <v>-32</v>
      </c>
      <c r="L50" s="13">
        <f>VLOOKUP(A:A,[1]TDSheet!$A:$O,15,0)</f>
        <v>620</v>
      </c>
      <c r="M50" s="13">
        <f>VLOOKUP(A:A,[1]TDSheet!$A:$X,24,0)</f>
        <v>200</v>
      </c>
      <c r="N50" s="13"/>
      <c r="O50" s="13"/>
      <c r="P50" s="13"/>
      <c r="Q50" s="13"/>
      <c r="R50" s="13"/>
      <c r="S50" s="13"/>
      <c r="T50" s="13"/>
      <c r="U50" s="15">
        <v>150</v>
      </c>
      <c r="V50" s="15">
        <v>200</v>
      </c>
      <c r="W50" s="13">
        <f t="shared" si="14"/>
        <v>373.4</v>
      </c>
      <c r="X50" s="15">
        <v>450</v>
      </c>
      <c r="Y50" s="16">
        <f t="shared" si="15"/>
        <v>7.7236207820032146</v>
      </c>
      <c r="Z50" s="13">
        <f t="shared" si="16"/>
        <v>3.3851098018211037</v>
      </c>
      <c r="AA50" s="13"/>
      <c r="AB50" s="13"/>
      <c r="AC50" s="13"/>
      <c r="AD50" s="13">
        <v>0</v>
      </c>
      <c r="AE50" s="13">
        <f>VLOOKUP(A:A,[1]TDSheet!$A:$AF,32,0)</f>
        <v>417.4</v>
      </c>
      <c r="AF50" s="13">
        <f>VLOOKUP(A:A,[1]TDSheet!$A:$AG,33,0)</f>
        <v>386.2</v>
      </c>
      <c r="AG50" s="13">
        <f>VLOOKUP(A:A,[1]TDSheet!$A:$W,23,0)</f>
        <v>400.2</v>
      </c>
      <c r="AH50" s="13">
        <f>VLOOKUP(A:A,[3]TDSheet!$A:$D,4,0)</f>
        <v>457</v>
      </c>
      <c r="AI50" s="13" t="str">
        <f>VLOOKUP(A:A,[1]TDSheet!$A:$AI,35,0)</f>
        <v>бонкон</v>
      </c>
      <c r="AJ50" s="13">
        <f t="shared" si="17"/>
        <v>0</v>
      </c>
      <c r="AK50" s="13">
        <f t="shared" si="18"/>
        <v>52.5</v>
      </c>
      <c r="AL50" s="13">
        <f t="shared" si="19"/>
        <v>70</v>
      </c>
      <c r="AM50" s="13">
        <f t="shared" si="20"/>
        <v>157.5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632</v>
      </c>
      <c r="D51" s="8">
        <v>972</v>
      </c>
      <c r="E51" s="8">
        <v>1164</v>
      </c>
      <c r="F51" s="8">
        <v>422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1186</v>
      </c>
      <c r="K51" s="13">
        <f t="shared" si="13"/>
        <v>-22</v>
      </c>
      <c r="L51" s="13">
        <f>VLOOKUP(A:A,[1]TDSheet!$A:$O,15,0)</f>
        <v>360</v>
      </c>
      <c r="M51" s="13">
        <f>VLOOKUP(A:A,[1]TDSheet!$A:$X,24,0)</f>
        <v>270</v>
      </c>
      <c r="N51" s="13"/>
      <c r="O51" s="13"/>
      <c r="P51" s="13"/>
      <c r="Q51" s="13"/>
      <c r="R51" s="13"/>
      <c r="S51" s="13"/>
      <c r="T51" s="13"/>
      <c r="U51" s="15">
        <v>200</v>
      </c>
      <c r="V51" s="15">
        <v>260</v>
      </c>
      <c r="W51" s="13">
        <f t="shared" si="14"/>
        <v>232.8</v>
      </c>
      <c r="X51" s="15">
        <v>250</v>
      </c>
      <c r="Y51" s="16">
        <f t="shared" si="15"/>
        <v>7.5687285223367695</v>
      </c>
      <c r="Z51" s="13">
        <f t="shared" si="16"/>
        <v>1.8127147766323024</v>
      </c>
      <c r="AA51" s="13"/>
      <c r="AB51" s="13"/>
      <c r="AC51" s="13"/>
      <c r="AD51" s="13">
        <v>0</v>
      </c>
      <c r="AE51" s="13">
        <f>VLOOKUP(A:A,[1]TDSheet!$A:$AF,32,0)</f>
        <v>242.6</v>
      </c>
      <c r="AF51" s="13">
        <f>VLOOKUP(A:A,[1]TDSheet!$A:$AG,33,0)</f>
        <v>245</v>
      </c>
      <c r="AG51" s="13">
        <f>VLOOKUP(A:A,[1]TDSheet!$A:$W,23,0)</f>
        <v>215.8</v>
      </c>
      <c r="AH51" s="13">
        <f>VLOOKUP(A:A,[3]TDSheet!$A:$D,4,0)</f>
        <v>277</v>
      </c>
      <c r="AI51" s="13">
        <f>VLOOKUP(A:A,[1]TDSheet!$A:$AI,35,0)</f>
        <v>0</v>
      </c>
      <c r="AJ51" s="13">
        <f t="shared" si="17"/>
        <v>0</v>
      </c>
      <c r="AK51" s="13">
        <f t="shared" si="18"/>
        <v>80</v>
      </c>
      <c r="AL51" s="13">
        <f t="shared" si="19"/>
        <v>104</v>
      </c>
      <c r="AM51" s="13">
        <f t="shared" si="20"/>
        <v>100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755.35</v>
      </c>
      <c r="D52" s="8">
        <v>599.96699999999998</v>
      </c>
      <c r="E52" s="8">
        <v>843.68399999999997</v>
      </c>
      <c r="F52" s="8">
        <v>488.64600000000002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852.40300000000002</v>
      </c>
      <c r="K52" s="13">
        <f t="shared" si="13"/>
        <v>-8.7190000000000509</v>
      </c>
      <c r="L52" s="13">
        <f>VLOOKUP(A:A,[1]TDSheet!$A:$O,15,0)</f>
        <v>290</v>
      </c>
      <c r="M52" s="13">
        <f>VLOOKUP(A:A,[1]TDSheet!$A:$X,24,0)</f>
        <v>150</v>
      </c>
      <c r="N52" s="13"/>
      <c r="O52" s="13"/>
      <c r="P52" s="13"/>
      <c r="Q52" s="13"/>
      <c r="R52" s="13"/>
      <c r="S52" s="13"/>
      <c r="T52" s="13"/>
      <c r="U52" s="15">
        <v>70</v>
      </c>
      <c r="V52" s="15">
        <v>100</v>
      </c>
      <c r="W52" s="13">
        <f t="shared" si="14"/>
        <v>168.73679999999999</v>
      </c>
      <c r="X52" s="15">
        <v>200</v>
      </c>
      <c r="Y52" s="16">
        <f t="shared" si="15"/>
        <v>7.6962820202824753</v>
      </c>
      <c r="Z52" s="13">
        <f t="shared" si="16"/>
        <v>2.8959065242436743</v>
      </c>
      <c r="AA52" s="13"/>
      <c r="AB52" s="13"/>
      <c r="AC52" s="13"/>
      <c r="AD52" s="13">
        <v>0</v>
      </c>
      <c r="AE52" s="13">
        <f>VLOOKUP(A:A,[1]TDSheet!$A:$AF,32,0)</f>
        <v>141.61359999999999</v>
      </c>
      <c r="AF52" s="13">
        <f>VLOOKUP(A:A,[1]TDSheet!$A:$AG,33,0)</f>
        <v>204.70679999999999</v>
      </c>
      <c r="AG52" s="13">
        <f>VLOOKUP(A:A,[1]TDSheet!$A:$W,23,0)</f>
        <v>179.28460000000001</v>
      </c>
      <c r="AH52" s="13">
        <f>VLOOKUP(A:A,[3]TDSheet!$A:$D,4,0)</f>
        <v>215.46299999999999</v>
      </c>
      <c r="AI52" s="13" t="str">
        <f>VLOOKUP(A:A,[1]TDSheet!$A:$AI,35,0)</f>
        <v>жц140</v>
      </c>
      <c r="AJ52" s="13">
        <f t="shared" si="17"/>
        <v>0</v>
      </c>
      <c r="AK52" s="13">
        <f t="shared" si="18"/>
        <v>70</v>
      </c>
      <c r="AL52" s="13">
        <f t="shared" si="19"/>
        <v>100</v>
      </c>
      <c r="AM52" s="13">
        <f t="shared" si="20"/>
        <v>200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1146.806</v>
      </c>
      <c r="D53" s="8">
        <v>230.90700000000001</v>
      </c>
      <c r="E53" s="8">
        <v>625.81700000000001</v>
      </c>
      <c r="F53" s="8">
        <v>741.50800000000004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620.45799999999997</v>
      </c>
      <c r="K53" s="13">
        <f t="shared" si="13"/>
        <v>5.3590000000000373</v>
      </c>
      <c r="L53" s="13">
        <f>VLOOKUP(A:A,[1]TDSheet!$A:$O,15,0)</f>
        <v>0</v>
      </c>
      <c r="M53" s="13">
        <f>VLOOKUP(A:A,[1]TDSheet!$A:$X,24,0)</f>
        <v>100</v>
      </c>
      <c r="N53" s="13"/>
      <c r="O53" s="13"/>
      <c r="P53" s="13"/>
      <c r="Q53" s="13"/>
      <c r="R53" s="13"/>
      <c r="S53" s="13"/>
      <c r="T53" s="13"/>
      <c r="U53" s="15"/>
      <c r="V53" s="15">
        <v>100</v>
      </c>
      <c r="W53" s="13">
        <f t="shared" si="14"/>
        <v>125.1634</v>
      </c>
      <c r="X53" s="15">
        <v>100</v>
      </c>
      <c r="Y53" s="16">
        <f t="shared" si="15"/>
        <v>8.3211865449484446</v>
      </c>
      <c r="Z53" s="13">
        <f t="shared" si="16"/>
        <v>5.924319729249925</v>
      </c>
      <c r="AA53" s="13"/>
      <c r="AB53" s="13"/>
      <c r="AC53" s="13"/>
      <c r="AD53" s="13">
        <v>0</v>
      </c>
      <c r="AE53" s="13">
        <f>VLOOKUP(A:A,[1]TDSheet!$A:$AF,32,0)</f>
        <v>160.51600000000002</v>
      </c>
      <c r="AF53" s="13">
        <f>VLOOKUP(A:A,[1]TDSheet!$A:$AG,33,0)</f>
        <v>126.14500000000001</v>
      </c>
      <c r="AG53" s="13">
        <f>VLOOKUP(A:A,[1]TDSheet!$A:$W,23,0)</f>
        <v>108.68499999999999</v>
      </c>
      <c r="AH53" s="13">
        <f>VLOOKUP(A:A,[3]TDSheet!$A:$D,4,0)</f>
        <v>176.21</v>
      </c>
      <c r="AI53" s="13" t="str">
        <f>VLOOKUP(A:A,[1]TDSheet!$A:$AI,35,0)</f>
        <v>октяб</v>
      </c>
      <c r="AJ53" s="13">
        <f t="shared" si="17"/>
        <v>0</v>
      </c>
      <c r="AK53" s="13">
        <f t="shared" si="18"/>
        <v>0</v>
      </c>
      <c r="AL53" s="13">
        <f t="shared" si="19"/>
        <v>100</v>
      </c>
      <c r="AM53" s="13">
        <f t="shared" si="20"/>
        <v>100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51.22</v>
      </c>
      <c r="D54" s="8"/>
      <c r="E54" s="8">
        <v>21.135999999999999</v>
      </c>
      <c r="F54" s="8">
        <v>30.084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19.8</v>
      </c>
      <c r="K54" s="13">
        <f t="shared" si="13"/>
        <v>1.3359999999999985</v>
      </c>
      <c r="L54" s="13">
        <f>VLOOKUP(A:A,[1]TDSheet!$A:$O,15,0)</f>
        <v>10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5"/>
      <c r="V54" s="15"/>
      <c r="W54" s="13">
        <f t="shared" si="14"/>
        <v>4.2271999999999998</v>
      </c>
      <c r="X54" s="15"/>
      <c r="Y54" s="16">
        <f t="shared" si="15"/>
        <v>9.4823996971990923</v>
      </c>
      <c r="Z54" s="13">
        <f t="shared" si="16"/>
        <v>7.1167676003028006</v>
      </c>
      <c r="AA54" s="13"/>
      <c r="AB54" s="13"/>
      <c r="AC54" s="13"/>
      <c r="AD54" s="13">
        <v>0</v>
      </c>
      <c r="AE54" s="13">
        <f>VLOOKUP(A:A,[1]TDSheet!$A:$AF,32,0)</f>
        <v>7.8337999999999992</v>
      </c>
      <c r="AF54" s="13">
        <f>VLOOKUP(A:A,[1]TDSheet!$A:$AG,33,0)</f>
        <v>6.0213999999999999</v>
      </c>
      <c r="AG54" s="13">
        <f>VLOOKUP(A:A,[1]TDSheet!$A:$W,23,0)</f>
        <v>4.2228000000000003</v>
      </c>
      <c r="AH54" s="13">
        <f>VLOOKUP(A:A,[3]TDSheet!$A:$D,4,0)</f>
        <v>6.048</v>
      </c>
      <c r="AI54" s="13">
        <f>VLOOKUP(A:A,[1]TDSheet!$A:$AI,35,0)</f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1863.665</v>
      </c>
      <c r="D55" s="8">
        <v>4171.2290000000003</v>
      </c>
      <c r="E55" s="8">
        <v>5058.74</v>
      </c>
      <c r="F55" s="8">
        <v>946.69600000000003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5075.4390000000003</v>
      </c>
      <c r="K55" s="13">
        <f t="shared" si="13"/>
        <v>-16.699000000000524</v>
      </c>
      <c r="L55" s="13">
        <f>VLOOKUP(A:A,[1]TDSheet!$A:$O,15,0)</f>
        <v>850</v>
      </c>
      <c r="M55" s="13">
        <f>VLOOKUP(A:A,[1]TDSheet!$A:$X,24,0)</f>
        <v>1800</v>
      </c>
      <c r="N55" s="13"/>
      <c r="O55" s="13"/>
      <c r="P55" s="13"/>
      <c r="Q55" s="13"/>
      <c r="R55" s="13"/>
      <c r="S55" s="13"/>
      <c r="T55" s="13"/>
      <c r="U55" s="15">
        <v>1400</v>
      </c>
      <c r="V55" s="15">
        <v>1600</v>
      </c>
      <c r="W55" s="13">
        <f t="shared" si="14"/>
        <v>1011.7479999999999</v>
      </c>
      <c r="X55" s="15">
        <v>1000</v>
      </c>
      <c r="Y55" s="16">
        <f t="shared" si="15"/>
        <v>7.5084863029133739</v>
      </c>
      <c r="Z55" s="13">
        <f t="shared" si="16"/>
        <v>0.9357033569624057</v>
      </c>
      <c r="AA55" s="13"/>
      <c r="AB55" s="13"/>
      <c r="AC55" s="13"/>
      <c r="AD55" s="13">
        <v>0</v>
      </c>
      <c r="AE55" s="13">
        <f>VLOOKUP(A:A,[1]TDSheet!$A:$AF,32,0)</f>
        <v>846.47559999999999</v>
      </c>
      <c r="AF55" s="13">
        <f>VLOOKUP(A:A,[1]TDSheet!$A:$AG,33,0)</f>
        <v>840.17240000000004</v>
      </c>
      <c r="AG55" s="13">
        <f>VLOOKUP(A:A,[1]TDSheet!$A:$W,23,0)</f>
        <v>898.62180000000012</v>
      </c>
      <c r="AH55" s="13">
        <f>VLOOKUP(A:A,[3]TDSheet!$A:$D,4,0)</f>
        <v>1071.9939999999999</v>
      </c>
      <c r="AI55" s="13" t="str">
        <f>VLOOKUP(A:A,[1]TDSheet!$A:$AI,35,0)</f>
        <v>октяб</v>
      </c>
      <c r="AJ55" s="13">
        <f t="shared" si="17"/>
        <v>0</v>
      </c>
      <c r="AK55" s="13">
        <f t="shared" si="18"/>
        <v>1400</v>
      </c>
      <c r="AL55" s="13">
        <f t="shared" si="19"/>
        <v>1600</v>
      </c>
      <c r="AM55" s="13">
        <f t="shared" si="20"/>
        <v>1000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2079</v>
      </c>
      <c r="D56" s="8">
        <v>2567</v>
      </c>
      <c r="E56" s="8">
        <v>3522</v>
      </c>
      <c r="F56" s="8">
        <v>1086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3573</v>
      </c>
      <c r="K56" s="13">
        <f t="shared" si="13"/>
        <v>-51</v>
      </c>
      <c r="L56" s="13">
        <f>VLOOKUP(A:A,[1]TDSheet!$A:$O,15,0)</f>
        <v>700</v>
      </c>
      <c r="M56" s="13">
        <f>VLOOKUP(A:A,[1]TDSheet!$A:$X,24,0)</f>
        <v>700</v>
      </c>
      <c r="N56" s="13"/>
      <c r="O56" s="13"/>
      <c r="P56" s="13"/>
      <c r="Q56" s="13"/>
      <c r="R56" s="13"/>
      <c r="S56" s="13"/>
      <c r="T56" s="13">
        <v>1460</v>
      </c>
      <c r="U56" s="15">
        <v>200</v>
      </c>
      <c r="V56" s="15">
        <v>200</v>
      </c>
      <c r="W56" s="13">
        <f t="shared" si="14"/>
        <v>444.4</v>
      </c>
      <c r="X56" s="15">
        <v>500</v>
      </c>
      <c r="Y56" s="16">
        <f t="shared" si="15"/>
        <v>7.6192619261926193</v>
      </c>
      <c r="Z56" s="13">
        <f t="shared" si="16"/>
        <v>2.4437443744374439</v>
      </c>
      <c r="AA56" s="13"/>
      <c r="AB56" s="13"/>
      <c r="AC56" s="13"/>
      <c r="AD56" s="13">
        <f>VLOOKUP(A:A,[4]TDSheet!$A:$D,4,0)</f>
        <v>1300</v>
      </c>
      <c r="AE56" s="13">
        <f>VLOOKUP(A:A,[1]TDSheet!$A:$AF,32,0)</f>
        <v>620.6</v>
      </c>
      <c r="AF56" s="13">
        <f>VLOOKUP(A:A,[1]TDSheet!$A:$AG,33,0)</f>
        <v>473.8</v>
      </c>
      <c r="AG56" s="13">
        <f>VLOOKUP(A:A,[1]TDSheet!$A:$W,23,0)</f>
        <v>472</v>
      </c>
      <c r="AH56" s="13">
        <f>VLOOKUP(A:A,[3]TDSheet!$A:$D,4,0)</f>
        <v>455</v>
      </c>
      <c r="AI56" s="13" t="str">
        <f>VLOOKUP(A:A,[1]TDSheet!$A:$AI,35,0)</f>
        <v>оконч</v>
      </c>
      <c r="AJ56" s="13">
        <f t="shared" si="17"/>
        <v>657</v>
      </c>
      <c r="AK56" s="13">
        <f t="shared" si="18"/>
        <v>90</v>
      </c>
      <c r="AL56" s="13">
        <f t="shared" si="19"/>
        <v>90</v>
      </c>
      <c r="AM56" s="13">
        <f t="shared" si="20"/>
        <v>225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2000</v>
      </c>
      <c r="D57" s="8">
        <v>3604</v>
      </c>
      <c r="E57" s="8">
        <v>3633</v>
      </c>
      <c r="F57" s="8">
        <v>1926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3711</v>
      </c>
      <c r="K57" s="13">
        <f t="shared" si="13"/>
        <v>-78</v>
      </c>
      <c r="L57" s="13">
        <f>VLOOKUP(A:A,[1]TDSheet!$A:$O,15,0)</f>
        <v>1300</v>
      </c>
      <c r="M57" s="13">
        <f>VLOOKUP(A:A,[1]TDSheet!$A:$X,24,0)</f>
        <v>900</v>
      </c>
      <c r="N57" s="13"/>
      <c r="O57" s="13"/>
      <c r="P57" s="13"/>
      <c r="Q57" s="13"/>
      <c r="R57" s="13"/>
      <c r="S57" s="13"/>
      <c r="T57" s="13">
        <v>400</v>
      </c>
      <c r="U57" s="15">
        <v>300</v>
      </c>
      <c r="V57" s="15">
        <v>300</v>
      </c>
      <c r="W57" s="13">
        <f t="shared" si="14"/>
        <v>726.6</v>
      </c>
      <c r="X57" s="15">
        <v>800</v>
      </c>
      <c r="Y57" s="16">
        <f t="shared" si="15"/>
        <v>7.6052848885218829</v>
      </c>
      <c r="Z57" s="13">
        <f t="shared" si="16"/>
        <v>2.6507018992568123</v>
      </c>
      <c r="AA57" s="13"/>
      <c r="AB57" s="13"/>
      <c r="AC57" s="13"/>
      <c r="AD57" s="13">
        <v>0</v>
      </c>
      <c r="AE57" s="13">
        <f>VLOOKUP(A:A,[1]TDSheet!$A:$AF,32,0)</f>
        <v>880.2</v>
      </c>
      <c r="AF57" s="13">
        <f>VLOOKUP(A:A,[1]TDSheet!$A:$AG,33,0)</f>
        <v>787.6</v>
      </c>
      <c r="AG57" s="13">
        <f>VLOOKUP(A:A,[1]TDSheet!$A:$W,23,0)</f>
        <v>782.2</v>
      </c>
      <c r="AH57" s="13">
        <f>VLOOKUP(A:A,[3]TDSheet!$A:$D,4,0)</f>
        <v>779</v>
      </c>
      <c r="AI57" s="13" t="str">
        <f>VLOOKUP(A:A,[1]TDSheet!$A:$AI,35,0)</f>
        <v>оконч</v>
      </c>
      <c r="AJ57" s="13">
        <f t="shared" si="17"/>
        <v>180</v>
      </c>
      <c r="AK57" s="13">
        <f t="shared" si="18"/>
        <v>135</v>
      </c>
      <c r="AL57" s="13">
        <f t="shared" si="19"/>
        <v>135</v>
      </c>
      <c r="AM57" s="13">
        <f t="shared" si="20"/>
        <v>360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980</v>
      </c>
      <c r="D58" s="8">
        <v>1603</v>
      </c>
      <c r="E58" s="8">
        <v>1580</v>
      </c>
      <c r="F58" s="8">
        <v>986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1587</v>
      </c>
      <c r="K58" s="13">
        <f t="shared" si="13"/>
        <v>-7</v>
      </c>
      <c r="L58" s="13">
        <f>VLOOKUP(A:A,[1]TDSheet!$A:$O,15,0)</f>
        <v>450</v>
      </c>
      <c r="M58" s="13">
        <f>VLOOKUP(A:A,[1]TDSheet!$A:$X,24,0)</f>
        <v>330</v>
      </c>
      <c r="N58" s="13"/>
      <c r="O58" s="13"/>
      <c r="P58" s="13"/>
      <c r="Q58" s="13"/>
      <c r="R58" s="13"/>
      <c r="S58" s="13"/>
      <c r="T58" s="13"/>
      <c r="U58" s="15">
        <v>100</v>
      </c>
      <c r="V58" s="15">
        <v>200</v>
      </c>
      <c r="W58" s="13">
        <f t="shared" si="14"/>
        <v>316</v>
      </c>
      <c r="X58" s="15">
        <v>400</v>
      </c>
      <c r="Y58" s="16">
        <f t="shared" si="15"/>
        <v>7.8037974683544302</v>
      </c>
      <c r="Z58" s="13">
        <f t="shared" si="16"/>
        <v>3.1202531645569622</v>
      </c>
      <c r="AA58" s="13"/>
      <c r="AB58" s="13"/>
      <c r="AC58" s="13"/>
      <c r="AD58" s="13">
        <v>0</v>
      </c>
      <c r="AE58" s="13">
        <f>VLOOKUP(A:A,[1]TDSheet!$A:$AF,32,0)</f>
        <v>364</v>
      </c>
      <c r="AF58" s="13">
        <f>VLOOKUP(A:A,[1]TDSheet!$A:$AG,33,0)</f>
        <v>376.6</v>
      </c>
      <c r="AG58" s="13">
        <f>VLOOKUP(A:A,[1]TDSheet!$A:$W,23,0)</f>
        <v>335.8</v>
      </c>
      <c r="AH58" s="13">
        <f>VLOOKUP(A:A,[3]TDSheet!$A:$D,4,0)</f>
        <v>365</v>
      </c>
      <c r="AI58" s="13" t="str">
        <f>VLOOKUP(A:A,[1]TDSheet!$A:$AI,35,0)</f>
        <v>оконч,жц200</v>
      </c>
      <c r="AJ58" s="13">
        <f t="shared" si="17"/>
        <v>0</v>
      </c>
      <c r="AK58" s="13">
        <f t="shared" si="18"/>
        <v>45</v>
      </c>
      <c r="AL58" s="13">
        <f t="shared" si="19"/>
        <v>90</v>
      </c>
      <c r="AM58" s="13">
        <f t="shared" si="20"/>
        <v>180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198</v>
      </c>
      <c r="D59" s="8">
        <v>264</v>
      </c>
      <c r="E59" s="8">
        <v>285</v>
      </c>
      <c r="F59" s="8">
        <v>165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310</v>
      </c>
      <c r="K59" s="13">
        <f t="shared" si="13"/>
        <v>-25</v>
      </c>
      <c r="L59" s="13">
        <f>VLOOKUP(A:A,[1]TDSheet!$A:$O,15,0)</f>
        <v>60</v>
      </c>
      <c r="M59" s="13">
        <f>VLOOKUP(A:A,[1]TDSheet!$A:$X,24,0)</f>
        <v>70</v>
      </c>
      <c r="N59" s="13"/>
      <c r="O59" s="13"/>
      <c r="P59" s="13"/>
      <c r="Q59" s="13"/>
      <c r="R59" s="13"/>
      <c r="S59" s="13"/>
      <c r="T59" s="13"/>
      <c r="U59" s="15"/>
      <c r="V59" s="15">
        <v>80</v>
      </c>
      <c r="W59" s="13">
        <f t="shared" si="14"/>
        <v>57</v>
      </c>
      <c r="X59" s="15">
        <v>80</v>
      </c>
      <c r="Y59" s="16">
        <f t="shared" si="15"/>
        <v>7.9824561403508776</v>
      </c>
      <c r="Z59" s="13">
        <f t="shared" si="16"/>
        <v>2.8947368421052633</v>
      </c>
      <c r="AA59" s="13"/>
      <c r="AB59" s="13"/>
      <c r="AC59" s="13"/>
      <c r="AD59" s="13">
        <v>0</v>
      </c>
      <c r="AE59" s="13">
        <f>VLOOKUP(A:A,[1]TDSheet!$A:$AF,32,0)</f>
        <v>78.599999999999994</v>
      </c>
      <c r="AF59" s="13">
        <f>VLOOKUP(A:A,[1]TDSheet!$A:$AG,33,0)</f>
        <v>65.8</v>
      </c>
      <c r="AG59" s="13">
        <f>VLOOKUP(A:A,[1]TDSheet!$A:$W,23,0)</f>
        <v>57.4</v>
      </c>
      <c r="AH59" s="13">
        <f>VLOOKUP(A:A,[3]TDSheet!$A:$D,4,0)</f>
        <v>68</v>
      </c>
      <c r="AI59" s="13">
        <f>VLOOKUP(A:A,[1]TDSheet!$A:$AI,35,0)</f>
        <v>0</v>
      </c>
      <c r="AJ59" s="13">
        <f t="shared" si="17"/>
        <v>0</v>
      </c>
      <c r="AK59" s="13">
        <f t="shared" si="18"/>
        <v>0</v>
      </c>
      <c r="AL59" s="13">
        <f t="shared" si="19"/>
        <v>32</v>
      </c>
      <c r="AM59" s="13">
        <f t="shared" si="20"/>
        <v>32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294</v>
      </c>
      <c r="D60" s="8">
        <v>160</v>
      </c>
      <c r="E60" s="8">
        <v>265</v>
      </c>
      <c r="F60" s="8">
        <v>158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282</v>
      </c>
      <c r="K60" s="13">
        <f t="shared" si="13"/>
        <v>-17</v>
      </c>
      <c r="L60" s="13">
        <f>VLOOKUP(A:A,[1]TDSheet!$A:$O,15,0)</f>
        <v>40</v>
      </c>
      <c r="M60" s="13">
        <f>VLOOKUP(A:A,[1]TDSheet!$A:$X,24,0)</f>
        <v>80</v>
      </c>
      <c r="N60" s="13"/>
      <c r="O60" s="13"/>
      <c r="P60" s="13"/>
      <c r="Q60" s="13"/>
      <c r="R60" s="13"/>
      <c r="S60" s="13"/>
      <c r="T60" s="13"/>
      <c r="U60" s="15"/>
      <c r="V60" s="15">
        <v>80</v>
      </c>
      <c r="W60" s="13">
        <f t="shared" si="14"/>
        <v>53</v>
      </c>
      <c r="X60" s="15">
        <v>60</v>
      </c>
      <c r="Y60" s="16">
        <f t="shared" si="15"/>
        <v>7.8867924528301883</v>
      </c>
      <c r="Z60" s="13">
        <f t="shared" si="16"/>
        <v>2.9811320754716979</v>
      </c>
      <c r="AA60" s="13"/>
      <c r="AB60" s="13"/>
      <c r="AC60" s="13"/>
      <c r="AD60" s="13">
        <v>0</v>
      </c>
      <c r="AE60" s="13">
        <f>VLOOKUP(A:A,[1]TDSheet!$A:$AF,32,0)</f>
        <v>70.400000000000006</v>
      </c>
      <c r="AF60" s="13">
        <f>VLOOKUP(A:A,[1]TDSheet!$A:$AG,33,0)</f>
        <v>61</v>
      </c>
      <c r="AG60" s="13">
        <f>VLOOKUP(A:A,[1]TDSheet!$A:$W,23,0)</f>
        <v>53.8</v>
      </c>
      <c r="AH60" s="13">
        <f>VLOOKUP(A:A,[3]TDSheet!$A:$D,4,0)</f>
        <v>77</v>
      </c>
      <c r="AI60" s="13">
        <f>VLOOKUP(A:A,[1]TDSheet!$A:$AI,35,0)</f>
        <v>0</v>
      </c>
      <c r="AJ60" s="13">
        <f t="shared" si="17"/>
        <v>0</v>
      </c>
      <c r="AK60" s="13">
        <f t="shared" si="18"/>
        <v>0</v>
      </c>
      <c r="AL60" s="13">
        <f t="shared" si="19"/>
        <v>32</v>
      </c>
      <c r="AM60" s="13">
        <f t="shared" si="20"/>
        <v>24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407.65300000000002</v>
      </c>
      <c r="D61" s="8">
        <v>873.66600000000005</v>
      </c>
      <c r="E61" s="8">
        <v>830.45799999999997</v>
      </c>
      <c r="F61" s="8">
        <v>438.77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823.97500000000002</v>
      </c>
      <c r="K61" s="13">
        <f t="shared" si="13"/>
        <v>6.4829999999999472</v>
      </c>
      <c r="L61" s="13">
        <f>VLOOKUP(A:A,[1]TDSheet!$A:$O,15,0)</f>
        <v>150</v>
      </c>
      <c r="M61" s="13">
        <f>VLOOKUP(A:A,[1]TDSheet!$A:$X,24,0)</f>
        <v>320</v>
      </c>
      <c r="N61" s="13"/>
      <c r="O61" s="13"/>
      <c r="P61" s="13"/>
      <c r="Q61" s="13"/>
      <c r="R61" s="13"/>
      <c r="S61" s="13"/>
      <c r="T61" s="13"/>
      <c r="U61" s="15">
        <v>80</v>
      </c>
      <c r="V61" s="15">
        <v>100</v>
      </c>
      <c r="W61" s="13">
        <f t="shared" si="14"/>
        <v>166.0916</v>
      </c>
      <c r="X61" s="15">
        <v>200</v>
      </c>
      <c r="Y61" s="16">
        <f t="shared" si="15"/>
        <v>7.7593930096404637</v>
      </c>
      <c r="Z61" s="13">
        <f t="shared" si="16"/>
        <v>2.6417350425909558</v>
      </c>
      <c r="AA61" s="13"/>
      <c r="AB61" s="13"/>
      <c r="AC61" s="13"/>
      <c r="AD61" s="13">
        <v>0</v>
      </c>
      <c r="AE61" s="13">
        <f>VLOOKUP(A:A,[1]TDSheet!$A:$AF,32,0)</f>
        <v>168.93779999999998</v>
      </c>
      <c r="AF61" s="13">
        <f>VLOOKUP(A:A,[1]TDSheet!$A:$AG,33,0)</f>
        <v>163.12039999999999</v>
      </c>
      <c r="AG61" s="13">
        <f>VLOOKUP(A:A,[1]TDSheet!$A:$W,23,0)</f>
        <v>178.95999999999998</v>
      </c>
      <c r="AH61" s="13">
        <f>VLOOKUP(A:A,[3]TDSheet!$A:$D,4,0)</f>
        <v>172.48699999999999</v>
      </c>
      <c r="AI61" s="13">
        <f>VLOOKUP(A:A,[1]TDSheet!$A:$AI,35,0)</f>
        <v>0</v>
      </c>
      <c r="AJ61" s="13">
        <f t="shared" si="17"/>
        <v>0</v>
      </c>
      <c r="AK61" s="13">
        <f t="shared" si="18"/>
        <v>80</v>
      </c>
      <c r="AL61" s="13">
        <f t="shared" si="19"/>
        <v>100</v>
      </c>
      <c r="AM61" s="13">
        <f t="shared" si="20"/>
        <v>200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983</v>
      </c>
      <c r="D62" s="8">
        <v>16</v>
      </c>
      <c r="E62" s="8">
        <v>523</v>
      </c>
      <c r="F62" s="8">
        <v>473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526</v>
      </c>
      <c r="K62" s="13">
        <f t="shared" si="13"/>
        <v>-3</v>
      </c>
      <c r="L62" s="13">
        <f>VLOOKUP(A:A,[1]TDSheet!$A:$O,15,0)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5"/>
      <c r="V62" s="15">
        <v>1000</v>
      </c>
      <c r="W62" s="13">
        <f t="shared" si="14"/>
        <v>104.6</v>
      </c>
      <c r="X62" s="15"/>
      <c r="Y62" s="16">
        <f t="shared" si="15"/>
        <v>14.082217973231359</v>
      </c>
      <c r="Z62" s="13">
        <f t="shared" si="16"/>
        <v>4.5219885277246652</v>
      </c>
      <c r="AA62" s="13"/>
      <c r="AB62" s="13"/>
      <c r="AC62" s="13"/>
      <c r="AD62" s="13">
        <v>0</v>
      </c>
      <c r="AE62" s="13">
        <f>VLOOKUP(A:A,[1]TDSheet!$A:$AF,32,0)</f>
        <v>130.80000000000001</v>
      </c>
      <c r="AF62" s="13">
        <f>VLOOKUP(A:A,[1]TDSheet!$A:$AG,33,0)</f>
        <v>126.2</v>
      </c>
      <c r="AG62" s="13">
        <f>VLOOKUP(A:A,[1]TDSheet!$A:$W,23,0)</f>
        <v>99.4</v>
      </c>
      <c r="AH62" s="13">
        <f>VLOOKUP(A:A,[3]TDSheet!$A:$D,4,0)</f>
        <v>157</v>
      </c>
      <c r="AI62" s="13">
        <f>VLOOKUP(A:A,[1]TDSheet!$A:$AI,35,0)</f>
        <v>0</v>
      </c>
      <c r="AJ62" s="13">
        <f t="shared" si="17"/>
        <v>0</v>
      </c>
      <c r="AK62" s="13">
        <f t="shared" si="18"/>
        <v>0</v>
      </c>
      <c r="AL62" s="13">
        <f t="shared" si="19"/>
        <v>100</v>
      </c>
      <c r="AM62" s="13">
        <f t="shared" si="20"/>
        <v>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501.90600000000001</v>
      </c>
      <c r="D63" s="8">
        <v>928.68399999999997</v>
      </c>
      <c r="E63" s="8">
        <v>999.10900000000004</v>
      </c>
      <c r="F63" s="8">
        <v>408.61700000000002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994.33900000000006</v>
      </c>
      <c r="K63" s="13">
        <f t="shared" si="13"/>
        <v>4.7699999999999818</v>
      </c>
      <c r="L63" s="13">
        <f>VLOOKUP(A:A,[1]TDSheet!$A:$O,15,0)</f>
        <v>310</v>
      </c>
      <c r="M63" s="13">
        <f>VLOOKUP(A:A,[1]TDSheet!$A:$X,24,0)</f>
        <v>260</v>
      </c>
      <c r="N63" s="13"/>
      <c r="O63" s="13"/>
      <c r="P63" s="13"/>
      <c r="Q63" s="13"/>
      <c r="R63" s="13"/>
      <c r="S63" s="13"/>
      <c r="T63" s="13"/>
      <c r="U63" s="15">
        <v>120</v>
      </c>
      <c r="V63" s="15">
        <v>200</v>
      </c>
      <c r="W63" s="13">
        <f t="shared" si="14"/>
        <v>199.8218</v>
      </c>
      <c r="X63" s="15">
        <v>200</v>
      </c>
      <c r="Y63" s="16">
        <f t="shared" si="15"/>
        <v>7.4997672926577579</v>
      </c>
      <c r="Z63" s="13">
        <f t="shared" si="16"/>
        <v>2.0449070121478239</v>
      </c>
      <c r="AA63" s="13"/>
      <c r="AB63" s="13"/>
      <c r="AC63" s="13"/>
      <c r="AD63" s="13">
        <v>0</v>
      </c>
      <c r="AE63" s="13">
        <f>VLOOKUP(A:A,[1]TDSheet!$A:$AF,32,0)</f>
        <v>138.70580000000001</v>
      </c>
      <c r="AF63" s="13">
        <f>VLOOKUP(A:A,[1]TDSheet!$A:$AG,33,0)</f>
        <v>206.8536</v>
      </c>
      <c r="AG63" s="13">
        <f>VLOOKUP(A:A,[1]TDSheet!$A:$W,23,0)</f>
        <v>196.79580000000001</v>
      </c>
      <c r="AH63" s="13">
        <f>VLOOKUP(A:A,[3]TDSheet!$A:$D,4,0)</f>
        <v>238.476</v>
      </c>
      <c r="AI63" s="13" t="str">
        <f>VLOOKUP(A:A,[1]TDSheet!$A:$AI,35,0)</f>
        <v>жц200</v>
      </c>
      <c r="AJ63" s="13">
        <f t="shared" si="17"/>
        <v>0</v>
      </c>
      <c r="AK63" s="13">
        <f t="shared" si="18"/>
        <v>120</v>
      </c>
      <c r="AL63" s="13">
        <f t="shared" si="19"/>
        <v>200</v>
      </c>
      <c r="AM63" s="13">
        <f t="shared" si="20"/>
        <v>200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1835</v>
      </c>
      <c r="D64" s="8">
        <v>2631</v>
      </c>
      <c r="E64" s="8">
        <v>3313</v>
      </c>
      <c r="F64" s="8">
        <v>1111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3370</v>
      </c>
      <c r="K64" s="13">
        <f t="shared" si="13"/>
        <v>-57</v>
      </c>
      <c r="L64" s="13">
        <f>VLOOKUP(A:A,[1]TDSheet!$A:$O,15,0)</f>
        <v>820</v>
      </c>
      <c r="M64" s="13">
        <f>VLOOKUP(A:A,[1]TDSheet!$A:$X,24,0)</f>
        <v>500</v>
      </c>
      <c r="N64" s="13"/>
      <c r="O64" s="13"/>
      <c r="P64" s="13"/>
      <c r="Q64" s="13"/>
      <c r="R64" s="13"/>
      <c r="S64" s="13"/>
      <c r="T64" s="13">
        <v>702</v>
      </c>
      <c r="U64" s="15">
        <v>500</v>
      </c>
      <c r="V64" s="15">
        <v>750</v>
      </c>
      <c r="W64" s="13">
        <f t="shared" si="14"/>
        <v>561.79999999999995</v>
      </c>
      <c r="X64" s="15">
        <v>550</v>
      </c>
      <c r="Y64" s="16">
        <f t="shared" si="15"/>
        <v>7.5311498754004988</v>
      </c>
      <c r="Z64" s="13">
        <f t="shared" si="16"/>
        <v>1.9775720897116413</v>
      </c>
      <c r="AA64" s="13"/>
      <c r="AB64" s="13"/>
      <c r="AC64" s="13"/>
      <c r="AD64" s="13">
        <f>VLOOKUP(A:A,[4]TDSheet!$A:$D,4,0)</f>
        <v>504</v>
      </c>
      <c r="AE64" s="13">
        <f>VLOOKUP(A:A,[1]TDSheet!$A:$AF,32,0)</f>
        <v>586.79999999999995</v>
      </c>
      <c r="AF64" s="13">
        <f>VLOOKUP(A:A,[1]TDSheet!$A:$AG,33,0)</f>
        <v>593.79999999999995</v>
      </c>
      <c r="AG64" s="13">
        <f>VLOOKUP(A:A,[1]TDSheet!$A:$W,23,0)</f>
        <v>535</v>
      </c>
      <c r="AH64" s="13">
        <f>VLOOKUP(A:A,[3]TDSheet!$A:$D,4,0)</f>
        <v>646</v>
      </c>
      <c r="AI64" s="13">
        <f>VLOOKUP(A:A,[1]TDSheet!$A:$AI,35,0)</f>
        <v>0</v>
      </c>
      <c r="AJ64" s="13">
        <f t="shared" si="17"/>
        <v>280.8</v>
      </c>
      <c r="AK64" s="13">
        <f t="shared" si="18"/>
        <v>200</v>
      </c>
      <c r="AL64" s="13">
        <f t="shared" si="19"/>
        <v>300</v>
      </c>
      <c r="AM64" s="13">
        <f t="shared" si="20"/>
        <v>220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1691</v>
      </c>
      <c r="D65" s="8">
        <v>1615</v>
      </c>
      <c r="E65" s="8">
        <v>2416</v>
      </c>
      <c r="F65" s="8">
        <v>859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2438</v>
      </c>
      <c r="K65" s="13">
        <f t="shared" si="13"/>
        <v>-22</v>
      </c>
      <c r="L65" s="13">
        <f>VLOOKUP(A:A,[1]TDSheet!$A:$O,15,0)</f>
        <v>780</v>
      </c>
      <c r="M65" s="13">
        <f>VLOOKUP(A:A,[1]TDSheet!$A:$X,24,0)</f>
        <v>500</v>
      </c>
      <c r="N65" s="13"/>
      <c r="O65" s="13"/>
      <c r="P65" s="13"/>
      <c r="Q65" s="13"/>
      <c r="R65" s="13"/>
      <c r="S65" s="13"/>
      <c r="T65" s="13"/>
      <c r="U65" s="15">
        <v>400</v>
      </c>
      <c r="V65" s="15">
        <v>600</v>
      </c>
      <c r="W65" s="13">
        <f t="shared" si="14"/>
        <v>483.2</v>
      </c>
      <c r="X65" s="15">
        <v>500</v>
      </c>
      <c r="Y65" s="16">
        <f t="shared" si="15"/>
        <v>7.5310430463576159</v>
      </c>
      <c r="Z65" s="13">
        <f t="shared" si="16"/>
        <v>1.7777317880794703</v>
      </c>
      <c r="AA65" s="13"/>
      <c r="AB65" s="13"/>
      <c r="AC65" s="13"/>
      <c r="AD65" s="13">
        <v>0</v>
      </c>
      <c r="AE65" s="13">
        <f>VLOOKUP(A:A,[1]TDSheet!$A:$AF,32,0)</f>
        <v>497.4</v>
      </c>
      <c r="AF65" s="13">
        <f>VLOOKUP(A:A,[1]TDSheet!$A:$AG,33,0)</f>
        <v>502.8</v>
      </c>
      <c r="AG65" s="13">
        <f>VLOOKUP(A:A,[1]TDSheet!$A:$W,23,0)</f>
        <v>459.4</v>
      </c>
      <c r="AH65" s="13">
        <f>VLOOKUP(A:A,[3]TDSheet!$A:$D,4,0)</f>
        <v>510</v>
      </c>
      <c r="AI65" s="13">
        <f>VLOOKUP(A:A,[1]TDSheet!$A:$AI,35,0)</f>
        <v>0</v>
      </c>
      <c r="AJ65" s="13">
        <f t="shared" si="17"/>
        <v>0</v>
      </c>
      <c r="AK65" s="13">
        <f t="shared" si="18"/>
        <v>160</v>
      </c>
      <c r="AL65" s="13">
        <f t="shared" si="19"/>
        <v>240</v>
      </c>
      <c r="AM65" s="13">
        <f t="shared" si="20"/>
        <v>200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209.36</v>
      </c>
      <c r="D66" s="8">
        <v>571.15</v>
      </c>
      <c r="E66" s="8">
        <v>487.40300000000002</v>
      </c>
      <c r="F66" s="8">
        <v>285.93200000000002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463.77</v>
      </c>
      <c r="K66" s="13">
        <f t="shared" si="13"/>
        <v>23.633000000000038</v>
      </c>
      <c r="L66" s="13">
        <f>VLOOKUP(A:A,[1]TDSheet!$A:$O,15,0)</f>
        <v>160</v>
      </c>
      <c r="M66" s="13">
        <f>VLOOKUP(A:A,[1]TDSheet!$A:$X,24,0)</f>
        <v>90</v>
      </c>
      <c r="N66" s="13"/>
      <c r="O66" s="13"/>
      <c r="P66" s="13"/>
      <c r="Q66" s="13"/>
      <c r="R66" s="13"/>
      <c r="S66" s="13"/>
      <c r="T66" s="13"/>
      <c r="U66" s="15"/>
      <c r="V66" s="15">
        <v>100</v>
      </c>
      <c r="W66" s="13">
        <f t="shared" si="14"/>
        <v>97.48060000000001</v>
      </c>
      <c r="X66" s="15">
        <v>100</v>
      </c>
      <c r="Y66" s="16">
        <f t="shared" si="15"/>
        <v>7.5495226742551846</v>
      </c>
      <c r="Z66" s="13">
        <f t="shared" si="16"/>
        <v>2.9332195329121897</v>
      </c>
      <c r="AA66" s="13"/>
      <c r="AB66" s="13"/>
      <c r="AC66" s="13"/>
      <c r="AD66" s="13">
        <v>0</v>
      </c>
      <c r="AE66" s="13">
        <f>VLOOKUP(A:A,[1]TDSheet!$A:$AF,32,0)</f>
        <v>114.39659999999999</v>
      </c>
      <c r="AF66" s="13">
        <f>VLOOKUP(A:A,[1]TDSheet!$A:$AG,33,0)</f>
        <v>99.501800000000003</v>
      </c>
      <c r="AG66" s="13">
        <f>VLOOKUP(A:A,[1]TDSheet!$A:$W,23,0)</f>
        <v>102.0076</v>
      </c>
      <c r="AH66" s="13">
        <f>VLOOKUP(A:A,[3]TDSheet!$A:$D,4,0)</f>
        <v>81.180999999999997</v>
      </c>
      <c r="AI66" s="13">
        <f>VLOOKUP(A:A,[1]TDSheet!$A:$AI,35,0)</f>
        <v>0</v>
      </c>
      <c r="AJ66" s="13">
        <f t="shared" si="17"/>
        <v>0</v>
      </c>
      <c r="AK66" s="13">
        <f t="shared" si="18"/>
        <v>0</v>
      </c>
      <c r="AL66" s="13">
        <f t="shared" si="19"/>
        <v>100</v>
      </c>
      <c r="AM66" s="13">
        <f t="shared" si="20"/>
        <v>100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139.173</v>
      </c>
      <c r="D67" s="8">
        <v>242.09399999999999</v>
      </c>
      <c r="E67" s="8">
        <v>241.77799999999999</v>
      </c>
      <c r="F67" s="8">
        <v>133.30199999999999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234.583</v>
      </c>
      <c r="K67" s="13">
        <f t="shared" si="13"/>
        <v>7.1949999999999932</v>
      </c>
      <c r="L67" s="13">
        <f>VLOOKUP(A:A,[1]TDSheet!$A:$O,15,0)</f>
        <v>60</v>
      </c>
      <c r="M67" s="13">
        <f>VLOOKUP(A:A,[1]TDSheet!$A:$X,24,0)</f>
        <v>40</v>
      </c>
      <c r="N67" s="13"/>
      <c r="O67" s="13"/>
      <c r="P67" s="13"/>
      <c r="Q67" s="13"/>
      <c r="R67" s="13"/>
      <c r="S67" s="13"/>
      <c r="T67" s="13"/>
      <c r="U67" s="15">
        <v>40</v>
      </c>
      <c r="V67" s="15">
        <v>40</v>
      </c>
      <c r="W67" s="13">
        <f t="shared" si="14"/>
        <v>48.355599999999995</v>
      </c>
      <c r="X67" s="15">
        <v>70</v>
      </c>
      <c r="Y67" s="16">
        <f t="shared" si="15"/>
        <v>7.9267344423396677</v>
      </c>
      <c r="Z67" s="13">
        <f t="shared" si="16"/>
        <v>2.7567024295014435</v>
      </c>
      <c r="AA67" s="13"/>
      <c r="AB67" s="13"/>
      <c r="AC67" s="13"/>
      <c r="AD67" s="13">
        <v>0</v>
      </c>
      <c r="AE67" s="13">
        <f>VLOOKUP(A:A,[1]TDSheet!$A:$AF,32,0)</f>
        <v>49.362200000000001</v>
      </c>
      <c r="AF67" s="13">
        <f>VLOOKUP(A:A,[1]TDSheet!$A:$AG,33,0)</f>
        <v>50.681599999999996</v>
      </c>
      <c r="AG67" s="13">
        <f>VLOOKUP(A:A,[1]TDSheet!$A:$W,23,0)</f>
        <v>46.295999999999999</v>
      </c>
      <c r="AH67" s="13">
        <f>VLOOKUP(A:A,[3]TDSheet!$A:$D,4,0)</f>
        <v>41.56</v>
      </c>
      <c r="AI67" s="13">
        <f>VLOOKUP(A:A,[1]TDSheet!$A:$AI,35,0)</f>
        <v>0</v>
      </c>
      <c r="AJ67" s="13">
        <f t="shared" si="17"/>
        <v>0</v>
      </c>
      <c r="AK67" s="13">
        <f t="shared" si="18"/>
        <v>40</v>
      </c>
      <c r="AL67" s="13">
        <f t="shared" si="19"/>
        <v>40</v>
      </c>
      <c r="AM67" s="13">
        <f t="shared" si="20"/>
        <v>70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1039.067</v>
      </c>
      <c r="D68" s="8">
        <v>1570.749</v>
      </c>
      <c r="E68" s="8">
        <v>1949.3679999999999</v>
      </c>
      <c r="F68" s="8">
        <v>633.51599999999996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1854.7560000000001</v>
      </c>
      <c r="K68" s="13">
        <f t="shared" si="13"/>
        <v>94.611999999999853</v>
      </c>
      <c r="L68" s="13">
        <f>VLOOKUP(A:A,[1]TDSheet!$A:$O,15,0)</f>
        <v>620</v>
      </c>
      <c r="M68" s="13">
        <f>VLOOKUP(A:A,[1]TDSheet!$A:$X,24,0)</f>
        <v>210</v>
      </c>
      <c r="N68" s="13"/>
      <c r="O68" s="13"/>
      <c r="P68" s="13"/>
      <c r="Q68" s="13"/>
      <c r="R68" s="13"/>
      <c r="S68" s="13"/>
      <c r="T68" s="13"/>
      <c r="U68" s="15">
        <v>400</v>
      </c>
      <c r="V68" s="15">
        <v>700</v>
      </c>
      <c r="W68" s="13">
        <f t="shared" si="14"/>
        <v>389.87360000000001</v>
      </c>
      <c r="X68" s="15">
        <v>400</v>
      </c>
      <c r="Y68" s="16">
        <f t="shared" si="15"/>
        <v>7.601222550077769</v>
      </c>
      <c r="Z68" s="13">
        <f t="shared" si="16"/>
        <v>1.6249266428914395</v>
      </c>
      <c r="AA68" s="13"/>
      <c r="AB68" s="13"/>
      <c r="AC68" s="13"/>
      <c r="AD68" s="13">
        <v>0</v>
      </c>
      <c r="AE68" s="13">
        <f>VLOOKUP(A:A,[1]TDSheet!$A:$AF,32,0)</f>
        <v>383.97539999999998</v>
      </c>
      <c r="AF68" s="13">
        <f>VLOOKUP(A:A,[1]TDSheet!$A:$AG,33,0)</f>
        <v>390.1694</v>
      </c>
      <c r="AG68" s="13">
        <f>VLOOKUP(A:A,[1]TDSheet!$A:$W,23,0)</f>
        <v>344.10680000000002</v>
      </c>
      <c r="AH68" s="13">
        <f>VLOOKUP(A:A,[3]TDSheet!$A:$D,4,0)</f>
        <v>376.96100000000001</v>
      </c>
      <c r="AI68" s="13" t="str">
        <f>VLOOKUP(A:A,[1]TDSheet!$A:$AI,35,0)</f>
        <v>жц200</v>
      </c>
      <c r="AJ68" s="13">
        <f t="shared" si="17"/>
        <v>0</v>
      </c>
      <c r="AK68" s="13">
        <f t="shared" si="18"/>
        <v>400</v>
      </c>
      <c r="AL68" s="13">
        <f t="shared" si="19"/>
        <v>700</v>
      </c>
      <c r="AM68" s="13">
        <f t="shared" si="20"/>
        <v>400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71.671999999999997</v>
      </c>
      <c r="D69" s="8">
        <v>338.41199999999998</v>
      </c>
      <c r="E69" s="8">
        <v>298.28100000000001</v>
      </c>
      <c r="F69" s="8">
        <v>110.012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280.13</v>
      </c>
      <c r="K69" s="13">
        <f t="shared" si="13"/>
        <v>18.15100000000001</v>
      </c>
      <c r="L69" s="13">
        <f>VLOOKUP(A:A,[1]TDSheet!$A:$O,15,0)</f>
        <v>80</v>
      </c>
      <c r="M69" s="13">
        <f>VLOOKUP(A:A,[1]TDSheet!$A:$X,24,0)</f>
        <v>100</v>
      </c>
      <c r="N69" s="13"/>
      <c r="O69" s="13"/>
      <c r="P69" s="13"/>
      <c r="Q69" s="13"/>
      <c r="R69" s="13"/>
      <c r="S69" s="13"/>
      <c r="T69" s="13"/>
      <c r="U69" s="15">
        <v>50</v>
      </c>
      <c r="V69" s="15">
        <v>50</v>
      </c>
      <c r="W69" s="13">
        <f t="shared" si="14"/>
        <v>59.656199999999998</v>
      </c>
      <c r="X69" s="15">
        <v>70</v>
      </c>
      <c r="Y69" s="16">
        <f t="shared" si="15"/>
        <v>7.7110509888326781</v>
      </c>
      <c r="Z69" s="13">
        <f t="shared" si="16"/>
        <v>1.8441000264850931</v>
      </c>
      <c r="AA69" s="13"/>
      <c r="AB69" s="13"/>
      <c r="AC69" s="13"/>
      <c r="AD69" s="13">
        <v>0</v>
      </c>
      <c r="AE69" s="13">
        <f>VLOOKUP(A:A,[1]TDSheet!$A:$AF,32,0)</f>
        <v>49.498800000000003</v>
      </c>
      <c r="AF69" s="13">
        <f>VLOOKUP(A:A,[1]TDSheet!$A:$AG,33,0)</f>
        <v>41.956000000000003</v>
      </c>
      <c r="AG69" s="13">
        <f>VLOOKUP(A:A,[1]TDSheet!$A:$W,23,0)</f>
        <v>58.326999999999998</v>
      </c>
      <c r="AH69" s="13">
        <f>VLOOKUP(A:A,[3]TDSheet!$A:$D,4,0)</f>
        <v>41.7</v>
      </c>
      <c r="AI69" s="13">
        <f>VLOOKUP(A:A,[1]TDSheet!$A:$AI,35,0)</f>
        <v>0</v>
      </c>
      <c r="AJ69" s="13">
        <f t="shared" si="17"/>
        <v>0</v>
      </c>
      <c r="AK69" s="13">
        <f t="shared" si="18"/>
        <v>50</v>
      </c>
      <c r="AL69" s="13">
        <f t="shared" si="19"/>
        <v>50</v>
      </c>
      <c r="AM69" s="13">
        <f t="shared" si="20"/>
        <v>70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69</v>
      </c>
      <c r="D70" s="8">
        <v>130</v>
      </c>
      <c r="E70" s="8">
        <v>123</v>
      </c>
      <c r="F70" s="8">
        <v>76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126</v>
      </c>
      <c r="K70" s="13">
        <f t="shared" si="13"/>
        <v>-3</v>
      </c>
      <c r="L70" s="13">
        <f>VLOOKUP(A:A,[1]TDSheet!$A:$O,15,0)</f>
        <v>0</v>
      </c>
      <c r="M70" s="13">
        <f>VLOOKUP(A:A,[1]TDSheet!$A:$X,24,0)</f>
        <v>60</v>
      </c>
      <c r="N70" s="13"/>
      <c r="O70" s="13"/>
      <c r="P70" s="13"/>
      <c r="Q70" s="13"/>
      <c r="R70" s="13"/>
      <c r="S70" s="13"/>
      <c r="T70" s="13"/>
      <c r="U70" s="15"/>
      <c r="V70" s="15">
        <v>30</v>
      </c>
      <c r="W70" s="13">
        <f t="shared" si="14"/>
        <v>24.6</v>
      </c>
      <c r="X70" s="15">
        <v>30</v>
      </c>
      <c r="Y70" s="16">
        <f t="shared" si="15"/>
        <v>7.9674796747967473</v>
      </c>
      <c r="Z70" s="13">
        <f t="shared" si="16"/>
        <v>3.089430894308943</v>
      </c>
      <c r="AA70" s="13"/>
      <c r="AB70" s="13"/>
      <c r="AC70" s="13"/>
      <c r="AD70" s="13">
        <v>0</v>
      </c>
      <c r="AE70" s="13">
        <f>VLOOKUP(A:A,[1]TDSheet!$A:$AF,32,0)</f>
        <v>26.8</v>
      </c>
      <c r="AF70" s="13">
        <f>VLOOKUP(A:A,[1]TDSheet!$A:$AG,33,0)</f>
        <v>23.6</v>
      </c>
      <c r="AG70" s="13">
        <f>VLOOKUP(A:A,[1]TDSheet!$A:$W,23,0)</f>
        <v>24.2</v>
      </c>
      <c r="AH70" s="13">
        <f>VLOOKUP(A:A,[3]TDSheet!$A:$D,4,0)</f>
        <v>32</v>
      </c>
      <c r="AI70" s="13">
        <f>VLOOKUP(A:A,[1]TDSheet!$A:$AI,35,0)</f>
        <v>0</v>
      </c>
      <c r="AJ70" s="13">
        <f t="shared" si="17"/>
        <v>0</v>
      </c>
      <c r="AK70" s="13">
        <f t="shared" si="18"/>
        <v>0</v>
      </c>
      <c r="AL70" s="13">
        <f t="shared" si="19"/>
        <v>18</v>
      </c>
      <c r="AM70" s="13">
        <f t="shared" si="20"/>
        <v>18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317</v>
      </c>
      <c r="D71" s="8">
        <v>239</v>
      </c>
      <c r="E71" s="8">
        <v>389</v>
      </c>
      <c r="F71" s="8">
        <v>167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377</v>
      </c>
      <c r="K71" s="13">
        <f t="shared" si="13"/>
        <v>12</v>
      </c>
      <c r="L71" s="13">
        <f>VLOOKUP(A:A,[1]TDSheet!$A:$O,15,0)</f>
        <v>50</v>
      </c>
      <c r="M71" s="13">
        <f>VLOOKUP(A:A,[1]TDSheet!$A:$X,24,0)</f>
        <v>100</v>
      </c>
      <c r="N71" s="13"/>
      <c r="O71" s="13"/>
      <c r="P71" s="13"/>
      <c r="Q71" s="13"/>
      <c r="R71" s="13"/>
      <c r="S71" s="13"/>
      <c r="T71" s="13"/>
      <c r="U71" s="15">
        <v>80</v>
      </c>
      <c r="V71" s="15">
        <v>110</v>
      </c>
      <c r="W71" s="13">
        <f t="shared" si="14"/>
        <v>77.8</v>
      </c>
      <c r="X71" s="15">
        <v>90</v>
      </c>
      <c r="Y71" s="16">
        <f t="shared" si="15"/>
        <v>7.6735218508997436</v>
      </c>
      <c r="Z71" s="13">
        <f t="shared" si="16"/>
        <v>2.1465295629820051</v>
      </c>
      <c r="AA71" s="13"/>
      <c r="AB71" s="13"/>
      <c r="AC71" s="13"/>
      <c r="AD71" s="13">
        <v>0</v>
      </c>
      <c r="AE71" s="13">
        <f>VLOOKUP(A:A,[1]TDSheet!$A:$AF,32,0)</f>
        <v>85.6</v>
      </c>
      <c r="AF71" s="13">
        <f>VLOOKUP(A:A,[1]TDSheet!$A:$AG,33,0)</f>
        <v>82.6</v>
      </c>
      <c r="AG71" s="13">
        <f>VLOOKUP(A:A,[1]TDSheet!$A:$W,23,0)</f>
        <v>72.2</v>
      </c>
      <c r="AH71" s="13">
        <f>VLOOKUP(A:A,[3]TDSheet!$A:$D,4,0)</f>
        <v>79</v>
      </c>
      <c r="AI71" s="13" t="str">
        <f>VLOOKUP(A:A,[1]TDSheet!$A:$AI,35,0)</f>
        <v>продокт</v>
      </c>
      <c r="AJ71" s="13">
        <f t="shared" si="17"/>
        <v>0</v>
      </c>
      <c r="AK71" s="13">
        <f t="shared" si="18"/>
        <v>48</v>
      </c>
      <c r="AL71" s="13">
        <f t="shared" si="19"/>
        <v>66</v>
      </c>
      <c r="AM71" s="13">
        <f t="shared" si="20"/>
        <v>54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264</v>
      </c>
      <c r="D72" s="8">
        <v>530</v>
      </c>
      <c r="E72" s="8">
        <v>542</v>
      </c>
      <c r="F72" s="8">
        <v>246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532</v>
      </c>
      <c r="K72" s="13">
        <f t="shared" ref="K72:K108" si="21">E72-J72</f>
        <v>10</v>
      </c>
      <c r="L72" s="13">
        <f>VLOOKUP(A:A,[1]TDSheet!$A:$O,15,0)</f>
        <v>180</v>
      </c>
      <c r="M72" s="13">
        <f>VLOOKUP(A:A,[1]TDSheet!$A:$X,24,0)</f>
        <v>110</v>
      </c>
      <c r="N72" s="13"/>
      <c r="O72" s="13"/>
      <c r="P72" s="13"/>
      <c r="Q72" s="13"/>
      <c r="R72" s="13"/>
      <c r="S72" s="13"/>
      <c r="T72" s="13"/>
      <c r="U72" s="15">
        <v>70</v>
      </c>
      <c r="V72" s="15">
        <v>100</v>
      </c>
      <c r="W72" s="13">
        <f t="shared" ref="W72:W108" si="22">(E72-AD72)/5</f>
        <v>108.4</v>
      </c>
      <c r="X72" s="15">
        <v>110</v>
      </c>
      <c r="Y72" s="16">
        <f t="shared" ref="Y72:Y108" si="23">(F72+L72+M72+U72+V72+X72)/W72</f>
        <v>7.5276752767527668</v>
      </c>
      <c r="Z72" s="13">
        <f t="shared" ref="Z72:Z108" si="24">F72/W72</f>
        <v>2.269372693726937</v>
      </c>
      <c r="AA72" s="13"/>
      <c r="AB72" s="13"/>
      <c r="AC72" s="13"/>
      <c r="AD72" s="13">
        <v>0</v>
      </c>
      <c r="AE72" s="13">
        <f>VLOOKUP(A:A,[1]TDSheet!$A:$AF,32,0)</f>
        <v>112.4</v>
      </c>
      <c r="AF72" s="13">
        <f>VLOOKUP(A:A,[1]TDSheet!$A:$AG,33,0)</f>
        <v>111.8</v>
      </c>
      <c r="AG72" s="13">
        <f>VLOOKUP(A:A,[1]TDSheet!$A:$W,23,0)</f>
        <v>109.8</v>
      </c>
      <c r="AH72" s="13">
        <f>VLOOKUP(A:A,[3]TDSheet!$A:$D,4,0)</f>
        <v>91</v>
      </c>
      <c r="AI72" s="13" t="str">
        <f>VLOOKUP(A:A,[1]TDSheet!$A:$AI,35,0)</f>
        <v>продокт</v>
      </c>
      <c r="AJ72" s="13">
        <f t="shared" ref="AJ72:AJ108" si="25">T72*H72</f>
        <v>0</v>
      </c>
      <c r="AK72" s="13">
        <f t="shared" ref="AK72:AK108" si="26">U72*H72</f>
        <v>42</v>
      </c>
      <c r="AL72" s="13">
        <f t="shared" ref="AL72:AL108" si="27">V72*H72</f>
        <v>60</v>
      </c>
      <c r="AM72" s="13">
        <f t="shared" ref="AM72:AM108" si="28">X72*H72</f>
        <v>66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171.964</v>
      </c>
      <c r="D73" s="8">
        <v>104.976</v>
      </c>
      <c r="E73" s="8">
        <v>167.148</v>
      </c>
      <c r="F73" s="8">
        <v>107.13200000000001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171.02199999999999</v>
      </c>
      <c r="K73" s="13">
        <f t="shared" si="21"/>
        <v>-3.8739999999999952</v>
      </c>
      <c r="L73" s="13">
        <f>VLOOKUP(A:A,[1]TDSheet!$A:$O,15,0)</f>
        <v>70</v>
      </c>
      <c r="M73" s="13">
        <f>VLOOKUP(A:A,[1]TDSheet!$A:$X,24,0)</f>
        <v>40</v>
      </c>
      <c r="N73" s="13"/>
      <c r="O73" s="13"/>
      <c r="P73" s="13"/>
      <c r="Q73" s="13"/>
      <c r="R73" s="13"/>
      <c r="S73" s="13"/>
      <c r="T73" s="13"/>
      <c r="U73" s="15"/>
      <c r="V73" s="15"/>
      <c r="W73" s="13">
        <f t="shared" si="22"/>
        <v>33.429600000000001</v>
      </c>
      <c r="X73" s="15">
        <v>20</v>
      </c>
      <c r="Y73" s="16">
        <f t="shared" si="23"/>
        <v>7.0934740469524016</v>
      </c>
      <c r="Z73" s="13">
        <f t="shared" si="24"/>
        <v>3.2047048125014959</v>
      </c>
      <c r="AA73" s="13"/>
      <c r="AB73" s="13"/>
      <c r="AC73" s="13"/>
      <c r="AD73" s="13">
        <v>0</v>
      </c>
      <c r="AE73" s="13">
        <f>VLOOKUP(A:A,[1]TDSheet!$A:$AF,32,0)</f>
        <v>39.160600000000002</v>
      </c>
      <c r="AF73" s="13">
        <f>VLOOKUP(A:A,[1]TDSheet!$A:$AG,33,0)</f>
        <v>44.260800000000003</v>
      </c>
      <c r="AG73" s="13">
        <f>VLOOKUP(A:A,[1]TDSheet!$A:$W,23,0)</f>
        <v>37.363999999999997</v>
      </c>
      <c r="AH73" s="13">
        <f>VLOOKUP(A:A,[3]TDSheet!$A:$D,4,0)</f>
        <v>50.287999999999997</v>
      </c>
      <c r="AI73" s="13">
        <f>VLOOKUP(A:A,[1]TDSheet!$A:$AI,35,0)</f>
        <v>0</v>
      </c>
      <c r="AJ73" s="13">
        <f t="shared" si="25"/>
        <v>0</v>
      </c>
      <c r="AK73" s="13">
        <f t="shared" si="26"/>
        <v>0</v>
      </c>
      <c r="AL73" s="13">
        <f t="shared" si="27"/>
        <v>0</v>
      </c>
      <c r="AM73" s="13">
        <f t="shared" si="28"/>
        <v>20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281</v>
      </c>
      <c r="D74" s="8">
        <v>613</v>
      </c>
      <c r="E74" s="8">
        <v>627</v>
      </c>
      <c r="F74" s="8">
        <v>246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641</v>
      </c>
      <c r="K74" s="13">
        <f t="shared" si="21"/>
        <v>-14</v>
      </c>
      <c r="L74" s="13">
        <f>VLOOKUP(A:A,[1]TDSheet!$A:$O,15,0)</f>
        <v>170</v>
      </c>
      <c r="M74" s="13">
        <f>VLOOKUP(A:A,[1]TDSheet!$A:$X,24,0)</f>
        <v>300</v>
      </c>
      <c r="N74" s="13"/>
      <c r="O74" s="13"/>
      <c r="P74" s="13"/>
      <c r="Q74" s="13"/>
      <c r="R74" s="13"/>
      <c r="S74" s="13"/>
      <c r="T74" s="13"/>
      <c r="U74" s="15"/>
      <c r="V74" s="15">
        <v>100</v>
      </c>
      <c r="W74" s="13">
        <f t="shared" si="22"/>
        <v>125.4</v>
      </c>
      <c r="X74" s="15">
        <v>130</v>
      </c>
      <c r="Y74" s="16">
        <f t="shared" si="23"/>
        <v>7.5438596491228065</v>
      </c>
      <c r="Z74" s="13">
        <f t="shared" si="24"/>
        <v>1.9617224880382773</v>
      </c>
      <c r="AA74" s="13"/>
      <c r="AB74" s="13"/>
      <c r="AC74" s="13"/>
      <c r="AD74" s="13">
        <v>0</v>
      </c>
      <c r="AE74" s="13">
        <f>VLOOKUP(A:A,[1]TDSheet!$A:$AF,32,0)</f>
        <v>137.4</v>
      </c>
      <c r="AF74" s="13">
        <f>VLOOKUP(A:A,[1]TDSheet!$A:$AG,33,0)</f>
        <v>112.6</v>
      </c>
      <c r="AG74" s="13">
        <f>VLOOKUP(A:A,[1]TDSheet!$A:$W,23,0)</f>
        <v>136.6</v>
      </c>
      <c r="AH74" s="13">
        <f>VLOOKUP(A:A,[3]TDSheet!$A:$D,4,0)</f>
        <v>121</v>
      </c>
      <c r="AI74" s="13">
        <f>VLOOKUP(A:A,[1]TDSheet!$A:$AI,35,0)</f>
        <v>0</v>
      </c>
      <c r="AJ74" s="13">
        <f t="shared" si="25"/>
        <v>0</v>
      </c>
      <c r="AK74" s="13">
        <f t="shared" si="26"/>
        <v>0</v>
      </c>
      <c r="AL74" s="13">
        <f t="shared" si="27"/>
        <v>60</v>
      </c>
      <c r="AM74" s="13">
        <f t="shared" si="28"/>
        <v>78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379</v>
      </c>
      <c r="D75" s="8">
        <v>870</v>
      </c>
      <c r="E75" s="8">
        <v>974</v>
      </c>
      <c r="F75" s="8">
        <v>267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939</v>
      </c>
      <c r="K75" s="13">
        <f t="shared" si="21"/>
        <v>35</v>
      </c>
      <c r="L75" s="13">
        <f>VLOOKUP(A:A,[1]TDSheet!$A:$O,15,0)</f>
        <v>240</v>
      </c>
      <c r="M75" s="13">
        <f>VLOOKUP(A:A,[1]TDSheet!$A:$X,24,0)</f>
        <v>350</v>
      </c>
      <c r="N75" s="13"/>
      <c r="O75" s="13"/>
      <c r="P75" s="13"/>
      <c r="Q75" s="13"/>
      <c r="R75" s="13"/>
      <c r="S75" s="13"/>
      <c r="T75" s="13"/>
      <c r="U75" s="15">
        <v>200</v>
      </c>
      <c r="V75" s="15">
        <v>210</v>
      </c>
      <c r="W75" s="13">
        <f t="shared" si="22"/>
        <v>194.8</v>
      </c>
      <c r="X75" s="15">
        <v>200</v>
      </c>
      <c r="Y75" s="16">
        <f t="shared" si="23"/>
        <v>7.5308008213552355</v>
      </c>
      <c r="Z75" s="13">
        <f t="shared" si="24"/>
        <v>1.3706365503080082</v>
      </c>
      <c r="AA75" s="13"/>
      <c r="AB75" s="13"/>
      <c r="AC75" s="13"/>
      <c r="AD75" s="13">
        <v>0</v>
      </c>
      <c r="AE75" s="13">
        <f>VLOOKUP(A:A,[1]TDSheet!$A:$AF,32,0)</f>
        <v>164.4</v>
      </c>
      <c r="AF75" s="13">
        <f>VLOOKUP(A:A,[1]TDSheet!$A:$AG,33,0)</f>
        <v>172.2</v>
      </c>
      <c r="AG75" s="13">
        <f>VLOOKUP(A:A,[1]TDSheet!$A:$W,23,0)</f>
        <v>185.8</v>
      </c>
      <c r="AH75" s="13">
        <f>VLOOKUP(A:A,[3]TDSheet!$A:$D,4,0)</f>
        <v>216</v>
      </c>
      <c r="AI75" s="13">
        <f>VLOOKUP(A:A,[1]TDSheet!$A:$AI,35,0)</f>
        <v>0</v>
      </c>
      <c r="AJ75" s="13">
        <f t="shared" si="25"/>
        <v>0</v>
      </c>
      <c r="AK75" s="13">
        <f t="shared" si="26"/>
        <v>120</v>
      </c>
      <c r="AL75" s="13">
        <f t="shared" si="27"/>
        <v>126</v>
      </c>
      <c r="AM75" s="13">
        <f t="shared" si="28"/>
        <v>120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352</v>
      </c>
      <c r="D76" s="8">
        <v>669</v>
      </c>
      <c r="E76" s="8">
        <v>723</v>
      </c>
      <c r="F76" s="8">
        <v>284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736</v>
      </c>
      <c r="K76" s="13">
        <f t="shared" si="21"/>
        <v>-13</v>
      </c>
      <c r="L76" s="13">
        <f>VLOOKUP(A:A,[1]TDSheet!$A:$O,15,0)</f>
        <v>190</v>
      </c>
      <c r="M76" s="13">
        <f>VLOOKUP(A:A,[1]TDSheet!$A:$X,24,0)</f>
        <v>150</v>
      </c>
      <c r="N76" s="13"/>
      <c r="O76" s="13"/>
      <c r="P76" s="13"/>
      <c r="Q76" s="13"/>
      <c r="R76" s="13"/>
      <c r="S76" s="13"/>
      <c r="T76" s="13"/>
      <c r="U76" s="15">
        <v>100</v>
      </c>
      <c r="V76" s="15">
        <v>220</v>
      </c>
      <c r="W76" s="13">
        <f t="shared" si="22"/>
        <v>144.6</v>
      </c>
      <c r="X76" s="15">
        <v>150</v>
      </c>
      <c r="Y76" s="16">
        <f t="shared" si="23"/>
        <v>7.5656984785615498</v>
      </c>
      <c r="Z76" s="13">
        <f t="shared" si="24"/>
        <v>1.9640387275242048</v>
      </c>
      <c r="AA76" s="13"/>
      <c r="AB76" s="13"/>
      <c r="AC76" s="13"/>
      <c r="AD76" s="13">
        <v>0</v>
      </c>
      <c r="AE76" s="13">
        <f>VLOOKUP(A:A,[1]TDSheet!$A:$AF,32,0)</f>
        <v>150.6</v>
      </c>
      <c r="AF76" s="13">
        <f>VLOOKUP(A:A,[1]TDSheet!$A:$AG,33,0)</f>
        <v>150.80000000000001</v>
      </c>
      <c r="AG76" s="13">
        <f>VLOOKUP(A:A,[1]TDSheet!$A:$W,23,0)</f>
        <v>130.6</v>
      </c>
      <c r="AH76" s="13">
        <f>VLOOKUP(A:A,[3]TDSheet!$A:$D,4,0)</f>
        <v>185</v>
      </c>
      <c r="AI76" s="13">
        <f>VLOOKUP(A:A,[1]TDSheet!$A:$AI,35,0)</f>
        <v>0</v>
      </c>
      <c r="AJ76" s="13">
        <f t="shared" si="25"/>
        <v>0</v>
      </c>
      <c r="AK76" s="13">
        <f t="shared" si="26"/>
        <v>40</v>
      </c>
      <c r="AL76" s="13">
        <f t="shared" si="27"/>
        <v>88</v>
      </c>
      <c r="AM76" s="13">
        <f t="shared" si="28"/>
        <v>60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408</v>
      </c>
      <c r="D77" s="8">
        <v>786</v>
      </c>
      <c r="E77" s="8">
        <v>845</v>
      </c>
      <c r="F77" s="8">
        <v>325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869</v>
      </c>
      <c r="K77" s="13">
        <f t="shared" si="21"/>
        <v>-24</v>
      </c>
      <c r="L77" s="13">
        <f>VLOOKUP(A:A,[1]TDSheet!$A:$O,15,0)</f>
        <v>150</v>
      </c>
      <c r="M77" s="13">
        <f>VLOOKUP(A:A,[1]TDSheet!$A:$X,24,0)</f>
        <v>240</v>
      </c>
      <c r="N77" s="13"/>
      <c r="O77" s="13"/>
      <c r="P77" s="13"/>
      <c r="Q77" s="13"/>
      <c r="R77" s="13"/>
      <c r="S77" s="13"/>
      <c r="T77" s="13"/>
      <c r="U77" s="15">
        <v>150</v>
      </c>
      <c r="V77" s="15">
        <v>240</v>
      </c>
      <c r="W77" s="13">
        <f t="shared" si="22"/>
        <v>169</v>
      </c>
      <c r="X77" s="15">
        <v>170</v>
      </c>
      <c r="Y77" s="16">
        <f t="shared" si="23"/>
        <v>7.5443786982248522</v>
      </c>
      <c r="Z77" s="13">
        <f t="shared" si="24"/>
        <v>1.9230769230769231</v>
      </c>
      <c r="AA77" s="13"/>
      <c r="AB77" s="13"/>
      <c r="AC77" s="13"/>
      <c r="AD77" s="13">
        <v>0</v>
      </c>
      <c r="AE77" s="13">
        <f>VLOOKUP(A:A,[1]TDSheet!$A:$AF,32,0)</f>
        <v>174.4</v>
      </c>
      <c r="AF77" s="13">
        <f>VLOOKUP(A:A,[1]TDSheet!$A:$AG,33,0)</f>
        <v>150.80000000000001</v>
      </c>
      <c r="AG77" s="13">
        <f>VLOOKUP(A:A,[1]TDSheet!$A:$W,23,0)</f>
        <v>153.80000000000001</v>
      </c>
      <c r="AH77" s="13">
        <f>VLOOKUP(A:A,[3]TDSheet!$A:$D,4,0)</f>
        <v>167</v>
      </c>
      <c r="AI77" s="13">
        <f>VLOOKUP(A:A,[1]TDSheet!$A:$AI,35,0)</f>
        <v>0</v>
      </c>
      <c r="AJ77" s="13">
        <f t="shared" si="25"/>
        <v>0</v>
      </c>
      <c r="AK77" s="13">
        <f t="shared" si="26"/>
        <v>49.5</v>
      </c>
      <c r="AL77" s="13">
        <f t="shared" si="27"/>
        <v>79.2</v>
      </c>
      <c r="AM77" s="13">
        <f t="shared" si="28"/>
        <v>56.1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370</v>
      </c>
      <c r="D78" s="8">
        <v>500</v>
      </c>
      <c r="E78" s="8">
        <v>617</v>
      </c>
      <c r="F78" s="8">
        <v>236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638</v>
      </c>
      <c r="K78" s="13">
        <f t="shared" si="21"/>
        <v>-21</v>
      </c>
      <c r="L78" s="13">
        <f>VLOOKUP(A:A,[1]TDSheet!$A:$O,15,0)</f>
        <v>260</v>
      </c>
      <c r="M78" s="13">
        <f>VLOOKUP(A:A,[1]TDSheet!$A:$X,24,0)</f>
        <v>100</v>
      </c>
      <c r="N78" s="13"/>
      <c r="O78" s="13"/>
      <c r="P78" s="13"/>
      <c r="Q78" s="13"/>
      <c r="R78" s="13"/>
      <c r="S78" s="13"/>
      <c r="T78" s="13"/>
      <c r="U78" s="15">
        <v>100</v>
      </c>
      <c r="V78" s="15">
        <v>100</v>
      </c>
      <c r="W78" s="13">
        <f t="shared" si="22"/>
        <v>123.4</v>
      </c>
      <c r="X78" s="15">
        <v>140</v>
      </c>
      <c r="Y78" s="16">
        <f t="shared" si="23"/>
        <v>7.585089141004862</v>
      </c>
      <c r="Z78" s="13">
        <f t="shared" si="24"/>
        <v>1.912479740680713</v>
      </c>
      <c r="AA78" s="13"/>
      <c r="AB78" s="13"/>
      <c r="AC78" s="13"/>
      <c r="AD78" s="13">
        <v>0</v>
      </c>
      <c r="AE78" s="13">
        <f>VLOOKUP(A:A,[1]TDSheet!$A:$AF,32,0)</f>
        <v>134.4</v>
      </c>
      <c r="AF78" s="13">
        <f>VLOOKUP(A:A,[1]TDSheet!$A:$AG,33,0)</f>
        <v>122</v>
      </c>
      <c r="AG78" s="13">
        <f>VLOOKUP(A:A,[1]TDSheet!$A:$W,23,0)</f>
        <v>118.4</v>
      </c>
      <c r="AH78" s="13">
        <f>VLOOKUP(A:A,[3]TDSheet!$A:$D,4,0)</f>
        <v>133</v>
      </c>
      <c r="AI78" s="13">
        <f>VLOOKUP(A:A,[1]TDSheet!$A:$AI,35,0)</f>
        <v>0</v>
      </c>
      <c r="AJ78" s="13">
        <f t="shared" si="25"/>
        <v>0</v>
      </c>
      <c r="AK78" s="13">
        <f t="shared" si="26"/>
        <v>35</v>
      </c>
      <c r="AL78" s="13">
        <f t="shared" si="27"/>
        <v>35</v>
      </c>
      <c r="AM78" s="13">
        <f t="shared" si="28"/>
        <v>49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615</v>
      </c>
      <c r="D79" s="8">
        <v>64</v>
      </c>
      <c r="E79" s="8">
        <v>416</v>
      </c>
      <c r="F79" s="8">
        <v>260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422</v>
      </c>
      <c r="K79" s="13">
        <f t="shared" si="21"/>
        <v>-6</v>
      </c>
      <c r="L79" s="13">
        <f>VLOOKUP(A:A,[1]TDSheet!$A:$O,15,0)</f>
        <v>0</v>
      </c>
      <c r="M79" s="13">
        <f>VLOOKUP(A:A,[1]TDSheet!$A:$X,24,0)</f>
        <v>250</v>
      </c>
      <c r="N79" s="13"/>
      <c r="O79" s="13"/>
      <c r="P79" s="13"/>
      <c r="Q79" s="13"/>
      <c r="R79" s="13"/>
      <c r="S79" s="13"/>
      <c r="T79" s="13"/>
      <c r="U79" s="15"/>
      <c r="V79" s="15">
        <v>30</v>
      </c>
      <c r="W79" s="13">
        <f t="shared" si="22"/>
        <v>83.2</v>
      </c>
      <c r="X79" s="15">
        <v>90</v>
      </c>
      <c r="Y79" s="16">
        <f t="shared" si="23"/>
        <v>7.5721153846153841</v>
      </c>
      <c r="Z79" s="13">
        <f t="shared" si="24"/>
        <v>3.125</v>
      </c>
      <c r="AA79" s="13"/>
      <c r="AB79" s="13"/>
      <c r="AC79" s="13"/>
      <c r="AD79" s="13">
        <v>0</v>
      </c>
      <c r="AE79" s="13">
        <f>VLOOKUP(A:A,[1]TDSheet!$A:$AF,32,0)</f>
        <v>51</v>
      </c>
      <c r="AF79" s="13">
        <f>VLOOKUP(A:A,[1]TDSheet!$A:$AG,33,0)</f>
        <v>63.8</v>
      </c>
      <c r="AG79" s="13">
        <f>VLOOKUP(A:A,[1]TDSheet!$A:$W,23,0)</f>
        <v>76.2</v>
      </c>
      <c r="AH79" s="13">
        <f>VLOOKUP(A:A,[3]TDSheet!$A:$D,4,0)</f>
        <v>67</v>
      </c>
      <c r="AI79" s="13" t="str">
        <f>VLOOKUP(A:A,[1]TDSheet!$A:$AI,35,0)</f>
        <v>октяб</v>
      </c>
      <c r="AJ79" s="13">
        <f t="shared" si="25"/>
        <v>0</v>
      </c>
      <c r="AK79" s="13">
        <f t="shared" si="26"/>
        <v>0</v>
      </c>
      <c r="AL79" s="13">
        <f t="shared" si="27"/>
        <v>9.9</v>
      </c>
      <c r="AM79" s="13">
        <f t="shared" si="28"/>
        <v>29.700000000000003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4108</v>
      </c>
      <c r="D80" s="8">
        <v>4404</v>
      </c>
      <c r="E80" s="8">
        <v>6268</v>
      </c>
      <c r="F80" s="8">
        <v>2167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6331</v>
      </c>
      <c r="K80" s="13">
        <f t="shared" si="21"/>
        <v>-63</v>
      </c>
      <c r="L80" s="13">
        <f>VLOOKUP(A:A,[1]TDSheet!$A:$O,15,0)</f>
        <v>1200</v>
      </c>
      <c r="M80" s="13">
        <f>VLOOKUP(A:A,[1]TDSheet!$A:$X,24,0)</f>
        <v>900</v>
      </c>
      <c r="N80" s="13"/>
      <c r="O80" s="13"/>
      <c r="P80" s="13"/>
      <c r="Q80" s="13"/>
      <c r="R80" s="13"/>
      <c r="S80" s="13"/>
      <c r="T80" s="13">
        <v>1602</v>
      </c>
      <c r="U80" s="15">
        <v>1000</v>
      </c>
      <c r="V80" s="15">
        <v>1300</v>
      </c>
      <c r="W80" s="13">
        <f t="shared" si="22"/>
        <v>1004</v>
      </c>
      <c r="X80" s="15">
        <v>1000</v>
      </c>
      <c r="Y80" s="16">
        <f t="shared" si="23"/>
        <v>7.536852589641434</v>
      </c>
      <c r="Z80" s="13">
        <f t="shared" si="24"/>
        <v>2.1583665338645419</v>
      </c>
      <c r="AA80" s="13"/>
      <c r="AB80" s="13"/>
      <c r="AC80" s="13"/>
      <c r="AD80" s="13">
        <f>VLOOKUP(A:A,[4]TDSheet!$A:$D,4,0)</f>
        <v>1248</v>
      </c>
      <c r="AE80" s="13">
        <f>VLOOKUP(A:A,[1]TDSheet!$A:$AF,32,0)</f>
        <v>1099.4000000000001</v>
      </c>
      <c r="AF80" s="13">
        <f>VLOOKUP(A:A,[1]TDSheet!$A:$AG,33,0)</f>
        <v>1077.2</v>
      </c>
      <c r="AG80" s="13">
        <f>VLOOKUP(A:A,[1]TDSheet!$A:$W,23,0)</f>
        <v>889.2</v>
      </c>
      <c r="AH80" s="13">
        <f>VLOOKUP(A:A,[3]TDSheet!$A:$D,4,0)</f>
        <v>1330</v>
      </c>
      <c r="AI80" s="13" t="str">
        <f>VLOOKUP(A:A,[1]TDSheet!$A:$AI,35,0)</f>
        <v>октяб, жц700</v>
      </c>
      <c r="AJ80" s="13">
        <f t="shared" si="25"/>
        <v>560.69999999999993</v>
      </c>
      <c r="AK80" s="13">
        <f t="shared" si="26"/>
        <v>350</v>
      </c>
      <c r="AL80" s="13">
        <f t="shared" si="27"/>
        <v>454.99999999999994</v>
      </c>
      <c r="AM80" s="13">
        <f t="shared" si="28"/>
        <v>350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7110</v>
      </c>
      <c r="D81" s="8">
        <v>8300</v>
      </c>
      <c r="E81" s="8">
        <v>10491</v>
      </c>
      <c r="F81" s="8">
        <v>4746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10669</v>
      </c>
      <c r="K81" s="13">
        <f t="shared" si="21"/>
        <v>-178</v>
      </c>
      <c r="L81" s="13">
        <f>VLOOKUP(A:A,[1]TDSheet!$A:$O,15,0)</f>
        <v>3000</v>
      </c>
      <c r="M81" s="13">
        <f>VLOOKUP(A:A,[1]TDSheet!$A:$X,24,0)</f>
        <v>1700</v>
      </c>
      <c r="N81" s="13"/>
      <c r="O81" s="13"/>
      <c r="P81" s="13"/>
      <c r="Q81" s="13"/>
      <c r="R81" s="13"/>
      <c r="S81" s="13"/>
      <c r="T81" s="13">
        <v>1704</v>
      </c>
      <c r="U81" s="15">
        <v>1700</v>
      </c>
      <c r="V81" s="15">
        <v>2000</v>
      </c>
      <c r="W81" s="13">
        <f t="shared" si="22"/>
        <v>2017.8</v>
      </c>
      <c r="X81" s="15">
        <v>2000</v>
      </c>
      <c r="Y81" s="16">
        <f t="shared" si="23"/>
        <v>7.5061948656953117</v>
      </c>
      <c r="Z81" s="13">
        <f t="shared" si="24"/>
        <v>2.3520666071959559</v>
      </c>
      <c r="AA81" s="13"/>
      <c r="AB81" s="13"/>
      <c r="AC81" s="13"/>
      <c r="AD81" s="13">
        <f>VLOOKUP(A:A,[4]TDSheet!$A:$D,4,0)</f>
        <v>402</v>
      </c>
      <c r="AE81" s="13">
        <f>VLOOKUP(A:A,[1]TDSheet!$A:$AF,32,0)</f>
        <v>2347.4</v>
      </c>
      <c r="AF81" s="13">
        <f>VLOOKUP(A:A,[1]TDSheet!$A:$AG,33,0)</f>
        <v>2409.6</v>
      </c>
      <c r="AG81" s="13">
        <f>VLOOKUP(A:A,[1]TDSheet!$A:$W,23,0)</f>
        <v>2022.8</v>
      </c>
      <c r="AH81" s="13">
        <f>VLOOKUP(A:A,[3]TDSheet!$A:$D,4,0)</f>
        <v>2163</v>
      </c>
      <c r="AI81" s="13" t="str">
        <f>VLOOKUP(A:A,[1]TDSheet!$A:$AI,35,0)</f>
        <v>оконч, жц1100</v>
      </c>
      <c r="AJ81" s="13">
        <f t="shared" si="25"/>
        <v>596.4</v>
      </c>
      <c r="AK81" s="13">
        <f t="shared" si="26"/>
        <v>595</v>
      </c>
      <c r="AL81" s="13">
        <f t="shared" si="27"/>
        <v>700</v>
      </c>
      <c r="AM81" s="13">
        <f t="shared" si="28"/>
        <v>700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652</v>
      </c>
      <c r="D82" s="8">
        <v>319</v>
      </c>
      <c r="E82" s="8">
        <v>500</v>
      </c>
      <c r="F82" s="8">
        <v>455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516</v>
      </c>
      <c r="K82" s="13">
        <f t="shared" si="21"/>
        <v>-16</v>
      </c>
      <c r="L82" s="13">
        <f>VLOOKUP(A:A,[1]TDSheet!$A:$O,15,0)</f>
        <v>0</v>
      </c>
      <c r="M82" s="13">
        <f>VLOOKUP(A:A,[1]TDSheet!$A:$X,24,0)</f>
        <v>50</v>
      </c>
      <c r="N82" s="13"/>
      <c r="O82" s="13"/>
      <c r="P82" s="13"/>
      <c r="Q82" s="13"/>
      <c r="R82" s="13"/>
      <c r="S82" s="13"/>
      <c r="T82" s="13"/>
      <c r="U82" s="15">
        <v>70</v>
      </c>
      <c r="V82" s="15">
        <v>80</v>
      </c>
      <c r="W82" s="13">
        <f t="shared" si="22"/>
        <v>100</v>
      </c>
      <c r="X82" s="15">
        <v>100</v>
      </c>
      <c r="Y82" s="16">
        <f t="shared" si="23"/>
        <v>7.55</v>
      </c>
      <c r="Z82" s="13">
        <f t="shared" si="24"/>
        <v>4.55</v>
      </c>
      <c r="AA82" s="13"/>
      <c r="AB82" s="13"/>
      <c r="AC82" s="13"/>
      <c r="AD82" s="13">
        <v>0</v>
      </c>
      <c r="AE82" s="13">
        <f>VLOOKUP(A:A,[1]TDSheet!$A:$AF,32,0)</f>
        <v>134.19999999999999</v>
      </c>
      <c r="AF82" s="13">
        <f>VLOOKUP(A:A,[1]TDSheet!$A:$AG,33,0)</f>
        <v>110.6</v>
      </c>
      <c r="AG82" s="13">
        <f>VLOOKUP(A:A,[1]TDSheet!$A:$W,23,0)</f>
        <v>97.2</v>
      </c>
      <c r="AH82" s="13">
        <f>VLOOKUP(A:A,[3]TDSheet!$A:$D,4,0)</f>
        <v>127</v>
      </c>
      <c r="AI82" s="13" t="str">
        <f>VLOOKUP(A:A,[1]TDSheet!$A:$AI,35,0)</f>
        <v>октяб</v>
      </c>
      <c r="AJ82" s="13">
        <f t="shared" si="25"/>
        <v>0</v>
      </c>
      <c r="AK82" s="13">
        <f t="shared" si="26"/>
        <v>28</v>
      </c>
      <c r="AL82" s="13">
        <f t="shared" si="27"/>
        <v>32</v>
      </c>
      <c r="AM82" s="13">
        <f t="shared" si="28"/>
        <v>40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109.893</v>
      </c>
      <c r="D83" s="8">
        <v>247.62</v>
      </c>
      <c r="E83" s="8">
        <v>180.18799999999999</v>
      </c>
      <c r="F83" s="8">
        <v>172.98500000000001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176.74</v>
      </c>
      <c r="K83" s="13">
        <f t="shared" si="21"/>
        <v>3.4479999999999791</v>
      </c>
      <c r="L83" s="13">
        <f>VLOOKUP(A:A,[1]TDSheet!$A:$O,15,0)</f>
        <v>50</v>
      </c>
      <c r="M83" s="13">
        <f>VLOOKUP(A:A,[1]TDSheet!$A:$X,24,0)</f>
        <v>20</v>
      </c>
      <c r="N83" s="13"/>
      <c r="O83" s="13"/>
      <c r="P83" s="13"/>
      <c r="Q83" s="13"/>
      <c r="R83" s="13"/>
      <c r="S83" s="13"/>
      <c r="T83" s="13"/>
      <c r="U83" s="15"/>
      <c r="V83" s="15">
        <v>20</v>
      </c>
      <c r="W83" s="13">
        <f t="shared" si="22"/>
        <v>36.037599999999998</v>
      </c>
      <c r="X83" s="15">
        <v>30</v>
      </c>
      <c r="Y83" s="16">
        <f t="shared" si="23"/>
        <v>8.1299809088285571</v>
      </c>
      <c r="Z83" s="13">
        <f t="shared" si="24"/>
        <v>4.8001254245565752</v>
      </c>
      <c r="AA83" s="13"/>
      <c r="AB83" s="13"/>
      <c r="AC83" s="13"/>
      <c r="AD83" s="13">
        <v>0</v>
      </c>
      <c r="AE83" s="13">
        <f>VLOOKUP(A:A,[1]TDSheet!$A:$AF,32,0)</f>
        <v>43.490200000000002</v>
      </c>
      <c r="AF83" s="13">
        <f>VLOOKUP(A:A,[1]TDSheet!$A:$AG,33,0)</f>
        <v>44.248200000000004</v>
      </c>
      <c r="AG83" s="13">
        <f>VLOOKUP(A:A,[1]TDSheet!$A:$W,23,0)</f>
        <v>41.2286</v>
      </c>
      <c r="AH83" s="13">
        <f>VLOOKUP(A:A,[3]TDSheet!$A:$D,4,0)</f>
        <v>36.148000000000003</v>
      </c>
      <c r="AI83" s="13">
        <f>VLOOKUP(A:A,[1]TDSheet!$A:$AI,35,0)</f>
        <v>0</v>
      </c>
      <c r="AJ83" s="13">
        <f t="shared" si="25"/>
        <v>0</v>
      </c>
      <c r="AK83" s="13">
        <f t="shared" si="26"/>
        <v>0</v>
      </c>
      <c r="AL83" s="13">
        <f t="shared" si="27"/>
        <v>20</v>
      </c>
      <c r="AM83" s="13">
        <f t="shared" si="28"/>
        <v>30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118</v>
      </c>
      <c r="D84" s="8">
        <v>240</v>
      </c>
      <c r="E84" s="8">
        <v>310</v>
      </c>
      <c r="F84" s="8">
        <v>40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317</v>
      </c>
      <c r="K84" s="13">
        <f t="shared" si="21"/>
        <v>-7</v>
      </c>
      <c r="L84" s="13">
        <f>VLOOKUP(A:A,[1]TDSheet!$A:$O,15,0)</f>
        <v>60</v>
      </c>
      <c r="M84" s="13">
        <f>VLOOKUP(A:A,[1]TDSheet!$A:$X,24,0)</f>
        <v>140</v>
      </c>
      <c r="N84" s="13"/>
      <c r="O84" s="13"/>
      <c r="P84" s="13"/>
      <c r="Q84" s="13"/>
      <c r="R84" s="13"/>
      <c r="S84" s="13"/>
      <c r="T84" s="13"/>
      <c r="U84" s="15">
        <v>80</v>
      </c>
      <c r="V84" s="15">
        <v>90</v>
      </c>
      <c r="W84" s="13">
        <f t="shared" si="22"/>
        <v>62</v>
      </c>
      <c r="X84" s="15">
        <v>70</v>
      </c>
      <c r="Y84" s="16">
        <f t="shared" si="23"/>
        <v>7.741935483870968</v>
      </c>
      <c r="Z84" s="13">
        <f t="shared" si="24"/>
        <v>0.64516129032258063</v>
      </c>
      <c r="AA84" s="13"/>
      <c r="AB84" s="13"/>
      <c r="AC84" s="13"/>
      <c r="AD84" s="13">
        <v>0</v>
      </c>
      <c r="AE84" s="13">
        <f>VLOOKUP(A:A,[1]TDSheet!$A:$AF,32,0)</f>
        <v>52</v>
      </c>
      <c r="AF84" s="13">
        <f>VLOOKUP(A:A,[1]TDSheet!$A:$AG,33,0)</f>
        <v>55.6</v>
      </c>
      <c r="AG84" s="13">
        <f>VLOOKUP(A:A,[1]TDSheet!$A:$W,23,0)</f>
        <v>52.8</v>
      </c>
      <c r="AH84" s="13">
        <f>VLOOKUP(A:A,[3]TDSheet!$A:$D,4,0)</f>
        <v>89</v>
      </c>
      <c r="AI84" s="13">
        <f>VLOOKUP(A:A,[1]TDSheet!$A:$AI,35,0)</f>
        <v>0</v>
      </c>
      <c r="AJ84" s="13">
        <f t="shared" si="25"/>
        <v>0</v>
      </c>
      <c r="AK84" s="13">
        <f t="shared" si="26"/>
        <v>32</v>
      </c>
      <c r="AL84" s="13">
        <f t="shared" si="27"/>
        <v>36</v>
      </c>
      <c r="AM84" s="13">
        <f t="shared" si="28"/>
        <v>28</v>
      </c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57.347999999999999</v>
      </c>
      <c r="D85" s="8">
        <v>54.866</v>
      </c>
      <c r="E85" s="8">
        <v>72.587999999999994</v>
      </c>
      <c r="F85" s="8">
        <v>35.262999999999998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72.563000000000002</v>
      </c>
      <c r="K85" s="13">
        <f t="shared" si="21"/>
        <v>2.4999999999991473E-2</v>
      </c>
      <c r="L85" s="13">
        <f>VLOOKUP(A:A,[1]TDSheet!$A:$O,15,0)</f>
        <v>10</v>
      </c>
      <c r="M85" s="13">
        <f>VLOOKUP(A:A,[1]TDSheet!$A:$X,24,0)</f>
        <v>20</v>
      </c>
      <c r="N85" s="13"/>
      <c r="O85" s="13"/>
      <c r="P85" s="13"/>
      <c r="Q85" s="13"/>
      <c r="R85" s="13"/>
      <c r="S85" s="13"/>
      <c r="T85" s="13"/>
      <c r="U85" s="15">
        <v>30</v>
      </c>
      <c r="V85" s="15"/>
      <c r="W85" s="13">
        <f t="shared" si="22"/>
        <v>14.517599999999998</v>
      </c>
      <c r="X85" s="15">
        <v>30</v>
      </c>
      <c r="Y85" s="16">
        <f t="shared" si="23"/>
        <v>8.6283545489612621</v>
      </c>
      <c r="Z85" s="13">
        <f t="shared" si="24"/>
        <v>2.4289827519700227</v>
      </c>
      <c r="AA85" s="13"/>
      <c r="AB85" s="13"/>
      <c r="AC85" s="13"/>
      <c r="AD85" s="13">
        <v>0</v>
      </c>
      <c r="AE85" s="13">
        <f>VLOOKUP(A:A,[1]TDSheet!$A:$AF,32,0)</f>
        <v>12.748999999999999</v>
      </c>
      <c r="AF85" s="13">
        <f>VLOOKUP(A:A,[1]TDSheet!$A:$AG,33,0)</f>
        <v>14.471799999999998</v>
      </c>
      <c r="AG85" s="13">
        <f>VLOOKUP(A:A,[1]TDSheet!$A:$W,23,0)</f>
        <v>13.588200000000001</v>
      </c>
      <c r="AH85" s="13">
        <f>VLOOKUP(A:A,[3]TDSheet!$A:$D,4,0)</f>
        <v>14.477</v>
      </c>
      <c r="AI85" s="13">
        <f>VLOOKUP(A:A,[1]TDSheet!$A:$AI,35,0)</f>
        <v>0</v>
      </c>
      <c r="AJ85" s="13">
        <f t="shared" si="25"/>
        <v>0</v>
      </c>
      <c r="AK85" s="13">
        <f t="shared" si="26"/>
        <v>30</v>
      </c>
      <c r="AL85" s="13">
        <f t="shared" si="27"/>
        <v>0</v>
      </c>
      <c r="AM85" s="13">
        <f t="shared" si="28"/>
        <v>30</v>
      </c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581</v>
      </c>
      <c r="D86" s="8">
        <v>219</v>
      </c>
      <c r="E86" s="8">
        <v>603</v>
      </c>
      <c r="F86" s="8">
        <v>169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624</v>
      </c>
      <c r="K86" s="13">
        <f t="shared" si="21"/>
        <v>-21</v>
      </c>
      <c r="L86" s="13">
        <f>VLOOKUP(A:A,[1]TDSheet!$A:$O,15,0)</f>
        <v>250</v>
      </c>
      <c r="M86" s="13">
        <f>VLOOKUP(A:A,[1]TDSheet!$A:$X,24,0)</f>
        <v>150</v>
      </c>
      <c r="N86" s="13"/>
      <c r="O86" s="13"/>
      <c r="P86" s="13"/>
      <c r="Q86" s="13"/>
      <c r="R86" s="13"/>
      <c r="S86" s="13"/>
      <c r="T86" s="13"/>
      <c r="U86" s="15">
        <v>100</v>
      </c>
      <c r="V86" s="15">
        <v>150</v>
      </c>
      <c r="W86" s="13">
        <f t="shared" si="22"/>
        <v>120.6</v>
      </c>
      <c r="X86" s="15">
        <v>100</v>
      </c>
      <c r="Y86" s="16">
        <f t="shared" si="23"/>
        <v>7.6202321724709785</v>
      </c>
      <c r="Z86" s="13">
        <f t="shared" si="24"/>
        <v>1.4013266998341627</v>
      </c>
      <c r="AA86" s="13"/>
      <c r="AB86" s="13"/>
      <c r="AC86" s="13"/>
      <c r="AD86" s="13">
        <v>0</v>
      </c>
      <c r="AE86" s="13">
        <f>VLOOKUP(A:A,[1]TDSheet!$A:$AF,32,0)</f>
        <v>144.6</v>
      </c>
      <c r="AF86" s="13">
        <f>VLOOKUP(A:A,[1]TDSheet!$A:$AG,33,0)</f>
        <v>121.8</v>
      </c>
      <c r="AG86" s="13">
        <f>VLOOKUP(A:A,[1]TDSheet!$A:$W,23,0)</f>
        <v>117.4</v>
      </c>
      <c r="AH86" s="13">
        <f>VLOOKUP(A:A,[3]TDSheet!$A:$D,4,0)</f>
        <v>113</v>
      </c>
      <c r="AI86" s="13">
        <f>VLOOKUP(A:A,[1]TDSheet!$A:$AI,35,0)</f>
        <v>0</v>
      </c>
      <c r="AJ86" s="13">
        <f t="shared" si="25"/>
        <v>0</v>
      </c>
      <c r="AK86" s="13">
        <f t="shared" si="26"/>
        <v>20</v>
      </c>
      <c r="AL86" s="13">
        <f t="shared" si="27"/>
        <v>30</v>
      </c>
      <c r="AM86" s="13">
        <f t="shared" si="28"/>
        <v>20</v>
      </c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573</v>
      </c>
      <c r="D87" s="8">
        <v>56</v>
      </c>
      <c r="E87" s="8">
        <v>289</v>
      </c>
      <c r="F87" s="8">
        <v>332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288</v>
      </c>
      <c r="K87" s="13">
        <f t="shared" si="21"/>
        <v>1</v>
      </c>
      <c r="L87" s="13">
        <f>VLOOKUP(A:A,[1]TDSheet!$A:$O,15,0)</f>
        <v>0</v>
      </c>
      <c r="M87" s="13">
        <f>VLOOKUP(A:A,[1]TDSheet!$A:$X,24,0)</f>
        <v>110</v>
      </c>
      <c r="N87" s="13"/>
      <c r="O87" s="13"/>
      <c r="P87" s="13"/>
      <c r="Q87" s="13"/>
      <c r="R87" s="13"/>
      <c r="S87" s="13"/>
      <c r="T87" s="13"/>
      <c r="U87" s="15"/>
      <c r="V87" s="15"/>
      <c r="W87" s="13">
        <f t="shared" si="22"/>
        <v>57.8</v>
      </c>
      <c r="X87" s="15"/>
      <c r="Y87" s="16">
        <f t="shared" si="23"/>
        <v>7.6470588235294121</v>
      </c>
      <c r="Z87" s="13">
        <f t="shared" si="24"/>
        <v>5.7439446366782008</v>
      </c>
      <c r="AA87" s="13"/>
      <c r="AB87" s="13"/>
      <c r="AC87" s="13"/>
      <c r="AD87" s="13">
        <v>0</v>
      </c>
      <c r="AE87" s="13">
        <f>VLOOKUP(A:A,[1]TDSheet!$A:$AF,32,0)</f>
        <v>141</v>
      </c>
      <c r="AF87" s="13">
        <f>VLOOKUP(A:A,[1]TDSheet!$A:$AG,33,0)</f>
        <v>66</v>
      </c>
      <c r="AG87" s="13">
        <f>VLOOKUP(A:A,[1]TDSheet!$A:$W,23,0)</f>
        <v>78.400000000000006</v>
      </c>
      <c r="AH87" s="13">
        <f>VLOOKUP(A:A,[3]TDSheet!$A:$D,4,0)</f>
        <v>51</v>
      </c>
      <c r="AI87" s="13" t="str">
        <f>VLOOKUP(A:A,[1]TDSheet!$A:$AI,35,0)</f>
        <v>оконч</v>
      </c>
      <c r="AJ87" s="13">
        <f t="shared" si="25"/>
        <v>0</v>
      </c>
      <c r="AK87" s="13">
        <f t="shared" si="26"/>
        <v>0</v>
      </c>
      <c r="AL87" s="13">
        <f t="shared" si="27"/>
        <v>0</v>
      </c>
      <c r="AM87" s="13">
        <f t="shared" si="28"/>
        <v>0</v>
      </c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259.553</v>
      </c>
      <c r="D88" s="8">
        <v>395.279</v>
      </c>
      <c r="E88" s="8">
        <v>535.19100000000003</v>
      </c>
      <c r="F88" s="8">
        <v>113.66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541.06299999999999</v>
      </c>
      <c r="K88" s="13">
        <f t="shared" si="21"/>
        <v>-5.8719999999999573</v>
      </c>
      <c r="L88" s="13">
        <f>VLOOKUP(A:A,[1]TDSheet!$A:$O,15,0)</f>
        <v>120</v>
      </c>
      <c r="M88" s="13">
        <f>VLOOKUP(A:A,[1]TDSheet!$A:$X,24,0)</f>
        <v>190</v>
      </c>
      <c r="N88" s="13"/>
      <c r="O88" s="13"/>
      <c r="P88" s="13"/>
      <c r="Q88" s="13"/>
      <c r="R88" s="13"/>
      <c r="S88" s="13"/>
      <c r="T88" s="13"/>
      <c r="U88" s="15">
        <v>120</v>
      </c>
      <c r="V88" s="15">
        <v>160</v>
      </c>
      <c r="W88" s="13">
        <f t="shared" si="22"/>
        <v>107.0382</v>
      </c>
      <c r="X88" s="15">
        <v>110</v>
      </c>
      <c r="Y88" s="16">
        <f t="shared" si="23"/>
        <v>7.6015852284511505</v>
      </c>
      <c r="Z88" s="13">
        <f t="shared" si="24"/>
        <v>1.0618638953196149</v>
      </c>
      <c r="AA88" s="13"/>
      <c r="AB88" s="13"/>
      <c r="AC88" s="13"/>
      <c r="AD88" s="13">
        <v>0</v>
      </c>
      <c r="AE88" s="13">
        <f>VLOOKUP(A:A,[1]TDSheet!$A:$AF,32,0)</f>
        <v>83.524199999999993</v>
      </c>
      <c r="AF88" s="13">
        <f>VLOOKUP(A:A,[1]TDSheet!$A:$AG,33,0)</f>
        <v>92.956800000000001</v>
      </c>
      <c r="AG88" s="13">
        <f>VLOOKUP(A:A,[1]TDSheet!$A:$W,23,0)</f>
        <v>96.665400000000005</v>
      </c>
      <c r="AH88" s="13">
        <f>VLOOKUP(A:A,[3]TDSheet!$A:$D,4,0)</f>
        <v>94.584000000000003</v>
      </c>
      <c r="AI88" s="13">
        <f>VLOOKUP(A:A,[1]TDSheet!$A:$AI,35,0)</f>
        <v>0</v>
      </c>
      <c r="AJ88" s="13">
        <f t="shared" si="25"/>
        <v>0</v>
      </c>
      <c r="AK88" s="13">
        <f t="shared" si="26"/>
        <v>120</v>
      </c>
      <c r="AL88" s="13">
        <f t="shared" si="27"/>
        <v>160</v>
      </c>
      <c r="AM88" s="13">
        <f t="shared" si="28"/>
        <v>110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2639.3719999999998</v>
      </c>
      <c r="D89" s="8">
        <v>4657.9639999999999</v>
      </c>
      <c r="E89" s="8">
        <v>4935.4650000000001</v>
      </c>
      <c r="F89" s="8">
        <v>2284.2600000000002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5017.3249999999998</v>
      </c>
      <c r="K89" s="13">
        <f t="shared" si="21"/>
        <v>-81.859999999999673</v>
      </c>
      <c r="L89" s="13">
        <f>VLOOKUP(A:A,[1]TDSheet!$A:$O,15,0)</f>
        <v>550</v>
      </c>
      <c r="M89" s="13">
        <f>VLOOKUP(A:A,[1]TDSheet!$A:$X,24,0)</f>
        <v>1300</v>
      </c>
      <c r="N89" s="13"/>
      <c r="O89" s="13"/>
      <c r="P89" s="13"/>
      <c r="Q89" s="13"/>
      <c r="R89" s="13"/>
      <c r="S89" s="13"/>
      <c r="T89" s="13"/>
      <c r="U89" s="15">
        <v>1200</v>
      </c>
      <c r="V89" s="15">
        <v>1300</v>
      </c>
      <c r="W89" s="13">
        <f t="shared" si="22"/>
        <v>987.09300000000007</v>
      </c>
      <c r="X89" s="15">
        <v>1350</v>
      </c>
      <c r="Y89" s="16">
        <f t="shared" si="23"/>
        <v>8.0886603389954139</v>
      </c>
      <c r="Z89" s="13">
        <f t="shared" si="24"/>
        <v>2.3141284559813515</v>
      </c>
      <c r="AA89" s="13"/>
      <c r="AB89" s="13"/>
      <c r="AC89" s="13"/>
      <c r="AD89" s="13">
        <v>0</v>
      </c>
      <c r="AE89" s="13">
        <f>VLOOKUP(A:A,[1]TDSheet!$A:$AF,32,0)</f>
        <v>823.68780000000004</v>
      </c>
      <c r="AF89" s="13">
        <f>VLOOKUP(A:A,[1]TDSheet!$A:$AG,33,0)</f>
        <v>924.17520000000002</v>
      </c>
      <c r="AG89" s="13">
        <f>VLOOKUP(A:A,[1]TDSheet!$A:$W,23,0)</f>
        <v>901.19539999999995</v>
      </c>
      <c r="AH89" s="13">
        <f>VLOOKUP(A:A,[3]TDSheet!$A:$D,4,0)</f>
        <v>1029.1969999999999</v>
      </c>
      <c r="AI89" s="13" t="str">
        <f>VLOOKUP(A:A,[1]TDSheet!$A:$AI,35,0)</f>
        <v>октяб</v>
      </c>
      <c r="AJ89" s="13">
        <f t="shared" si="25"/>
        <v>0</v>
      </c>
      <c r="AK89" s="13">
        <f t="shared" si="26"/>
        <v>1200</v>
      </c>
      <c r="AL89" s="13">
        <f t="shared" si="27"/>
        <v>1300</v>
      </c>
      <c r="AM89" s="13">
        <f t="shared" si="28"/>
        <v>1350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2495.0010000000002</v>
      </c>
      <c r="D90" s="8">
        <v>5653.67</v>
      </c>
      <c r="E90" s="8">
        <v>5364.9009999999998</v>
      </c>
      <c r="F90" s="8">
        <v>2735.9960000000001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5384.2240000000002</v>
      </c>
      <c r="K90" s="13">
        <f t="shared" si="21"/>
        <v>-19.32300000000032</v>
      </c>
      <c r="L90" s="13">
        <f>VLOOKUP(A:A,[1]TDSheet!$A:$O,15,0)</f>
        <v>700</v>
      </c>
      <c r="M90" s="13">
        <f>VLOOKUP(A:A,[1]TDSheet!$A:$X,24,0)</f>
        <v>1000</v>
      </c>
      <c r="N90" s="13"/>
      <c r="O90" s="13"/>
      <c r="P90" s="13"/>
      <c r="Q90" s="13"/>
      <c r="R90" s="13"/>
      <c r="S90" s="13"/>
      <c r="T90" s="13">
        <v>30</v>
      </c>
      <c r="U90" s="15">
        <v>1400</v>
      </c>
      <c r="V90" s="15">
        <v>1200</v>
      </c>
      <c r="W90" s="13">
        <f t="shared" si="22"/>
        <v>1045.8884</v>
      </c>
      <c r="X90" s="15">
        <v>1500</v>
      </c>
      <c r="Y90" s="16">
        <f t="shared" si="23"/>
        <v>8.1614787963993081</v>
      </c>
      <c r="Z90" s="13">
        <f t="shared" si="24"/>
        <v>2.6159540539889341</v>
      </c>
      <c r="AA90" s="13"/>
      <c r="AB90" s="13"/>
      <c r="AC90" s="13"/>
      <c r="AD90" s="13">
        <f>VLOOKUP(A:A,[4]TDSheet!$A:$D,4,0)</f>
        <v>135.459</v>
      </c>
      <c r="AE90" s="13">
        <f>VLOOKUP(A:A,[1]TDSheet!$A:$AF,32,0)</f>
        <v>1247.0293999999999</v>
      </c>
      <c r="AF90" s="13">
        <f>VLOOKUP(A:A,[1]TDSheet!$A:$AG,33,0)</f>
        <v>1050.6838</v>
      </c>
      <c r="AG90" s="13">
        <f>VLOOKUP(A:A,[1]TDSheet!$A:$W,23,0)</f>
        <v>967.11040000000014</v>
      </c>
      <c r="AH90" s="13">
        <f>VLOOKUP(A:A,[3]TDSheet!$A:$D,4,0)</f>
        <v>931.29100000000005</v>
      </c>
      <c r="AI90" s="13" t="str">
        <f>VLOOKUP(A:A,[1]TDSheet!$A:$AI,35,0)</f>
        <v>оконч</v>
      </c>
      <c r="AJ90" s="13">
        <f t="shared" si="25"/>
        <v>30</v>
      </c>
      <c r="AK90" s="13">
        <f t="shared" si="26"/>
        <v>1400</v>
      </c>
      <c r="AL90" s="13">
        <f t="shared" si="27"/>
        <v>1200</v>
      </c>
      <c r="AM90" s="13">
        <f t="shared" si="28"/>
        <v>1500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4546.817</v>
      </c>
      <c r="D91" s="8">
        <v>7305.5839999999998</v>
      </c>
      <c r="E91" s="8">
        <v>7754.2979999999998</v>
      </c>
      <c r="F91" s="8">
        <v>4025.6550000000002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7851.7259999999997</v>
      </c>
      <c r="K91" s="13">
        <f t="shared" si="21"/>
        <v>-97.427999999999884</v>
      </c>
      <c r="L91" s="13">
        <f>VLOOKUP(A:A,[1]TDSheet!$A:$O,15,0)</f>
        <v>850</v>
      </c>
      <c r="M91" s="13">
        <f>VLOOKUP(A:A,[1]TDSheet!$A:$X,24,0)</f>
        <v>1600</v>
      </c>
      <c r="N91" s="13"/>
      <c r="O91" s="13"/>
      <c r="P91" s="13"/>
      <c r="Q91" s="13"/>
      <c r="R91" s="13"/>
      <c r="S91" s="13"/>
      <c r="T91" s="13"/>
      <c r="U91" s="15">
        <v>1800</v>
      </c>
      <c r="V91" s="15">
        <v>1800</v>
      </c>
      <c r="W91" s="13">
        <f t="shared" si="22"/>
        <v>1520.3335999999999</v>
      </c>
      <c r="X91" s="15">
        <v>2200</v>
      </c>
      <c r="Y91" s="16">
        <f t="shared" si="23"/>
        <v>8.074316715752385</v>
      </c>
      <c r="Z91" s="13">
        <f t="shared" si="24"/>
        <v>2.6478760977196059</v>
      </c>
      <c r="AA91" s="13"/>
      <c r="AB91" s="13"/>
      <c r="AC91" s="13"/>
      <c r="AD91" s="13">
        <f>VLOOKUP(A:A,[4]TDSheet!$A:$D,4,0)</f>
        <v>152.63</v>
      </c>
      <c r="AE91" s="13">
        <f>VLOOKUP(A:A,[1]TDSheet!$A:$AF,32,0)</f>
        <v>1427.7892000000002</v>
      </c>
      <c r="AF91" s="13">
        <f>VLOOKUP(A:A,[1]TDSheet!$A:$AG,33,0)</f>
        <v>1448.8162</v>
      </c>
      <c r="AG91" s="13">
        <f>VLOOKUP(A:A,[1]TDSheet!$A:$W,23,0)</f>
        <v>1430.7577999999999</v>
      </c>
      <c r="AH91" s="13">
        <f>VLOOKUP(A:A,[3]TDSheet!$A:$D,4,0)</f>
        <v>1667.2260000000001</v>
      </c>
      <c r="AI91" s="13" t="str">
        <f>VLOOKUP(A:A,[1]TDSheet!$A:$AI,35,0)</f>
        <v>октяб, жц</v>
      </c>
      <c r="AJ91" s="13">
        <f t="shared" si="25"/>
        <v>0</v>
      </c>
      <c r="AK91" s="13">
        <f t="shared" si="26"/>
        <v>1800</v>
      </c>
      <c r="AL91" s="13">
        <f t="shared" si="27"/>
        <v>1800</v>
      </c>
      <c r="AM91" s="13">
        <f t="shared" si="28"/>
        <v>2200</v>
      </c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180.602</v>
      </c>
      <c r="D92" s="8">
        <v>120.30200000000001</v>
      </c>
      <c r="E92" s="8">
        <v>177.16800000000001</v>
      </c>
      <c r="F92" s="8">
        <v>122.94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180.10300000000001</v>
      </c>
      <c r="K92" s="13">
        <f t="shared" si="21"/>
        <v>-2.9350000000000023</v>
      </c>
      <c r="L92" s="13">
        <f>VLOOKUP(A:A,[1]TDSheet!$A:$O,15,0)</f>
        <v>50</v>
      </c>
      <c r="M92" s="13">
        <f>VLOOKUP(A:A,[1]TDSheet!$A:$X,24,0)</f>
        <v>60</v>
      </c>
      <c r="N92" s="13"/>
      <c r="O92" s="13"/>
      <c r="P92" s="13"/>
      <c r="Q92" s="13"/>
      <c r="R92" s="13"/>
      <c r="S92" s="13"/>
      <c r="T92" s="13"/>
      <c r="U92" s="15"/>
      <c r="V92" s="15"/>
      <c r="W92" s="13">
        <f t="shared" si="22"/>
        <v>35.433599999999998</v>
      </c>
      <c r="X92" s="15">
        <v>50</v>
      </c>
      <c r="Y92" s="16">
        <f t="shared" si="23"/>
        <v>7.9850763117493004</v>
      </c>
      <c r="Z92" s="13">
        <f t="shared" si="24"/>
        <v>3.4695881874830672</v>
      </c>
      <c r="AA92" s="13"/>
      <c r="AB92" s="13"/>
      <c r="AC92" s="13"/>
      <c r="AD92" s="13">
        <v>0</v>
      </c>
      <c r="AE92" s="13">
        <f>VLOOKUP(A:A,[1]TDSheet!$A:$AF,32,0)</f>
        <v>48.795200000000001</v>
      </c>
      <c r="AF92" s="13">
        <f>VLOOKUP(A:A,[1]TDSheet!$A:$AG,33,0)</f>
        <v>39.6952</v>
      </c>
      <c r="AG92" s="13">
        <f>VLOOKUP(A:A,[1]TDSheet!$A:$W,23,0)</f>
        <v>37.846199999999996</v>
      </c>
      <c r="AH92" s="13">
        <f>VLOOKUP(A:A,[3]TDSheet!$A:$D,4,0)</f>
        <v>32.591999999999999</v>
      </c>
      <c r="AI92" s="13">
        <f>VLOOKUP(A:A,[1]TDSheet!$A:$AI,35,0)</f>
        <v>0</v>
      </c>
      <c r="AJ92" s="13">
        <f t="shared" si="25"/>
        <v>0</v>
      </c>
      <c r="AK92" s="13">
        <f t="shared" si="26"/>
        <v>0</v>
      </c>
      <c r="AL92" s="13">
        <f t="shared" si="27"/>
        <v>0</v>
      </c>
      <c r="AM92" s="13">
        <f t="shared" si="28"/>
        <v>50</v>
      </c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127</v>
      </c>
      <c r="D93" s="8">
        <v>81</v>
      </c>
      <c r="E93" s="8">
        <v>114</v>
      </c>
      <c r="F93" s="8">
        <v>87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120</v>
      </c>
      <c r="K93" s="13">
        <f t="shared" si="21"/>
        <v>-6</v>
      </c>
      <c r="L93" s="13">
        <f>VLOOKUP(A:A,[1]TDSheet!$A:$O,15,0)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5">
        <v>30</v>
      </c>
      <c r="V93" s="15">
        <v>40</v>
      </c>
      <c r="W93" s="13">
        <f t="shared" si="22"/>
        <v>22.8</v>
      </c>
      <c r="X93" s="15">
        <v>30</v>
      </c>
      <c r="Y93" s="16">
        <f t="shared" si="23"/>
        <v>8.2017543859649127</v>
      </c>
      <c r="Z93" s="13">
        <f t="shared" si="24"/>
        <v>3.8157894736842106</v>
      </c>
      <c r="AA93" s="13"/>
      <c r="AB93" s="13"/>
      <c r="AC93" s="13"/>
      <c r="AD93" s="13">
        <v>0</v>
      </c>
      <c r="AE93" s="13">
        <f>VLOOKUP(A:A,[1]TDSheet!$A:$AF,32,0)</f>
        <v>26.8</v>
      </c>
      <c r="AF93" s="13">
        <f>VLOOKUP(A:A,[1]TDSheet!$A:$AG,33,0)</f>
        <v>31</v>
      </c>
      <c r="AG93" s="13">
        <f>VLOOKUP(A:A,[1]TDSheet!$A:$W,23,0)</f>
        <v>15.8</v>
      </c>
      <c r="AH93" s="13">
        <f>VLOOKUP(A:A,[3]TDSheet!$A:$D,4,0)</f>
        <v>36</v>
      </c>
      <c r="AI93" s="13">
        <f>VLOOKUP(A:A,[1]TDSheet!$A:$AI,35,0)</f>
        <v>0</v>
      </c>
      <c r="AJ93" s="13">
        <f t="shared" si="25"/>
        <v>0</v>
      </c>
      <c r="AK93" s="13">
        <f t="shared" si="26"/>
        <v>15</v>
      </c>
      <c r="AL93" s="13">
        <f t="shared" si="27"/>
        <v>20</v>
      </c>
      <c r="AM93" s="13">
        <f t="shared" si="28"/>
        <v>15</v>
      </c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59.054000000000002</v>
      </c>
      <c r="D94" s="8"/>
      <c r="E94" s="8">
        <v>7.5179999999999998</v>
      </c>
      <c r="F94" s="8">
        <v>51.536000000000001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6.7</v>
      </c>
      <c r="K94" s="13">
        <f t="shared" si="21"/>
        <v>0.81799999999999962</v>
      </c>
      <c r="L94" s="13">
        <f>VLOOKUP(A:A,[1]TDSheet!$A:$O,15,0)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5"/>
      <c r="V94" s="15"/>
      <c r="W94" s="13">
        <f t="shared" si="22"/>
        <v>1.5036</v>
      </c>
      <c r="X94" s="15"/>
      <c r="Y94" s="16">
        <f t="shared" si="23"/>
        <v>34.275073157754719</v>
      </c>
      <c r="Z94" s="13">
        <f t="shared" si="24"/>
        <v>34.275073157754719</v>
      </c>
      <c r="AA94" s="13"/>
      <c r="AB94" s="13"/>
      <c r="AC94" s="13"/>
      <c r="AD94" s="13">
        <v>0</v>
      </c>
      <c r="AE94" s="13">
        <f>VLOOKUP(A:A,[1]TDSheet!$A:$AF,32,0)</f>
        <v>8.7105999999999995</v>
      </c>
      <c r="AF94" s="13">
        <f>VLOOKUP(A:A,[1]TDSheet!$A:$AG,33,0)</f>
        <v>6.6574</v>
      </c>
      <c r="AG94" s="13">
        <f>VLOOKUP(A:A,[1]TDSheet!$A:$W,23,0)</f>
        <v>5.4049999999999994</v>
      </c>
      <c r="AH94" s="13">
        <f>VLOOKUP(A:A,[3]TDSheet!$A:$D,4,0)</f>
        <v>3.0739999999999998</v>
      </c>
      <c r="AI94" s="17" t="str">
        <f>VLOOKUP(A:A,[1]TDSheet!$A:$AI,35,0)</f>
        <v>увел</v>
      </c>
      <c r="AJ94" s="13">
        <f t="shared" si="25"/>
        <v>0</v>
      </c>
      <c r="AK94" s="13">
        <f t="shared" si="26"/>
        <v>0</v>
      </c>
      <c r="AL94" s="13">
        <f t="shared" si="27"/>
        <v>0</v>
      </c>
      <c r="AM94" s="13">
        <f t="shared" si="28"/>
        <v>0</v>
      </c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781</v>
      </c>
      <c r="D95" s="8">
        <v>2200</v>
      </c>
      <c r="E95" s="8">
        <v>2349</v>
      </c>
      <c r="F95" s="8">
        <v>607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2369</v>
      </c>
      <c r="K95" s="13">
        <f t="shared" si="21"/>
        <v>-20</v>
      </c>
      <c r="L95" s="13">
        <f>VLOOKUP(A:A,[1]TDSheet!$A:$O,15,0)</f>
        <v>450</v>
      </c>
      <c r="M95" s="13">
        <f>VLOOKUP(A:A,[1]TDSheet!$A:$X,24,0)</f>
        <v>270</v>
      </c>
      <c r="N95" s="13"/>
      <c r="O95" s="13"/>
      <c r="P95" s="13"/>
      <c r="Q95" s="13"/>
      <c r="R95" s="13"/>
      <c r="S95" s="13"/>
      <c r="T95" s="13">
        <v>600</v>
      </c>
      <c r="U95" s="15">
        <v>200</v>
      </c>
      <c r="V95" s="15">
        <v>230</v>
      </c>
      <c r="W95" s="13">
        <f t="shared" si="22"/>
        <v>269.39999999999998</v>
      </c>
      <c r="X95" s="15">
        <v>300</v>
      </c>
      <c r="Y95" s="16">
        <f t="shared" si="23"/>
        <v>7.6354862657757989</v>
      </c>
      <c r="Z95" s="13">
        <f t="shared" si="24"/>
        <v>2.2531551596139572</v>
      </c>
      <c r="AA95" s="13"/>
      <c r="AB95" s="13"/>
      <c r="AC95" s="13"/>
      <c r="AD95" s="13">
        <f>VLOOKUP(A:A,[4]TDSheet!$A:$D,4,0)</f>
        <v>1002</v>
      </c>
      <c r="AE95" s="13">
        <f>VLOOKUP(A:A,[1]TDSheet!$A:$AF,32,0)</f>
        <v>285.39999999999998</v>
      </c>
      <c r="AF95" s="13">
        <f>VLOOKUP(A:A,[1]TDSheet!$A:$AG,33,0)</f>
        <v>280.60000000000002</v>
      </c>
      <c r="AG95" s="13">
        <f>VLOOKUP(A:A,[1]TDSheet!$A:$W,23,0)</f>
        <v>263.8</v>
      </c>
      <c r="AH95" s="13">
        <f>VLOOKUP(A:A,[3]TDSheet!$A:$D,4,0)</f>
        <v>277</v>
      </c>
      <c r="AI95" s="13">
        <f>VLOOKUP(A:A,[1]TDSheet!$A:$AI,35,0)</f>
        <v>0</v>
      </c>
      <c r="AJ95" s="13">
        <f t="shared" si="25"/>
        <v>180</v>
      </c>
      <c r="AK95" s="13">
        <f t="shared" si="26"/>
        <v>60</v>
      </c>
      <c r="AL95" s="13">
        <f t="shared" si="27"/>
        <v>69</v>
      </c>
      <c r="AM95" s="13">
        <f t="shared" si="28"/>
        <v>90</v>
      </c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365</v>
      </c>
      <c r="D96" s="8">
        <v>640</v>
      </c>
      <c r="E96" s="8">
        <v>700</v>
      </c>
      <c r="F96" s="8">
        <v>294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713</v>
      </c>
      <c r="K96" s="13">
        <f t="shared" si="21"/>
        <v>-13</v>
      </c>
      <c r="L96" s="13">
        <f>VLOOKUP(A:A,[1]TDSheet!$A:$O,15,0)</f>
        <v>220</v>
      </c>
      <c r="M96" s="13">
        <f>VLOOKUP(A:A,[1]TDSheet!$A:$X,24,0)</f>
        <v>170</v>
      </c>
      <c r="N96" s="13"/>
      <c r="O96" s="13"/>
      <c r="P96" s="13"/>
      <c r="Q96" s="13"/>
      <c r="R96" s="13"/>
      <c r="S96" s="13"/>
      <c r="T96" s="13"/>
      <c r="U96" s="15">
        <v>120</v>
      </c>
      <c r="V96" s="15">
        <v>120</v>
      </c>
      <c r="W96" s="13">
        <f t="shared" si="22"/>
        <v>140</v>
      </c>
      <c r="X96" s="15">
        <v>150</v>
      </c>
      <c r="Y96" s="16">
        <f t="shared" si="23"/>
        <v>7.6714285714285717</v>
      </c>
      <c r="Z96" s="13">
        <f t="shared" si="24"/>
        <v>2.1</v>
      </c>
      <c r="AA96" s="13"/>
      <c r="AB96" s="13"/>
      <c r="AC96" s="13"/>
      <c r="AD96" s="13">
        <v>0</v>
      </c>
      <c r="AE96" s="13">
        <f>VLOOKUP(A:A,[1]TDSheet!$A:$AF,32,0)</f>
        <v>155.19999999999999</v>
      </c>
      <c r="AF96" s="13">
        <f>VLOOKUP(A:A,[1]TDSheet!$A:$AG,33,0)</f>
        <v>141.80000000000001</v>
      </c>
      <c r="AG96" s="13">
        <f>VLOOKUP(A:A,[1]TDSheet!$A:$W,23,0)</f>
        <v>137.80000000000001</v>
      </c>
      <c r="AH96" s="13">
        <f>VLOOKUP(A:A,[3]TDSheet!$A:$D,4,0)</f>
        <v>164</v>
      </c>
      <c r="AI96" s="13">
        <f>VLOOKUP(A:A,[1]TDSheet!$A:$AI,35,0)</f>
        <v>0</v>
      </c>
      <c r="AJ96" s="13">
        <f t="shared" si="25"/>
        <v>0</v>
      </c>
      <c r="AK96" s="13">
        <f t="shared" si="26"/>
        <v>36</v>
      </c>
      <c r="AL96" s="13">
        <f t="shared" si="27"/>
        <v>36</v>
      </c>
      <c r="AM96" s="13">
        <f t="shared" si="28"/>
        <v>45</v>
      </c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443</v>
      </c>
      <c r="D97" s="8">
        <v>1264</v>
      </c>
      <c r="E97" s="8">
        <v>1326</v>
      </c>
      <c r="F97" s="8">
        <v>362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1345</v>
      </c>
      <c r="K97" s="13">
        <f t="shared" si="21"/>
        <v>-19</v>
      </c>
      <c r="L97" s="13">
        <f>VLOOKUP(A:A,[1]TDSheet!$A:$O,15,0)</f>
        <v>450</v>
      </c>
      <c r="M97" s="13">
        <f>VLOOKUP(A:A,[1]TDSheet!$A:$X,24,0)</f>
        <v>210</v>
      </c>
      <c r="N97" s="13"/>
      <c r="O97" s="13"/>
      <c r="P97" s="13"/>
      <c r="Q97" s="13"/>
      <c r="R97" s="13"/>
      <c r="S97" s="13"/>
      <c r="T97" s="13">
        <v>354</v>
      </c>
      <c r="U97" s="15">
        <v>160</v>
      </c>
      <c r="V97" s="15">
        <v>220</v>
      </c>
      <c r="W97" s="13">
        <f t="shared" si="22"/>
        <v>214.8</v>
      </c>
      <c r="X97" s="15">
        <v>250</v>
      </c>
      <c r="Y97" s="16">
        <f t="shared" si="23"/>
        <v>7.6908752327746734</v>
      </c>
      <c r="Z97" s="13">
        <f t="shared" si="24"/>
        <v>1.6852886405959031</v>
      </c>
      <c r="AA97" s="13"/>
      <c r="AB97" s="13"/>
      <c r="AC97" s="13"/>
      <c r="AD97" s="13">
        <f>VLOOKUP(A:A,[4]TDSheet!$A:$D,4,0)</f>
        <v>252</v>
      </c>
      <c r="AE97" s="13">
        <f>VLOOKUP(A:A,[1]TDSheet!$A:$AF,32,0)</f>
        <v>205.8</v>
      </c>
      <c r="AF97" s="13">
        <f>VLOOKUP(A:A,[1]TDSheet!$A:$AG,33,0)</f>
        <v>202.6</v>
      </c>
      <c r="AG97" s="13">
        <f>VLOOKUP(A:A,[1]TDSheet!$A:$W,23,0)</f>
        <v>207.2</v>
      </c>
      <c r="AH97" s="13">
        <f>VLOOKUP(A:A,[3]TDSheet!$A:$D,4,0)</f>
        <v>240</v>
      </c>
      <c r="AI97" s="13">
        <f>VLOOKUP(A:A,[1]TDSheet!$A:$AI,35,0)</f>
        <v>0</v>
      </c>
      <c r="AJ97" s="13">
        <f t="shared" si="25"/>
        <v>106.2</v>
      </c>
      <c r="AK97" s="13">
        <f t="shared" si="26"/>
        <v>48</v>
      </c>
      <c r="AL97" s="13">
        <f t="shared" si="27"/>
        <v>66</v>
      </c>
      <c r="AM97" s="13">
        <f t="shared" si="28"/>
        <v>75</v>
      </c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302</v>
      </c>
      <c r="D98" s="8">
        <v>712</v>
      </c>
      <c r="E98" s="8">
        <v>735</v>
      </c>
      <c r="F98" s="8">
        <v>266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751</v>
      </c>
      <c r="K98" s="13">
        <f t="shared" si="21"/>
        <v>-16</v>
      </c>
      <c r="L98" s="13">
        <f>VLOOKUP(A:A,[1]TDSheet!$A:$O,15,0)</f>
        <v>220</v>
      </c>
      <c r="M98" s="13">
        <f>VLOOKUP(A:A,[1]TDSheet!$A:$X,24,0)</f>
        <v>180</v>
      </c>
      <c r="N98" s="13"/>
      <c r="O98" s="13"/>
      <c r="P98" s="13"/>
      <c r="Q98" s="13"/>
      <c r="R98" s="13"/>
      <c r="S98" s="13"/>
      <c r="T98" s="13"/>
      <c r="U98" s="15">
        <v>150</v>
      </c>
      <c r="V98" s="15">
        <v>150</v>
      </c>
      <c r="W98" s="13">
        <f t="shared" si="22"/>
        <v>147</v>
      </c>
      <c r="X98" s="15">
        <v>160</v>
      </c>
      <c r="Y98" s="16">
        <f t="shared" si="23"/>
        <v>7.6598639455782314</v>
      </c>
      <c r="Z98" s="13">
        <f t="shared" si="24"/>
        <v>1.8095238095238095</v>
      </c>
      <c r="AA98" s="13"/>
      <c r="AB98" s="13"/>
      <c r="AC98" s="13"/>
      <c r="AD98" s="13">
        <v>0</v>
      </c>
      <c r="AE98" s="13">
        <f>VLOOKUP(A:A,[1]TDSheet!$A:$AF,32,0)</f>
        <v>143</v>
      </c>
      <c r="AF98" s="13">
        <f>VLOOKUP(A:A,[1]TDSheet!$A:$AG,33,0)</f>
        <v>141.4</v>
      </c>
      <c r="AG98" s="13">
        <f>VLOOKUP(A:A,[1]TDSheet!$A:$W,23,0)</f>
        <v>139.19999999999999</v>
      </c>
      <c r="AH98" s="13">
        <f>VLOOKUP(A:A,[3]TDSheet!$A:$D,4,0)</f>
        <v>173</v>
      </c>
      <c r="AI98" s="13">
        <f>VLOOKUP(A:A,[1]TDSheet!$A:$AI,35,0)</f>
        <v>0</v>
      </c>
      <c r="AJ98" s="13">
        <f t="shared" si="25"/>
        <v>0</v>
      </c>
      <c r="AK98" s="13">
        <f t="shared" si="26"/>
        <v>45</v>
      </c>
      <c r="AL98" s="13">
        <f t="shared" si="27"/>
        <v>45</v>
      </c>
      <c r="AM98" s="13">
        <f t="shared" si="28"/>
        <v>48</v>
      </c>
      <c r="AN98" s="13"/>
      <c r="AO98" s="13"/>
      <c r="AP98" s="13"/>
    </row>
    <row r="99" spans="1:42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21"/>
        <v>0</v>
      </c>
      <c r="L99" s="13">
        <f>VLOOKUP(A:A,[1]TDSheet!$A:$O,15,0)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>
        <v>132</v>
      </c>
      <c r="U99" s="15"/>
      <c r="V99" s="15"/>
      <c r="W99" s="13">
        <f t="shared" si="22"/>
        <v>0</v>
      </c>
      <c r="X99" s="15"/>
      <c r="Y99" s="16" t="e">
        <f t="shared" si="23"/>
        <v>#DIV/0!</v>
      </c>
      <c r="Z99" s="13" t="e">
        <f t="shared" si="24"/>
        <v>#DIV/0!</v>
      </c>
      <c r="AA99" s="13"/>
      <c r="AB99" s="13"/>
      <c r="AC99" s="13"/>
      <c r="AD99" s="13">
        <f>VLOOKUP(A:A,[4]TDSheet!$A:$D,4,0)</f>
        <v>102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5"/>
        <v>43.56</v>
      </c>
      <c r="AK99" s="13">
        <f t="shared" si="26"/>
        <v>0</v>
      </c>
      <c r="AL99" s="13">
        <f t="shared" si="27"/>
        <v>0</v>
      </c>
      <c r="AM99" s="13">
        <f t="shared" si="28"/>
        <v>0</v>
      </c>
      <c r="AN99" s="13"/>
      <c r="AO99" s="13"/>
      <c r="AP99" s="13"/>
    </row>
    <row r="100" spans="1:42" s="1" customFormat="1" ht="11.1" customHeight="1" outlineLevel="1" x14ac:dyDescent="0.2">
      <c r="A100" s="7" t="s">
        <v>102</v>
      </c>
      <c r="B100" s="7" t="s">
        <v>12</v>
      </c>
      <c r="C100" s="8">
        <v>11</v>
      </c>
      <c r="D100" s="8">
        <v>1</v>
      </c>
      <c r="E100" s="8">
        <v>5</v>
      </c>
      <c r="F100" s="8">
        <v>6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17</v>
      </c>
      <c r="K100" s="13">
        <f t="shared" si="21"/>
        <v>-12</v>
      </c>
      <c r="L100" s="13">
        <f>VLOOKUP(A:A,[1]TDSheet!$A:$O,15,0)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5"/>
      <c r="V100" s="15"/>
      <c r="W100" s="13">
        <f t="shared" si="22"/>
        <v>1</v>
      </c>
      <c r="X100" s="15"/>
      <c r="Y100" s="16">
        <f t="shared" si="23"/>
        <v>6</v>
      </c>
      <c r="Z100" s="13">
        <f t="shared" si="24"/>
        <v>6</v>
      </c>
      <c r="AA100" s="13"/>
      <c r="AB100" s="13"/>
      <c r="AC100" s="13"/>
      <c r="AD100" s="13">
        <v>0</v>
      </c>
      <c r="AE100" s="13">
        <f>VLOOKUP(A:A,[1]TDSheet!$A:$AF,32,0)</f>
        <v>1.4</v>
      </c>
      <c r="AF100" s="13">
        <f>VLOOKUP(A:A,[1]TDSheet!$A:$AG,33,0)</f>
        <v>1.4</v>
      </c>
      <c r="AG100" s="13">
        <f>VLOOKUP(A:A,[1]TDSheet!$A:$W,23,0)</f>
        <v>0.4</v>
      </c>
      <c r="AH100" s="13">
        <f>VLOOKUP(A:A,[3]TDSheet!$A:$D,4,0)</f>
        <v>1</v>
      </c>
      <c r="AI100" s="13" t="str">
        <f>VLOOKUP(A:A,[1]TDSheet!$A:$AI,35,0)</f>
        <v>увел</v>
      </c>
      <c r="AJ100" s="13">
        <f t="shared" si="25"/>
        <v>0</v>
      </c>
      <c r="AK100" s="13">
        <f t="shared" si="26"/>
        <v>0</v>
      </c>
      <c r="AL100" s="13">
        <f t="shared" si="27"/>
        <v>0</v>
      </c>
      <c r="AM100" s="13">
        <f t="shared" si="28"/>
        <v>0</v>
      </c>
      <c r="AN100" s="13"/>
      <c r="AO100" s="13"/>
      <c r="AP100" s="13"/>
    </row>
    <row r="101" spans="1:42" s="1" customFormat="1" ht="11.1" customHeight="1" outlineLevel="1" x14ac:dyDescent="0.2">
      <c r="A101" s="7" t="s">
        <v>103</v>
      </c>
      <c r="B101" s="7" t="s">
        <v>12</v>
      </c>
      <c r="C101" s="8">
        <v>452</v>
      </c>
      <c r="D101" s="8">
        <v>155</v>
      </c>
      <c r="E101" s="8">
        <v>246</v>
      </c>
      <c r="F101" s="8">
        <v>358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252</v>
      </c>
      <c r="K101" s="13">
        <f t="shared" si="21"/>
        <v>-6</v>
      </c>
      <c r="L101" s="13">
        <f>VLOOKUP(A:A,[1]TDSheet!$A:$O,15,0)</f>
        <v>50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5"/>
      <c r="V101" s="15"/>
      <c r="W101" s="13">
        <f t="shared" si="22"/>
        <v>49.2</v>
      </c>
      <c r="X101" s="15">
        <v>50</v>
      </c>
      <c r="Y101" s="16">
        <f t="shared" si="23"/>
        <v>9.308943089430894</v>
      </c>
      <c r="Z101" s="13">
        <f t="shared" si="24"/>
        <v>7.2764227642276422</v>
      </c>
      <c r="AA101" s="13"/>
      <c r="AB101" s="13"/>
      <c r="AC101" s="13"/>
      <c r="AD101" s="13">
        <v>0</v>
      </c>
      <c r="AE101" s="13">
        <f>VLOOKUP(A:A,[1]TDSheet!$A:$AF,32,0)</f>
        <v>67</v>
      </c>
      <c r="AF101" s="13">
        <f>VLOOKUP(A:A,[1]TDSheet!$A:$AG,33,0)</f>
        <v>74.2</v>
      </c>
      <c r="AG101" s="13">
        <f>VLOOKUP(A:A,[1]TDSheet!$A:$W,23,0)</f>
        <v>55</v>
      </c>
      <c r="AH101" s="13">
        <f>VLOOKUP(A:A,[3]TDSheet!$A:$D,4,0)</f>
        <v>56</v>
      </c>
      <c r="AI101" s="13" t="str">
        <f>VLOOKUP(A:A,[1]TDSheet!$A:$AI,35,0)</f>
        <v>выв?</v>
      </c>
      <c r="AJ101" s="13">
        <f t="shared" si="25"/>
        <v>0</v>
      </c>
      <c r="AK101" s="13">
        <f t="shared" si="26"/>
        <v>0</v>
      </c>
      <c r="AL101" s="13">
        <f t="shared" si="27"/>
        <v>0</v>
      </c>
      <c r="AM101" s="13">
        <f t="shared" si="28"/>
        <v>6</v>
      </c>
      <c r="AN101" s="13"/>
      <c r="AO101" s="13"/>
      <c r="AP101" s="13"/>
    </row>
    <row r="102" spans="1:42" s="1" customFormat="1" ht="21.95" customHeight="1" outlineLevel="1" x14ac:dyDescent="0.2">
      <c r="A102" s="7" t="s">
        <v>104</v>
      </c>
      <c r="B102" s="7" t="s">
        <v>12</v>
      </c>
      <c r="C102" s="8">
        <v>917</v>
      </c>
      <c r="D102" s="8">
        <v>355</v>
      </c>
      <c r="E102" s="8">
        <v>632</v>
      </c>
      <c r="F102" s="8">
        <v>622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650</v>
      </c>
      <c r="K102" s="13">
        <f t="shared" si="21"/>
        <v>-18</v>
      </c>
      <c r="L102" s="13">
        <f>VLOOKUP(A:A,[1]TDSheet!$A:$O,15,0)</f>
        <v>100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5">
        <v>100</v>
      </c>
      <c r="V102" s="15">
        <v>150</v>
      </c>
      <c r="W102" s="13">
        <f t="shared" si="22"/>
        <v>126.4</v>
      </c>
      <c r="X102" s="15">
        <v>150</v>
      </c>
      <c r="Y102" s="16">
        <f t="shared" si="23"/>
        <v>8.8765822784810116</v>
      </c>
      <c r="Z102" s="13">
        <f t="shared" si="24"/>
        <v>4.9208860759493671</v>
      </c>
      <c r="AA102" s="13"/>
      <c r="AB102" s="13"/>
      <c r="AC102" s="13"/>
      <c r="AD102" s="13">
        <v>0</v>
      </c>
      <c r="AE102" s="13">
        <f>VLOOKUP(A:A,[1]TDSheet!$A:$AF,32,0)</f>
        <v>104.6</v>
      </c>
      <c r="AF102" s="13">
        <f>VLOOKUP(A:A,[1]TDSheet!$A:$AG,33,0)</f>
        <v>159.80000000000001</v>
      </c>
      <c r="AG102" s="13">
        <f>VLOOKUP(A:A,[1]TDSheet!$A:$W,23,0)</f>
        <v>129.6</v>
      </c>
      <c r="AH102" s="13">
        <f>VLOOKUP(A:A,[3]TDSheet!$A:$D,4,0)</f>
        <v>169</v>
      </c>
      <c r="AI102" s="13" t="str">
        <f>VLOOKUP(A:A,[1]TDSheet!$A:$AI,35,0)</f>
        <v>Ларин</v>
      </c>
      <c r="AJ102" s="13">
        <f t="shared" si="25"/>
        <v>0</v>
      </c>
      <c r="AK102" s="13">
        <f t="shared" si="26"/>
        <v>7.0000000000000009</v>
      </c>
      <c r="AL102" s="13">
        <f t="shared" si="27"/>
        <v>10.500000000000002</v>
      </c>
      <c r="AM102" s="13">
        <f t="shared" si="28"/>
        <v>10.500000000000002</v>
      </c>
      <c r="AN102" s="13"/>
      <c r="AO102" s="13"/>
      <c r="AP102" s="13"/>
    </row>
    <row r="103" spans="1:42" s="1" customFormat="1" ht="11.1" customHeight="1" outlineLevel="1" x14ac:dyDescent="0.2">
      <c r="A103" s="7" t="s">
        <v>105</v>
      </c>
      <c r="B103" s="7" t="s">
        <v>12</v>
      </c>
      <c r="C103" s="8">
        <v>86</v>
      </c>
      <c r="D103" s="8">
        <v>386</v>
      </c>
      <c r="E103" s="8">
        <v>273</v>
      </c>
      <c r="F103" s="8">
        <v>154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278</v>
      </c>
      <c r="K103" s="13">
        <f t="shared" si="21"/>
        <v>-5</v>
      </c>
      <c r="L103" s="13">
        <f>VLOOKUP(A:A,[1]TDSheet!$A:$O,15,0)</f>
        <v>60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5">
        <v>100</v>
      </c>
      <c r="V103" s="15">
        <v>100</v>
      </c>
      <c r="W103" s="13">
        <f t="shared" si="22"/>
        <v>54.6</v>
      </c>
      <c r="X103" s="15">
        <v>100</v>
      </c>
      <c r="Y103" s="16">
        <f t="shared" si="23"/>
        <v>9.4139194139194142</v>
      </c>
      <c r="Z103" s="13">
        <f t="shared" si="24"/>
        <v>2.8205128205128203</v>
      </c>
      <c r="AA103" s="13"/>
      <c r="AB103" s="13"/>
      <c r="AC103" s="13"/>
      <c r="AD103" s="13">
        <v>0</v>
      </c>
      <c r="AE103" s="13">
        <f>VLOOKUP(A:A,[1]TDSheet!$A:$AF,32,0)</f>
        <v>56.2</v>
      </c>
      <c r="AF103" s="13">
        <f>VLOOKUP(A:A,[1]TDSheet!$A:$AG,33,0)</f>
        <v>65.8</v>
      </c>
      <c r="AG103" s="13">
        <f>VLOOKUP(A:A,[1]TDSheet!$A:$W,23,0)</f>
        <v>56.4</v>
      </c>
      <c r="AH103" s="13">
        <f>VLOOKUP(A:A,[3]TDSheet!$A:$D,4,0)</f>
        <v>60</v>
      </c>
      <c r="AI103" s="13">
        <f>VLOOKUP(A:A,[1]TDSheet!$A:$AI,35,0)</f>
        <v>0</v>
      </c>
      <c r="AJ103" s="13">
        <f t="shared" si="25"/>
        <v>0</v>
      </c>
      <c r="AK103" s="13">
        <f t="shared" si="26"/>
        <v>7.0000000000000009</v>
      </c>
      <c r="AL103" s="13">
        <f t="shared" si="27"/>
        <v>7.0000000000000009</v>
      </c>
      <c r="AM103" s="13">
        <f t="shared" si="28"/>
        <v>7.0000000000000009</v>
      </c>
      <c r="AN103" s="13"/>
      <c r="AO103" s="13"/>
      <c r="AP103" s="13"/>
    </row>
    <row r="104" spans="1:42" s="1" customFormat="1" ht="11.1" customHeight="1" outlineLevel="1" x14ac:dyDescent="0.2">
      <c r="A104" s="7" t="s">
        <v>106</v>
      </c>
      <c r="B104" s="7" t="s">
        <v>12</v>
      </c>
      <c r="C104" s="8">
        <v>1305</v>
      </c>
      <c r="D104" s="8">
        <v>115</v>
      </c>
      <c r="E104" s="8">
        <v>537</v>
      </c>
      <c r="F104" s="8">
        <v>878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541</v>
      </c>
      <c r="K104" s="13">
        <f t="shared" si="21"/>
        <v>-4</v>
      </c>
      <c r="L104" s="13">
        <f>VLOOKUP(A:A,[1]TDSheet!$A:$O,15,0)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5"/>
      <c r="V104" s="15"/>
      <c r="W104" s="13">
        <f t="shared" si="22"/>
        <v>107.4</v>
      </c>
      <c r="X104" s="15">
        <v>120</v>
      </c>
      <c r="Y104" s="16">
        <f t="shared" si="23"/>
        <v>9.2923649906890127</v>
      </c>
      <c r="Z104" s="13">
        <f t="shared" si="24"/>
        <v>8.1750465549348235</v>
      </c>
      <c r="AA104" s="13"/>
      <c r="AB104" s="13"/>
      <c r="AC104" s="13"/>
      <c r="AD104" s="13">
        <v>0</v>
      </c>
      <c r="AE104" s="13">
        <f>VLOOKUP(A:A,[1]TDSheet!$A:$AF,32,0)</f>
        <v>163.6</v>
      </c>
      <c r="AF104" s="13">
        <f>VLOOKUP(A:A,[1]TDSheet!$A:$AG,33,0)</f>
        <v>166.2</v>
      </c>
      <c r="AG104" s="13">
        <f>VLOOKUP(A:A,[1]TDSheet!$A:$W,23,0)</f>
        <v>103.8</v>
      </c>
      <c r="AH104" s="13">
        <f>VLOOKUP(A:A,[3]TDSheet!$A:$D,4,0)</f>
        <v>101</v>
      </c>
      <c r="AI104" s="13" t="str">
        <f>VLOOKUP(A:A,[1]TDSheet!$A:$AI,35,0)</f>
        <v>Ларин</v>
      </c>
      <c r="AJ104" s="13">
        <f t="shared" si="25"/>
        <v>0</v>
      </c>
      <c r="AK104" s="13">
        <f t="shared" si="26"/>
        <v>0</v>
      </c>
      <c r="AL104" s="13">
        <f t="shared" si="27"/>
        <v>0</v>
      </c>
      <c r="AM104" s="13">
        <f t="shared" si="28"/>
        <v>8.4</v>
      </c>
      <c r="AN104" s="13"/>
      <c r="AO104" s="13"/>
      <c r="AP104" s="13"/>
    </row>
    <row r="105" spans="1:42" s="1" customFormat="1" ht="11.1" customHeight="1" outlineLevel="1" x14ac:dyDescent="0.2">
      <c r="A105" s="7" t="s">
        <v>107</v>
      </c>
      <c r="B105" s="7" t="s">
        <v>12</v>
      </c>
      <c r="C105" s="8">
        <v>988</v>
      </c>
      <c r="D105" s="8">
        <v>523</v>
      </c>
      <c r="E105" s="8">
        <v>625</v>
      </c>
      <c r="F105" s="8">
        <v>862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647</v>
      </c>
      <c r="K105" s="13">
        <f t="shared" si="21"/>
        <v>-22</v>
      </c>
      <c r="L105" s="13">
        <f>VLOOKUP(A:A,[1]TDSheet!$A:$O,15,0)</f>
        <v>50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5"/>
      <c r="V105" s="15"/>
      <c r="W105" s="13">
        <f t="shared" si="22"/>
        <v>125</v>
      </c>
      <c r="X105" s="15">
        <v>200</v>
      </c>
      <c r="Y105" s="16">
        <f t="shared" si="23"/>
        <v>8.8960000000000008</v>
      </c>
      <c r="Z105" s="13">
        <f t="shared" si="24"/>
        <v>6.8959999999999999</v>
      </c>
      <c r="AA105" s="13"/>
      <c r="AB105" s="13"/>
      <c r="AC105" s="13"/>
      <c r="AD105" s="13">
        <v>0</v>
      </c>
      <c r="AE105" s="13">
        <f>VLOOKUP(A:A,[1]TDSheet!$A:$AF,32,0)</f>
        <v>175</v>
      </c>
      <c r="AF105" s="13">
        <f>VLOOKUP(A:A,[1]TDSheet!$A:$AG,33,0)</f>
        <v>192.4</v>
      </c>
      <c r="AG105" s="13">
        <f>VLOOKUP(A:A,[1]TDSheet!$A:$W,23,0)</f>
        <v>137.6</v>
      </c>
      <c r="AH105" s="13">
        <f>VLOOKUP(A:A,[3]TDSheet!$A:$D,4,0)</f>
        <v>148</v>
      </c>
      <c r="AI105" s="13" t="str">
        <f>VLOOKUP(A:A,[1]TDSheet!$A:$AI,35,0)</f>
        <v>Ларин</v>
      </c>
      <c r="AJ105" s="13">
        <f t="shared" si="25"/>
        <v>0</v>
      </c>
      <c r="AK105" s="13">
        <f t="shared" si="26"/>
        <v>0</v>
      </c>
      <c r="AL105" s="13">
        <f t="shared" si="27"/>
        <v>0</v>
      </c>
      <c r="AM105" s="13">
        <f t="shared" si="28"/>
        <v>14.000000000000002</v>
      </c>
      <c r="AN105" s="13"/>
      <c r="AO105" s="13"/>
      <c r="AP105" s="13"/>
    </row>
    <row r="106" spans="1:42" s="1" customFormat="1" ht="11.1" customHeight="1" outlineLevel="1" x14ac:dyDescent="0.2">
      <c r="A106" s="7" t="s">
        <v>108</v>
      </c>
      <c r="B106" s="7" t="s">
        <v>12</v>
      </c>
      <c r="C106" s="8">
        <v>596</v>
      </c>
      <c r="D106" s="8">
        <v>178</v>
      </c>
      <c r="E106" s="8">
        <v>265</v>
      </c>
      <c r="F106" s="8">
        <v>494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278</v>
      </c>
      <c r="K106" s="13">
        <f t="shared" si="21"/>
        <v>-13</v>
      </c>
      <c r="L106" s="13">
        <f>VLOOKUP(A:A,[1]TDSheet!$A:$O,15,0)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5"/>
      <c r="V106" s="15"/>
      <c r="W106" s="13">
        <f t="shared" si="22"/>
        <v>53</v>
      </c>
      <c r="X106" s="15"/>
      <c r="Y106" s="16">
        <f t="shared" si="23"/>
        <v>9.3207547169811313</v>
      </c>
      <c r="Z106" s="13">
        <f t="shared" si="24"/>
        <v>9.3207547169811313</v>
      </c>
      <c r="AA106" s="13"/>
      <c r="AB106" s="13"/>
      <c r="AC106" s="13"/>
      <c r="AD106" s="13">
        <v>0</v>
      </c>
      <c r="AE106" s="13">
        <f>VLOOKUP(A:A,[1]TDSheet!$A:$AF,32,0)</f>
        <v>75.599999999999994</v>
      </c>
      <c r="AF106" s="13">
        <f>VLOOKUP(A:A,[1]TDSheet!$A:$AG,33,0)</f>
        <v>95</v>
      </c>
      <c r="AG106" s="13">
        <f>VLOOKUP(A:A,[1]TDSheet!$A:$W,23,0)</f>
        <v>56.6</v>
      </c>
      <c r="AH106" s="13">
        <f>VLOOKUP(A:A,[3]TDSheet!$A:$D,4,0)</f>
        <v>62</v>
      </c>
      <c r="AI106" s="13" t="str">
        <f>VLOOKUP(A:A,[1]TDSheet!$A:$AI,35,0)</f>
        <v>увел</v>
      </c>
      <c r="AJ106" s="13">
        <f t="shared" si="25"/>
        <v>0</v>
      </c>
      <c r="AK106" s="13">
        <f t="shared" si="26"/>
        <v>0</v>
      </c>
      <c r="AL106" s="13">
        <f t="shared" si="27"/>
        <v>0</v>
      </c>
      <c r="AM106" s="13">
        <f t="shared" si="28"/>
        <v>0</v>
      </c>
      <c r="AN106" s="13"/>
      <c r="AO106" s="13"/>
      <c r="AP106" s="13"/>
    </row>
    <row r="107" spans="1:42" s="1" customFormat="1" ht="11.1" customHeight="1" outlineLevel="1" x14ac:dyDescent="0.2">
      <c r="A107" s="7" t="s">
        <v>109</v>
      </c>
      <c r="B107" s="7" t="s">
        <v>12</v>
      </c>
      <c r="C107" s="8">
        <v>232</v>
      </c>
      <c r="D107" s="8">
        <v>332</v>
      </c>
      <c r="E107" s="8">
        <v>188</v>
      </c>
      <c r="F107" s="8">
        <v>372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198</v>
      </c>
      <c r="K107" s="13">
        <f t="shared" si="21"/>
        <v>-10</v>
      </c>
      <c r="L107" s="13">
        <f>VLOOKUP(A:A,[1]TDSheet!$A:$O,15,0)</f>
        <v>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5"/>
      <c r="V107" s="15"/>
      <c r="W107" s="13">
        <f t="shared" si="22"/>
        <v>37.6</v>
      </c>
      <c r="X107" s="15"/>
      <c r="Y107" s="16">
        <f t="shared" si="23"/>
        <v>9.8936170212765955</v>
      </c>
      <c r="Z107" s="13">
        <f t="shared" si="24"/>
        <v>9.8936170212765955</v>
      </c>
      <c r="AA107" s="13"/>
      <c r="AB107" s="13"/>
      <c r="AC107" s="13"/>
      <c r="AD107" s="13">
        <v>0</v>
      </c>
      <c r="AE107" s="13">
        <f>VLOOKUP(A:A,[1]TDSheet!$A:$AF,32,0)</f>
        <v>58.4</v>
      </c>
      <c r="AF107" s="13">
        <f>VLOOKUP(A:A,[1]TDSheet!$A:$AG,33,0)</f>
        <v>59.6</v>
      </c>
      <c r="AG107" s="13">
        <f>VLOOKUP(A:A,[1]TDSheet!$A:$W,23,0)</f>
        <v>43.4</v>
      </c>
      <c r="AH107" s="13">
        <f>VLOOKUP(A:A,[3]TDSheet!$A:$D,4,0)</f>
        <v>50</v>
      </c>
      <c r="AI107" s="13" t="str">
        <f>VLOOKUP(A:A,[1]TDSheet!$A:$AI,35,0)</f>
        <v>увел</v>
      </c>
      <c r="AJ107" s="13">
        <f t="shared" si="25"/>
        <v>0</v>
      </c>
      <c r="AK107" s="13">
        <f t="shared" si="26"/>
        <v>0</v>
      </c>
      <c r="AL107" s="13">
        <f t="shared" si="27"/>
        <v>0</v>
      </c>
      <c r="AM107" s="13">
        <f t="shared" si="28"/>
        <v>0</v>
      </c>
      <c r="AN107" s="13"/>
      <c r="AO107" s="13"/>
      <c r="AP107" s="13"/>
    </row>
    <row r="108" spans="1:42" s="1" customFormat="1" ht="11.1" customHeight="1" outlineLevel="1" x14ac:dyDescent="0.2">
      <c r="A108" s="7" t="s">
        <v>111</v>
      </c>
      <c r="B108" s="7" t="s">
        <v>12</v>
      </c>
      <c r="C108" s="8">
        <v>168</v>
      </c>
      <c r="D108" s="8"/>
      <c r="E108" s="8">
        <v>30</v>
      </c>
      <c r="F108" s="8">
        <v>138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30</v>
      </c>
      <c r="K108" s="13">
        <f t="shared" si="21"/>
        <v>0</v>
      </c>
      <c r="L108" s="13">
        <f>VLOOKUP(A:A,[1]TDSheet!$A:$O,15,0)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5"/>
      <c r="V108" s="15"/>
      <c r="W108" s="13">
        <f t="shared" si="22"/>
        <v>6</v>
      </c>
      <c r="X108" s="15"/>
      <c r="Y108" s="16">
        <f t="shared" si="23"/>
        <v>23</v>
      </c>
      <c r="Z108" s="13">
        <f t="shared" si="24"/>
        <v>23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0</v>
      </c>
      <c r="AG108" s="13">
        <f>VLOOKUP(A:A,[1]TDSheet!$A:$W,23,0)</f>
        <v>0</v>
      </c>
      <c r="AH108" s="13">
        <f>VLOOKUP(A:A,[3]TDSheet!$A:$D,4,0)</f>
        <v>3</v>
      </c>
      <c r="AI108" s="17" t="str">
        <f>VLOOKUP(A:A,[1]TDSheet!$A:$AI,35,0)</f>
        <v>увел</v>
      </c>
      <c r="AJ108" s="13">
        <f t="shared" si="25"/>
        <v>0</v>
      </c>
      <c r="AK108" s="13">
        <f t="shared" si="26"/>
        <v>0</v>
      </c>
      <c r="AL108" s="13">
        <f t="shared" si="27"/>
        <v>0</v>
      </c>
      <c r="AM108" s="13">
        <f t="shared" si="28"/>
        <v>0</v>
      </c>
      <c r="AN108" s="13"/>
      <c r="AO108" s="13"/>
      <c r="AP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2025-10-22T08:36:50Z</dcterms:modified>
</cp:coreProperties>
</file>